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link\Desktop\class_folder\crowdfunding_analysis\"/>
    </mc:Choice>
  </mc:AlternateContent>
  <xr:revisionPtr revIDLastSave="0" documentId="13_ncr:1_{F519A8C8-D995-4401-A756-1DB3306C1E2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Chart1" sheetId="15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Dataset Skill Drill" sheetId="7" r:id="rId7"/>
    <sheet name="Successful US Kickstarters" sheetId="8" r:id="rId8"/>
    <sheet name="Failed US Kickstarters" sheetId="10" r:id="rId9"/>
    <sheet name="Successful US Wearables" sheetId="11" r:id="rId10"/>
    <sheet name="Failed US Wearables" sheetId="13" r:id="rId11"/>
    <sheet name="Successful US Photobooks" sheetId="12" r:id="rId12"/>
    <sheet name="Failed US Photobooks" sheetId="14" r:id="rId13"/>
    <sheet name="Descriptive Statistics" sheetId="9" r:id="rId14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5"/>
    <pivotCache cacheId="1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M6" i="9"/>
  <c r="M5" i="9"/>
  <c r="M3" i="9"/>
  <c r="M2" i="9"/>
  <c r="L6" i="9"/>
  <c r="L5" i="9"/>
  <c r="L3" i="9"/>
  <c r="L2" i="9"/>
  <c r="H6" i="9"/>
  <c r="H5" i="9"/>
  <c r="G6" i="9"/>
  <c r="G5" i="9"/>
  <c r="G3" i="9"/>
  <c r="H3" i="9"/>
  <c r="H2" i="9"/>
  <c r="G2" i="9"/>
  <c r="B2" i="9"/>
  <c r="C10" i="9"/>
  <c r="B10" i="9"/>
  <c r="C9" i="9"/>
  <c r="B9" i="9"/>
  <c r="B3" i="9"/>
  <c r="C3" i="9"/>
  <c r="C2" i="9"/>
  <c r="C3" i="6"/>
  <c r="C4" i="6"/>
  <c r="C5" i="6"/>
  <c r="C6" i="6"/>
  <c r="C2" i="6"/>
  <c r="B3" i="6"/>
  <c r="F3" i="6" s="1"/>
  <c r="B4" i="6"/>
  <c r="F4" i="6" s="1"/>
  <c r="B5" i="6"/>
  <c r="F5" i="6" s="1"/>
  <c r="B6" i="6"/>
  <c r="F6" i="6" s="1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4" i="9" l="1"/>
  <c r="B14" i="9"/>
  <c r="C7" i="9"/>
  <c r="E2" i="6"/>
  <c r="F2" i="6"/>
  <c r="D2" i="6"/>
  <c r="D6" i="6"/>
  <c r="D5" i="6"/>
  <c r="D4" i="6"/>
  <c r="D3" i="6"/>
  <c r="E6" i="6"/>
  <c r="E5" i="6"/>
  <c r="E4" i="6"/>
  <c r="E3" i="6"/>
</calcChain>
</file>

<file path=xl/sharedStrings.xml><?xml version="1.0" encoding="utf-8"?>
<sst xmlns="http://schemas.openxmlformats.org/spreadsheetml/2006/main" count="40025" uniqueCount="8401">
  <si>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</si>
  <si>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</si>
  <si>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</si>
  <si>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</si>
  <si>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</si>
  <si>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</si>
  <si>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</si>
  <si>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</si>
  <si>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</si>
  <si>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</si>
  <si>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</si>
  <si>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</si>
  <si>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</si>
  <si>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</si>
  <si>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</si>
  <si>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</si>
  <si>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</si>
  <si>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</si>
  <si>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</si>
  <si>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</si>
  <si>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</si>
  <si>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</si>
  <si>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</si>
  <si>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</si>
  <si>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</si>
  <si>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</si>
  <si>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</si>
  <si>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</si>
  <si>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</si>
  <si>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</si>
  <si>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</si>
  <si>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</si>
  <si>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</si>
  <si>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</si>
  <si>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</si>
  <si>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</si>
  <si>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</si>
  <si>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</si>
  <si>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</si>
  <si>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</si>
  <si>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</si>
  <si>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</si>
  <si>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</si>
  <si>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</si>
  <si>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</si>
  <si>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</si>
  <si>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</si>
  <si>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</si>
  <si>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</si>
  <si>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</si>
  <si>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</si>
  <si>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</si>
  <si>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</si>
  <si>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</si>
  <si>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</si>
  <si>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</si>
  <si>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</si>
  <si>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</si>
  <si>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</si>
  <si>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</si>
  <si>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</si>
  <si>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</si>
  <si>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</si>
  <si>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</si>
  <si>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</si>
  <si>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</si>
  <si>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</si>
  <si>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</si>
  <si>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</si>
  <si>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</si>
  <si>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</si>
  <si>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</si>
  <si>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</si>
  <si>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</si>
  <si>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</si>
  <si>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</si>
  <si>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</si>
  <si>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</si>
  <si>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</si>
  <si>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</si>
  <si>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</si>
  <si>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</si>
  <si>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</si>
  <si>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</si>
  <si>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</si>
  <si>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</si>
  <si>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</si>
  <si>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</si>
  <si>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</si>
  <si>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</si>
  <si>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</si>
  <si>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</si>
  <si>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</si>
  <si>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</si>
  <si>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</si>
  <si>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</si>
  <si>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</si>
  <si>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</si>
  <si>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</si>
  <si>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</si>
  <si>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</si>
  <si>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</si>
  <si>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</si>
  <si>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</si>
  <si>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</si>
  <si>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</si>
  <si>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</si>
  <si>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</si>
  <si>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</si>
  <si>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</si>
  <si>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</si>
  <si>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</si>
  <si>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</si>
  <si>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</si>
  <si>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</si>
  <si>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</si>
  <si>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</si>
  <si>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</si>
  <si>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</si>
  <si>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</si>
  <si>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</si>
  <si>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</si>
  <si>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</si>
  <si>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</si>
  <si>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</si>
  <si>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</si>
  <si>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</si>
  <si>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</si>
  <si>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</si>
  <si>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</si>
  <si>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</si>
  <si>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</si>
  <si>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</si>
  <si>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</si>
  <si>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</si>
  <si>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</si>
  <si>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</si>
  <si>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</si>
  <si>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</si>
  <si>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</si>
  <si>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</si>
  <si>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</si>
  <si>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</si>
  <si>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</si>
  <si>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</si>
  <si>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</si>
  <si>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</si>
  <si>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</si>
  <si>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</si>
  <si>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</si>
  <si>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</si>
  <si>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</si>
  <si>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</si>
  <si>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</si>
  <si>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</si>
  <si>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</si>
  <si>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</si>
  <si>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</si>
  <si>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</si>
  <si>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</si>
  <si>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</si>
  <si>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</si>
  <si>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</si>
  <si>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</si>
  <si>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</si>
  <si>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</si>
  <si>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</si>
  <si>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</si>
  <si>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</si>
  <si>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</si>
  <si>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</si>
  <si>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</si>
  <si>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</si>
  <si>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</si>
  <si>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</si>
  <si>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</si>
  <si>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</si>
  <si>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</si>
  <si>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</si>
  <si>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</si>
  <si>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</si>
  <si>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</si>
  <si>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</si>
  <si>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</si>
  <si>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</si>
  <si>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</si>
  <si>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</si>
  <si>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</si>
  <si>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</si>
  <si>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</si>
  <si>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</si>
  <si>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</si>
  <si>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</si>
  <si>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</si>
  <si>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</si>
  <si>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</si>
  <si>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</si>
  <si>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</si>
  <si>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</si>
  <si>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</si>
  <si>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</si>
  <si>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</si>
  <si>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</si>
  <si>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</si>
  <si>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</si>
  <si>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</si>
  <si>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</si>
  <si>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</si>
  <si>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</si>
  <si>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</si>
  <si>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</si>
  <si>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</si>
  <si>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</si>
  <si>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</si>
  <si>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</si>
  <si>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</si>
  <si>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</si>
  <si>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</si>
  <si>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</si>
  <si>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</si>
  <si>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</si>
  <si>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</si>
  <si>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</si>
  <si>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</si>
  <si>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</si>
  <si>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</si>
  <si>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</si>
  <si>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</si>
  <si>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</si>
  <si>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</si>
  <si>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</si>
  <si>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</si>
  <si>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</si>
  <si>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</si>
  <si>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</si>
  <si>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</si>
  <si>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</si>
  <si>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</si>
  <si>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</si>
  <si>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</si>
  <si>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</si>
  <si>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</si>
  <si>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</si>
  <si>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</si>
  <si>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</si>
  <si>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</si>
  <si>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</si>
  <si>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</si>
  <si>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</si>
  <si>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</si>
  <si>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</si>
  <si>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</si>
  <si>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</si>
  <si>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</si>
  <si>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</si>
  <si>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</si>
  <si>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</si>
  <si>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</si>
  <si>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</si>
  <si>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</si>
  <si>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</si>
  <si>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</si>
  <si>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</si>
  <si>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</si>
  <si>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</si>
  <si>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</si>
  <si>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</si>
  <si>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</si>
  <si>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</si>
  <si>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</si>
  <si>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</si>
  <si>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</si>
  <si>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</si>
  <si>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</si>
  <si>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</si>
  <si>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</si>
  <si>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</si>
  <si>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</si>
  <si>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</si>
  <si>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</si>
  <si>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</si>
  <si>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</si>
  <si>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</si>
  <si>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</si>
  <si>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</si>
  <si>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</si>
  <si>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</si>
  <si>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</si>
  <si>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</si>
  <si>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</si>
  <si>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</si>
  <si>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</si>
  <si>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</si>
  <si>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</si>
  <si>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</si>
  <si>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</si>
  <si>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</si>
  <si>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</si>
  <si>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</si>
  <si>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</si>
  <si>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</si>
  <si>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</si>
  <si>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</si>
  <si>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</si>
  <si>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</si>
  <si>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</si>
  <si>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</si>
  <si>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</si>
  <si>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</si>
  <si>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</si>
  <si>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</si>
  <si>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</si>
  <si>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</si>
  <si>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</si>
  <si>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</si>
  <si>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</si>
  <si>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</si>
  <si>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</si>
  <si>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</si>
  <si>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</si>
  <si>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</si>
  <si>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</si>
  <si>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</si>
  <si>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</si>
  <si>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</si>
  <si>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</si>
  <si>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</si>
  <si>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</si>
  <si>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</si>
  <si>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</si>
  <si>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</si>
  <si>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</si>
  <si>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</si>
  <si>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</si>
  <si>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</si>
  <si>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</si>
  <si>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</si>
  <si>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</si>
  <si>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</si>
  <si>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</si>
  <si>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</si>
  <si>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</si>
  <si>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</si>
  <si>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</si>
  <si>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</si>
  <si>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</si>
  <si>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</si>
  <si>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</si>
  <si>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</si>
  <si>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</si>
  <si>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</si>
  <si>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</si>
  <si>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</si>
  <si>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</si>
  <si>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</si>
  <si>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</si>
  <si>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</si>
  <si>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</si>
  <si>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</si>
  <si>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</si>
  <si>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</si>
  <si>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</si>
  <si>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</si>
  <si>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</si>
  <si>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</si>
  <si>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</si>
  <si>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</si>
  <si>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</si>
  <si>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</si>
  <si>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</si>
  <si>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</si>
  <si>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</si>
  <si>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</si>
  <si>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</si>
  <si>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</si>
  <si>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</si>
  <si>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</si>
  <si>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</si>
  <si>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</si>
  <si>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</si>
  <si>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</si>
  <si>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</si>
  <si>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</si>
  <si>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</si>
  <si>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</si>
  <si>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</si>
  <si>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</si>
  <si>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</si>
  <si>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</si>
  <si>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</si>
  <si>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</si>
  <si>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</si>
  <si>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</si>
  <si>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</si>
  <si>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</si>
  <si>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</si>
  <si>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</si>
  <si>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</si>
  <si>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</si>
  <si>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</si>
  <si>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</si>
  <si>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</si>
  <si>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</si>
  <si>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</si>
  <si>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</si>
  <si>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</si>
  <si>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</si>
  <si>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</si>
  <si>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</si>
  <si>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</si>
  <si>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</si>
  <si>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</si>
  <si>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</si>
  <si>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</si>
  <si>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</si>
  <si>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</si>
  <si>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</si>
  <si>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</si>
  <si>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</si>
  <si>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</si>
  <si>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</si>
  <si>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</si>
  <si>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</si>
  <si>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</si>
  <si>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</si>
  <si>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</si>
  <si>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</si>
  <si>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</si>
  <si>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</si>
  <si>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</si>
  <si>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</si>
  <si>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</si>
  <si>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</si>
  <si>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</si>
  <si>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</si>
  <si>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</si>
  <si>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</si>
  <si>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</si>
  <si>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</si>
  <si>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</si>
  <si>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</si>
  <si>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</si>
  <si>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</si>
  <si>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</si>
  <si>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</si>
  <si>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</si>
  <si>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</si>
  <si>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</si>
  <si>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</si>
  <si>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</si>
  <si>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</si>
  <si>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</si>
  <si>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</si>
  <si>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</si>
  <si>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</si>
  <si>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</si>
  <si>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</si>
  <si>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</si>
  <si>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</si>
  <si>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</si>
  <si>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</si>
  <si>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</si>
  <si>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</si>
  <si>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</si>
  <si>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</si>
  <si>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</si>
  <si>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</si>
  <si>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</si>
  <si>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</si>
  <si>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</si>
  <si>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</si>
  <si>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</si>
  <si>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</si>
  <si>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</si>
  <si>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</si>
  <si>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</si>
  <si>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</si>
  <si>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</si>
  <si>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</si>
  <si>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</si>
  <si>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</si>
  <si>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</si>
  <si>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</si>
  <si>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</si>
  <si>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</si>
  <si>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</si>
  <si>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</si>
  <si>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</si>
  <si>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</si>
  <si>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</si>
  <si>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</si>
  <si>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</si>
  <si>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</si>
  <si>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</si>
  <si>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</si>
  <si>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</si>
  <si>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</si>
  <si>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</si>
  <si>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</si>
  <si>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</si>
  <si>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</si>
  <si>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</si>
  <si>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</si>
  <si>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</si>
  <si>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</si>
  <si>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</si>
  <si>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</si>
  <si>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</si>
  <si>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</si>
  <si>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</si>
  <si>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</si>
  <si>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</si>
  <si>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</si>
  <si>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</si>
  <si>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</si>
  <si>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</si>
  <si>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</si>
  <si>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</si>
  <si>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</si>
  <si>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</si>
  <si>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</si>
  <si>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</si>
  <si>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</si>
  <si>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</si>
  <si>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</si>
  <si>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</si>
  <si>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</si>
  <si>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</si>
  <si>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</si>
  <si>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</si>
  <si>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</si>
  <si>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</si>
  <si>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</si>
  <si>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</si>
  <si>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</si>
  <si>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</si>
  <si>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</si>
  <si>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</si>
  <si>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</si>
  <si>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</si>
  <si>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</si>
  <si>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</si>
  <si>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</si>
  <si>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</si>
  <si>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</si>
  <si>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</si>
  <si>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</si>
  <si>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</si>
  <si>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</si>
  <si>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</si>
  <si>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</si>
  <si>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</si>
  <si>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</si>
  <si>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</si>
  <si>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</si>
  <si>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</si>
  <si>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</si>
  <si>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</si>
  <si>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</si>
  <si>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</si>
  <si>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</si>
  <si>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</si>
  <si>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</si>
  <si>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</si>
  <si>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</si>
  <si>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</si>
  <si>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</si>
  <si>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</si>
  <si>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</si>
  <si>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</si>
  <si>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</si>
  <si>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</si>
  <si>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</si>
  <si>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</si>
  <si>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</si>
  <si>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</si>
  <si>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</si>
  <si>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</si>
  <si>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</si>
  <si>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</si>
  <si>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</si>
  <si>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</si>
  <si>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</si>
  <si>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</si>
  <si>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</si>
  <si>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</si>
  <si>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</si>
  <si>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</si>
  <si>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</si>
  <si>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</si>
  <si>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</si>
  <si>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</si>
  <si>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</si>
  <si>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</si>
  <si>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</si>
  <si>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</si>
  <si>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</si>
  <si>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</si>
  <si>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</si>
  <si>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</si>
  <si>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</si>
  <si>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</si>
  <si>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</si>
  <si>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</si>
  <si>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</si>
  <si>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</si>
  <si>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</si>
  <si>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</si>
  <si>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</si>
  <si>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</si>
  <si>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</si>
  <si>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</si>
  <si>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</si>
  <si>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</si>
  <si>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</si>
  <si>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</si>
  <si>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</si>
  <si>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</si>
  <si>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</si>
  <si>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</si>
  <si>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</si>
  <si>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</si>
  <si>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</si>
  <si>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</si>
  <si>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</si>
  <si>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</si>
  <si>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</si>
  <si>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</si>
  <si>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</si>
  <si>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</si>
  <si>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</si>
  <si>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</si>
  <si>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</si>
  <si>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</si>
  <si>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</si>
  <si>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</si>
  <si>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</si>
  <si>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</si>
  <si>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</si>
  <si>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</si>
  <si>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</si>
  <si>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</si>
  <si>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</si>
  <si>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</si>
  <si>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</si>
  <si>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</si>
  <si>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</si>
  <si>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</si>
  <si>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</si>
  <si>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</si>
  <si>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</si>
  <si>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</si>
  <si>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</si>
  <si>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</si>
  <si>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</si>
  <si>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</si>
  <si>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</si>
  <si>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</si>
  <si>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</si>
  <si>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</si>
  <si>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</si>
  <si>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</si>
  <si>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</si>
  <si>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</si>
  <si>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</si>
  <si>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</si>
  <si>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</si>
  <si>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</si>
  <si>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</si>
  <si>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</si>
  <si>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</si>
  <si>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</si>
  <si>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</si>
  <si>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</si>
  <si>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</si>
  <si>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</si>
  <si>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</si>
  <si>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</si>
  <si>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</si>
  <si>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</si>
  <si>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</si>
  <si>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</si>
  <si>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</si>
  <si>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</si>
  <si>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</si>
  <si>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</si>
  <si>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</si>
  <si>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</si>
  <si>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</si>
  <si>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</si>
  <si>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</si>
  <si>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</si>
  <si>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</si>
  <si>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</si>
  <si>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</si>
  <si>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</si>
  <si>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</si>
  <si>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</si>
  <si>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</si>
  <si>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</si>
  <si>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</si>
  <si>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</si>
  <si>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</si>
  <si>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</si>
  <si>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</si>
  <si>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</si>
  <si>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</si>
  <si>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</si>
  <si>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</si>
  <si>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</si>
  <si>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</si>
  <si>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</si>
  <si>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</si>
  <si>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</si>
  <si>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</si>
  <si>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</si>
  <si>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</si>
  <si>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</si>
  <si>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</si>
  <si>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</si>
  <si>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</si>
  <si>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</si>
  <si>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</si>
  <si>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</si>
  <si>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</si>
  <si>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</si>
  <si>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</si>
  <si>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</si>
  <si>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</si>
  <si>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</si>
  <si>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</si>
  <si>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</si>
  <si>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</si>
  <si>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</si>
  <si>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</si>
  <si>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</si>
  <si>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</si>
  <si>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</si>
  <si>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</si>
  <si>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</si>
  <si>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</si>
  <si>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</si>
  <si>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</si>
  <si>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</si>
  <si>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</si>
  <si>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</si>
  <si>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</si>
  <si>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</si>
  <si>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</si>
  <si>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</si>
  <si>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</si>
  <si>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</si>
  <si>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</si>
  <si>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</si>
  <si>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</si>
  <si>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</si>
  <si>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</si>
  <si>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</si>
  <si>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</si>
  <si>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</si>
  <si>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</si>
  <si>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</si>
  <si>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</si>
  <si>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</si>
  <si>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</si>
  <si>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</si>
  <si>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</si>
  <si>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</si>
  <si>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</si>
  <si>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</si>
  <si>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</si>
  <si>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</si>
  <si>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</si>
  <si>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</si>
  <si>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</si>
  <si>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</si>
  <si>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</si>
  <si>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</si>
  <si>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</si>
  <si>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</si>
  <si>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</si>
  <si>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</si>
  <si>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</si>
  <si>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</si>
  <si>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</si>
  <si>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</si>
  <si>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</si>
  <si>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</si>
  <si>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</si>
  <si>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</si>
  <si>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</si>
  <si>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</si>
  <si>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</si>
  <si>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</si>
  <si>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</si>
  <si>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</si>
  <si>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</si>
  <si>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</si>
  <si>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</si>
  <si>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</si>
  <si>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</si>
  <si>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</si>
  <si>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</si>
  <si>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</si>
  <si>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</si>
  <si>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</si>
  <si>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</si>
  <si>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</si>
  <si>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</si>
  <si>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</si>
  <si>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</si>
  <si>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</si>
  <si>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</si>
  <si>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</si>
  <si>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</si>
  <si>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</si>
  <si>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</si>
  <si>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</si>
  <si>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</si>
  <si>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</si>
  <si>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</si>
  <si>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</si>
  <si>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</si>
  <si>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</si>
  <si>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</si>
  <si>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</si>
  <si>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</si>
  <si>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</si>
  <si>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</si>
  <si>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</si>
  <si>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</si>
  <si>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</si>
  <si>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</si>
  <si>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</si>
  <si>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</si>
  <si>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</si>
  <si>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</si>
  <si>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</si>
  <si>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</si>
  <si>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</si>
  <si>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</si>
  <si>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</si>
  <si>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</si>
  <si>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</si>
  <si>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</si>
  <si>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</si>
  <si>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</si>
  <si>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</si>
  <si>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</si>
  <si>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</si>
  <si>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</si>
  <si>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</si>
  <si>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</si>
  <si>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</si>
  <si>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</si>
  <si>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</si>
  <si>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</si>
  <si>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</si>
  <si>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</si>
  <si>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</si>
  <si>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</si>
  <si>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</si>
  <si>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</si>
  <si>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</si>
  <si>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</si>
  <si>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</si>
  <si>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</si>
  <si>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</si>
  <si>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</si>
  <si>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</si>
  <si>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</si>
  <si>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</si>
  <si>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</si>
  <si>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</si>
  <si>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</si>
  <si>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</si>
  <si>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</si>
  <si>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</si>
  <si>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</si>
  <si>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</si>
  <si>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</si>
  <si>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</si>
  <si>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</si>
  <si>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</si>
  <si>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</si>
  <si>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</si>
  <si>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</si>
  <si>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</si>
  <si>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</si>
  <si>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</si>
  <si>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</si>
  <si>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</si>
  <si>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</si>
  <si>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</si>
  <si>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</si>
  <si>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</si>
  <si>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</si>
  <si>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</si>
  <si>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</si>
  <si>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</si>
  <si>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</si>
  <si>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</si>
  <si>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</si>
  <si>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</si>
  <si>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</si>
  <si>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</si>
  <si>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</si>
  <si>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</si>
  <si>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</si>
  <si>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</si>
  <si>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</si>
  <si>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</si>
  <si>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</si>
  <si>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</si>
  <si>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</si>
  <si>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</si>
  <si>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</si>
  <si>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</si>
  <si>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</si>
  <si>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</si>
  <si>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</si>
  <si>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</si>
  <si>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</si>
  <si>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</si>
  <si>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</si>
  <si>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</si>
  <si>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</si>
  <si>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</si>
  <si>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</si>
  <si>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</si>
  <si>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</si>
  <si>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</si>
  <si>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</si>
  <si>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</si>
  <si>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</si>
  <si>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</si>
  <si>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</si>
  <si>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</si>
  <si>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</si>
  <si>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</si>
  <si>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</si>
  <si>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</si>
  <si>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</si>
  <si>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</si>
  <si>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</si>
  <si>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</si>
  <si>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</si>
  <si>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</si>
  <si>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</si>
  <si>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</si>
  <si>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</si>
  <si>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</si>
  <si>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</si>
  <si>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</si>
  <si>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</si>
  <si>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</si>
  <si>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</si>
  <si>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</si>
  <si>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</si>
  <si>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</si>
  <si>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</si>
  <si>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</si>
  <si>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</si>
  <si>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</si>
  <si>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</si>
  <si>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</si>
  <si>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</si>
  <si>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</si>
  <si>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</si>
  <si>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</si>
  <si>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</si>
  <si>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</si>
  <si>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</si>
  <si>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</si>
  <si>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</si>
  <si>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</si>
  <si>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</si>
  <si>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</si>
  <si>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</si>
  <si>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</si>
  <si>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</si>
  <si>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</si>
  <si>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</si>
  <si>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</si>
  <si>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</si>
  <si>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</si>
  <si>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</si>
  <si>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</si>
  <si>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</si>
  <si>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</si>
  <si>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</si>
  <si>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</si>
  <si>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</si>
  <si>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</si>
  <si>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</si>
  <si>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</si>
  <si>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</si>
  <si>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</si>
  <si>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</si>
  <si>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</si>
  <si>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</si>
  <si>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</si>
  <si>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</si>
  <si>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</si>
  <si>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</si>
  <si>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</si>
  <si>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</si>
  <si>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</si>
  <si>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</si>
  <si>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</si>
  <si>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</si>
  <si>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</si>
  <si>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</si>
  <si>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</si>
  <si>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</si>
  <si>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</si>
  <si>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</si>
  <si>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</si>
  <si>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</si>
  <si>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</si>
  <si>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</si>
  <si>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</si>
  <si>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</si>
  <si>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</si>
  <si>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</si>
  <si>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</si>
  <si>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</si>
  <si>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</si>
  <si>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</si>
  <si>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</si>
  <si>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</si>
  <si>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</si>
  <si>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</si>
  <si>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</si>
  <si>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</si>
  <si>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</si>
  <si>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</si>
  <si>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</si>
  <si>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</si>
  <si>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</si>
  <si>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</si>
  <si>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</si>
  <si>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</si>
  <si>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</si>
  <si>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</si>
  <si>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</si>
  <si>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</si>
  <si>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</si>
  <si>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</si>
  <si>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</si>
  <si>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</si>
  <si>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</si>
  <si>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</si>
  <si>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</si>
  <si>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</si>
  <si>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</si>
  <si>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</si>
  <si>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</si>
  <si>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</si>
  <si>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</si>
  <si>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</si>
  <si>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</si>
  <si>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</si>
  <si>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</si>
  <si>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</si>
  <si>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</si>
  <si>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</si>
  <si>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</si>
  <si>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</si>
  <si>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</si>
  <si>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</si>
  <si>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</si>
  <si>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</si>
  <si>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</si>
  <si>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</si>
  <si>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</si>
  <si>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</si>
  <si>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</si>
  <si>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</si>
  <si>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</si>
  <si>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</si>
  <si>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</si>
  <si>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</si>
  <si>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</si>
  <si>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</si>
  <si>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</si>
  <si>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</si>
  <si>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</si>
  <si>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</si>
  <si>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</si>
  <si>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</si>
  <si>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</si>
  <si>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</si>
  <si>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</si>
  <si>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</si>
  <si>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</si>
  <si>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</si>
  <si>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</si>
  <si>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</si>
  <si>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</si>
  <si>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</si>
  <si>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</si>
  <si>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</si>
  <si>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</si>
  <si>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</si>
  <si>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</si>
  <si>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</si>
  <si>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</si>
  <si>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</si>
  <si>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</si>
  <si>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</si>
  <si>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</si>
  <si>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</si>
  <si>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</si>
  <si>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</si>
  <si>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</si>
  <si>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</si>
  <si>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</si>
  <si>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</si>
  <si>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</si>
  <si>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</si>
  <si>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</si>
  <si>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</si>
  <si>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</si>
  <si>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</si>
  <si>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</si>
  <si>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</si>
  <si>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</si>
  <si>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</si>
  <si>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</si>
  <si>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</si>
  <si>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</si>
  <si>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</si>
  <si>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</si>
  <si>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</si>
  <si>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</si>
  <si>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</si>
  <si>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</si>
  <si>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</si>
  <si>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</si>
  <si>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</si>
  <si>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</si>
  <si>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</si>
  <si>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</si>
  <si>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</si>
  <si>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</si>
  <si>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</si>
  <si>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</si>
  <si>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</si>
  <si>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</si>
  <si>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</si>
  <si>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</si>
  <si>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</si>
  <si>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</si>
  <si>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</si>
  <si>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</si>
  <si>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</si>
  <si>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</si>
  <si>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</si>
  <si>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</si>
  <si>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</si>
  <si>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</si>
  <si>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</si>
  <si>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</si>
  <si>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</si>
  <si>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</si>
  <si>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</si>
  <si>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</si>
  <si>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</si>
  <si>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</si>
  <si>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</si>
  <si>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</si>
  <si>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</si>
  <si>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</si>
  <si>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</si>
  <si>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</si>
  <si>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</si>
  <si>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</si>
  <si>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</si>
  <si>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</si>
  <si>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</si>
  <si>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</si>
  <si>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</si>
  <si>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</si>
  <si>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</si>
  <si>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</si>
  <si>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</si>
  <si>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</si>
  <si>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</si>
  <si>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</si>
  <si>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</si>
  <si>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</si>
  <si>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</si>
  <si>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</si>
  <si>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</si>
  <si>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</si>
  <si>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</si>
  <si>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</si>
  <si>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</si>
  <si>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</si>
  <si>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</si>
  <si>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</si>
  <si>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</si>
  <si>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</si>
  <si>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</si>
  <si>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</si>
  <si>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</si>
  <si>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</si>
  <si>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</si>
  <si>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</si>
  <si>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</si>
  <si>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</si>
  <si>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</si>
  <si>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</si>
  <si>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</si>
  <si>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</si>
  <si>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</si>
  <si>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</si>
  <si>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</si>
  <si>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</si>
  <si>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</si>
  <si>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</si>
  <si>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</si>
  <si>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</si>
  <si>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</si>
  <si>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</si>
  <si>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</si>
  <si>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</si>
  <si>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</si>
  <si>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</si>
  <si>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</si>
  <si>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</si>
  <si>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</si>
  <si>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</si>
  <si>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</si>
  <si>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</si>
  <si>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</si>
  <si>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</si>
  <si>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</si>
  <si>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</si>
  <si>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</si>
  <si>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</si>
  <si>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</si>
  <si>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</si>
  <si>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</si>
  <si>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</si>
  <si>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</si>
  <si>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</si>
  <si>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</si>
  <si>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</si>
  <si>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</si>
  <si>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</si>
  <si>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</si>
  <si>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</si>
  <si>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</si>
  <si>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</si>
  <si>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</si>
  <si>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</si>
  <si>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</si>
  <si>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</si>
  <si>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</si>
  <si>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</si>
  <si>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</si>
  <si>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</si>
  <si>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</si>
  <si>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</si>
  <si>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</si>
  <si>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</si>
  <si>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</si>
  <si>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</si>
  <si>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</si>
  <si>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</si>
  <si>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</si>
  <si>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</si>
  <si>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</si>
  <si>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</si>
  <si>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</si>
  <si>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</si>
  <si>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</si>
  <si>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</si>
  <si>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</si>
  <si>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</si>
  <si>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</si>
  <si>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</si>
  <si>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</si>
  <si>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</si>
  <si>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</si>
  <si>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</si>
  <si>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</si>
  <si>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</si>
  <si>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</si>
  <si>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</si>
  <si>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</si>
  <si>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</si>
  <si>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</si>
  <si>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</si>
  <si>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</si>
  <si>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</si>
  <si>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</si>
  <si>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</si>
  <si>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</si>
  <si>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</si>
  <si>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</si>
  <si>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</si>
  <si>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</si>
  <si>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</si>
  <si>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</si>
  <si>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</si>
  <si>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</si>
  <si>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</si>
  <si>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</si>
  <si>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</si>
  <si>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</si>
  <si>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</si>
  <si>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</si>
  <si>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</si>
  <si>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</si>
  <si>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</si>
  <si>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</si>
  <si>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</si>
  <si>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</si>
  <si>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</si>
  <si>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</si>
  <si>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</si>
  <si>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</si>
  <si>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</si>
  <si>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</si>
  <si>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</si>
  <si>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</si>
  <si>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</si>
  <si>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</si>
  <si>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</si>
  <si>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</si>
  <si>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</si>
  <si>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</si>
  <si>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</si>
  <si>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</si>
  <si>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</si>
  <si>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</si>
  <si>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</si>
  <si>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</si>
  <si>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</si>
  <si>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</si>
  <si>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</si>
  <si>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</si>
  <si>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</si>
  <si>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</si>
  <si>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</si>
  <si>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</si>
  <si>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</si>
  <si>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</si>
  <si>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</si>
  <si>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</si>
  <si>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</si>
  <si>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</si>
  <si>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</si>
  <si>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</si>
  <si>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</si>
  <si>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</si>
  <si>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</si>
  <si>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</si>
  <si>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</si>
  <si>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</si>
  <si>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</si>
  <si>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</si>
  <si>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</si>
  <si>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</si>
  <si>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</si>
  <si>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</si>
  <si>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</si>
  <si>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</si>
  <si>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</si>
  <si>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</si>
  <si>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</si>
  <si>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</si>
  <si>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</si>
  <si>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</si>
  <si>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</si>
  <si>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</si>
  <si>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</si>
  <si>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</si>
  <si>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</si>
  <si>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</si>
  <si>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</si>
  <si>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</si>
  <si>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</si>
  <si>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</si>
  <si>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</si>
  <si>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</si>
  <si>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</si>
  <si>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</si>
  <si>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</si>
  <si>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</si>
  <si>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</si>
  <si>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</si>
  <si>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</si>
  <si>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</si>
  <si>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</si>
  <si>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</si>
  <si>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</si>
  <si>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</si>
  <si>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</si>
  <si>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</si>
  <si>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</si>
  <si>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</si>
  <si>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</si>
  <si>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</si>
  <si>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</si>
  <si>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</si>
  <si>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</si>
  <si>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</si>
  <si>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</si>
  <si>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</si>
  <si>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</si>
  <si>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</si>
  <si>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</si>
  <si>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</si>
  <si>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</si>
  <si>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</si>
  <si>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</si>
  <si>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</si>
  <si>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</si>
  <si>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</si>
  <si>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</si>
  <si>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</si>
  <si>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</si>
  <si>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</si>
  <si>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</si>
  <si>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</si>
  <si>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</si>
  <si>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</si>
  <si>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</si>
  <si>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</si>
  <si>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</si>
  <si>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</si>
  <si>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</si>
  <si>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</si>
  <si>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</si>
  <si>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</si>
  <si>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</si>
  <si>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</si>
  <si>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</si>
  <si>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</si>
  <si>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</si>
  <si>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</si>
  <si>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</si>
  <si>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</si>
  <si>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</si>
  <si>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</si>
  <si>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</si>
  <si>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</si>
  <si>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</si>
  <si>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</si>
  <si>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</si>
  <si>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</si>
  <si>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</si>
  <si>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</si>
  <si>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</si>
  <si>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</si>
  <si>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</si>
  <si>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</si>
  <si>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</si>
  <si>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</si>
  <si>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</si>
  <si>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</si>
  <si>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</si>
  <si>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</si>
  <si>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</si>
  <si>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</si>
  <si>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</si>
  <si>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</si>
  <si>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</si>
  <si>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</si>
  <si>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</si>
  <si>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</si>
  <si>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</si>
  <si>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</si>
  <si>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</si>
  <si>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</si>
  <si>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</si>
  <si>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</si>
  <si>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</si>
  <si>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</si>
  <si>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</si>
  <si>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</si>
  <si>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</si>
  <si>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</si>
  <si>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</si>
  <si>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</si>
  <si>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</si>
  <si>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</si>
  <si>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</si>
  <si>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</si>
  <si>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</si>
  <si>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</si>
  <si>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</si>
  <si>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</si>
  <si>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</si>
  <si>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</si>
  <si>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</si>
  <si>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</si>
  <si>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</si>
  <si>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</si>
  <si>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</si>
  <si>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</si>
  <si>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</si>
  <si>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</si>
  <si>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</si>
  <si>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</si>
  <si>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</si>
  <si>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</si>
  <si>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</si>
  <si>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</si>
  <si>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</si>
  <si>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</si>
  <si>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</si>
  <si>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</si>
  <si>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</si>
  <si>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</si>
  <si>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</si>
  <si>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</si>
  <si>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</si>
  <si>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</si>
  <si>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</si>
  <si>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</si>
  <si>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</si>
  <si>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</si>
  <si>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</si>
  <si>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</si>
  <si>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</si>
  <si>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</si>
  <si>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</si>
  <si>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</si>
  <si>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</si>
  <si>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</si>
  <si>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</si>
  <si>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</si>
  <si>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</si>
  <si>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</si>
  <si>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</si>
  <si>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</si>
  <si>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</si>
  <si>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</si>
  <si>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</si>
  <si>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</si>
  <si>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</si>
  <si>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</si>
  <si>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</si>
  <si>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</si>
  <si>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</si>
  <si>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</si>
  <si>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</si>
  <si>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</si>
  <si>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</si>
  <si>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</si>
  <si>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</si>
  <si>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</si>
  <si>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</si>
  <si>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</si>
  <si>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</si>
  <si>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</si>
  <si>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</si>
  <si>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</si>
  <si>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</si>
  <si>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</si>
  <si>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</si>
  <si>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</si>
  <si>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</si>
  <si>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</si>
  <si>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</si>
  <si>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</si>
  <si>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</si>
  <si>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</si>
  <si>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</si>
  <si>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</si>
  <si>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</si>
  <si>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</si>
  <si>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</si>
  <si>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</si>
  <si>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</si>
  <si>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</si>
  <si>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</si>
  <si>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</si>
  <si>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</si>
  <si>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</si>
  <si>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</si>
  <si>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</si>
  <si>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</si>
  <si>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</si>
  <si>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</si>
  <si>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</si>
  <si>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</si>
  <si>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</si>
  <si>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</si>
  <si>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</si>
  <si>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</si>
  <si>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</si>
  <si>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</si>
  <si>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</si>
  <si>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</si>
  <si>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</si>
  <si>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</si>
  <si>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</si>
  <si>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</si>
  <si>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</si>
  <si>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</si>
  <si>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</si>
  <si>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</si>
  <si>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</si>
  <si>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</si>
  <si>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</si>
  <si>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</si>
  <si>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</si>
  <si>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</si>
  <si>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</si>
  <si>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</si>
  <si>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</si>
  <si>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</si>
  <si>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</si>
  <si>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</si>
  <si>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</si>
  <si>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</si>
  <si>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</si>
  <si>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</si>
  <si>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</si>
  <si>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</si>
  <si>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</si>
  <si>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</si>
  <si>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</si>
  <si>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</si>
  <si>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</si>
  <si>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</si>
  <si>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</si>
  <si>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</si>
  <si>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</si>
  <si>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</si>
  <si>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</si>
  <si>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</si>
  <si>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</si>
  <si>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</si>
  <si>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</si>
  <si>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</si>
  <si>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</si>
  <si>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</si>
  <si>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</si>
  <si>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</si>
  <si>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</si>
  <si>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</si>
  <si>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</si>
  <si>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</si>
  <si>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</si>
  <si>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</si>
  <si>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</si>
  <si>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</si>
  <si>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</si>
  <si>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</si>
  <si>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</si>
  <si>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</si>
  <si>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</si>
  <si>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</si>
  <si>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</si>
  <si>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</si>
  <si>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</si>
  <si>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</si>
  <si>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</si>
  <si>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</si>
  <si>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</si>
  <si>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</si>
  <si>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</si>
  <si>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</si>
  <si>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</si>
  <si>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</si>
  <si>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</si>
  <si>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</si>
  <si>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</si>
  <si>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</si>
  <si>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</si>
  <si>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</si>
  <si>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</si>
  <si>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</si>
  <si>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</si>
  <si>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</si>
  <si>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</si>
  <si>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</si>
  <si>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</si>
  <si>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</si>
  <si>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</si>
  <si>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</si>
  <si>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</si>
  <si>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</si>
  <si>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</si>
  <si>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</si>
  <si>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</si>
  <si>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</si>
  <si>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</si>
  <si>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</si>
  <si>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</si>
  <si>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</si>
  <si>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</si>
  <si>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</si>
  <si>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</si>
  <si>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</si>
  <si>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</si>
  <si>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</si>
  <si>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</si>
  <si>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</si>
  <si>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</si>
  <si>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</si>
  <si>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</si>
  <si>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</si>
  <si>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</si>
  <si>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</si>
  <si>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</si>
  <si>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</si>
  <si>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</si>
  <si>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</si>
  <si>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</si>
  <si>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</si>
  <si>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</si>
  <si>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</si>
  <si>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</si>
  <si>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</si>
  <si>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</si>
  <si>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</si>
  <si>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</si>
  <si>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</si>
  <si>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</si>
  <si>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</si>
  <si>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</si>
  <si>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</si>
  <si>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</si>
  <si>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</si>
  <si>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</si>
  <si>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</si>
  <si>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</si>
  <si>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</si>
  <si>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</si>
  <si>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</si>
  <si>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</si>
  <si>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</si>
  <si>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</si>
  <si>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</si>
  <si>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</si>
  <si>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</si>
  <si>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</si>
  <si>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</si>
  <si>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</si>
  <si>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</si>
  <si>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</si>
  <si>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</si>
  <si>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</si>
  <si>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</si>
  <si>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</si>
  <si>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</si>
  <si>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</si>
  <si>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</si>
  <si>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</si>
  <si>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</si>
  <si>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</si>
  <si>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</si>
  <si>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</si>
  <si>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</si>
  <si>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</si>
  <si>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</si>
  <si>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</si>
  <si>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</si>
  <si>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</si>
  <si>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</si>
  <si>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</si>
  <si>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</si>
  <si>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</si>
  <si>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</si>
  <si>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</si>
  <si>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</si>
  <si>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</si>
  <si>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</si>
  <si>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</si>
  <si>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</si>
  <si>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</si>
  <si>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</si>
  <si>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</si>
  <si>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</si>
  <si>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</si>
  <si>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</si>
  <si>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</si>
  <si>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</si>
  <si>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</si>
  <si>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</si>
  <si>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</si>
  <si>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</si>
  <si>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</si>
  <si>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</si>
  <si>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</si>
  <si>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</si>
  <si>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</si>
  <si>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</si>
  <si>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</si>
  <si>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</si>
  <si>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</si>
  <si>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</si>
  <si>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</si>
  <si>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</si>
  <si>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</si>
  <si>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</si>
  <si>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</si>
  <si>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</si>
  <si>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</si>
  <si>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</si>
  <si>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</si>
  <si>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</si>
  <si>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</si>
  <si>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</si>
  <si>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</si>
  <si>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</si>
  <si>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</si>
  <si>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</si>
  <si>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</si>
  <si>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</si>
  <si>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</si>
  <si>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</si>
  <si>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</si>
  <si>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</si>
  <si>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</si>
  <si>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</si>
  <si>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</si>
  <si>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</si>
  <si>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</si>
  <si>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</si>
  <si>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</si>
  <si>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</si>
  <si>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</si>
  <si>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</si>
  <si>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</si>
  <si>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</si>
  <si>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</si>
  <si>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</si>
  <si>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</si>
  <si>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</si>
  <si>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</si>
  <si>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</si>
  <si>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</si>
  <si>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</si>
  <si>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</si>
  <si>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</si>
  <si>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</si>
  <si>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</si>
  <si>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</si>
  <si>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</si>
  <si>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</si>
  <si>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</si>
  <si>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</si>
  <si>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</si>
  <si>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</si>
  <si>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</si>
  <si>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</si>
  <si>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</si>
  <si>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</si>
  <si>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</si>
  <si>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</si>
  <si>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</si>
  <si>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</si>
  <si>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</si>
  <si>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</si>
  <si>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</si>
  <si>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</si>
  <si>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</si>
  <si>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</si>
  <si>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</si>
  <si>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</si>
  <si>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</si>
  <si>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</si>
  <si>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</si>
  <si>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</si>
  <si>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</si>
  <si>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</si>
  <si>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</si>
  <si>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</si>
  <si>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</si>
  <si>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</si>
  <si>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</si>
  <si>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</si>
  <si>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</si>
  <si>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</si>
  <si>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</si>
  <si>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</si>
  <si>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</si>
  <si>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</si>
  <si>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</si>
  <si>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</si>
  <si>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</si>
  <si>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</si>
  <si>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</si>
  <si>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</si>
  <si>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</si>
  <si>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</si>
  <si>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</si>
  <si>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</si>
  <si>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</si>
  <si>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</si>
  <si>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</si>
  <si>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</si>
  <si>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</si>
  <si>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</si>
  <si>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</si>
  <si>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</si>
  <si>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</si>
  <si>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</si>
  <si>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</si>
  <si>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</si>
  <si>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</si>
  <si>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</si>
  <si>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</si>
  <si>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</si>
  <si>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</si>
  <si>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</si>
  <si>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</si>
  <si>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</si>
  <si>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</si>
  <si>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</si>
  <si>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</si>
  <si>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</si>
  <si>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</si>
  <si>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</si>
  <si>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</si>
  <si>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</si>
  <si>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</si>
  <si>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</si>
  <si>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</si>
  <si>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</si>
  <si>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</si>
  <si>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</si>
  <si>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</si>
  <si>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</si>
  <si>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</si>
  <si>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</si>
  <si>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</si>
  <si>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</si>
  <si>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</si>
  <si>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</si>
  <si>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</si>
  <si>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</si>
  <si>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</si>
  <si>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</si>
  <si>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</si>
  <si>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</si>
  <si>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</si>
  <si>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</si>
  <si>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</si>
  <si>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</si>
  <si>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</si>
  <si>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</si>
  <si>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</si>
  <si>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</si>
  <si>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</si>
  <si>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</si>
  <si>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</si>
  <si>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</si>
  <si>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</si>
  <si>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</si>
  <si>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</si>
  <si>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</si>
  <si>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</si>
  <si>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</si>
  <si>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</si>
  <si>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</si>
  <si>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</si>
  <si>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</si>
  <si>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</si>
  <si>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</si>
  <si>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</si>
  <si>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</si>
  <si>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</si>
  <si>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</si>
  <si>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</si>
  <si>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</si>
  <si>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</si>
  <si>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</si>
  <si>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</si>
  <si>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</si>
  <si>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</si>
  <si>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</si>
  <si>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</si>
  <si>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</si>
  <si>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</si>
  <si>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</si>
  <si>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</si>
  <si>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</si>
  <si>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</si>
  <si>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</si>
  <si>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</si>
  <si>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</si>
  <si>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</si>
  <si>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</si>
  <si>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</si>
  <si>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</si>
  <si>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</si>
  <si>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</si>
  <si>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</si>
  <si>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</si>
  <si>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</si>
  <si>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</si>
  <si>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</si>
  <si>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</si>
  <si>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</si>
  <si>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</si>
  <si>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</si>
  <si>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</si>
  <si>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</si>
  <si>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</si>
  <si>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</si>
  <si>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</si>
  <si>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</si>
  <si>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</si>
  <si>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</si>
  <si>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</si>
  <si>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</si>
  <si>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</si>
  <si>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</si>
  <si>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</si>
  <si>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</si>
  <si>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</si>
  <si>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</si>
  <si>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</si>
  <si>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</si>
  <si>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</si>
  <si>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</si>
  <si>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</si>
  <si>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</si>
  <si>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</si>
  <si>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</si>
  <si>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</si>
  <si>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</si>
  <si>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</si>
  <si>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</si>
  <si>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</si>
  <si>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</si>
  <si>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</si>
  <si>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</si>
  <si>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</si>
  <si>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</si>
  <si>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</si>
  <si>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</si>
  <si>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</si>
  <si>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</si>
  <si>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</si>
  <si>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</si>
  <si>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</si>
  <si>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</si>
  <si>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</si>
  <si>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</si>
  <si>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</si>
  <si>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</si>
  <si>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</si>
  <si>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</si>
  <si>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</si>
  <si>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</si>
  <si>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</si>
  <si>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</si>
  <si>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</si>
  <si>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</si>
  <si>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</si>
  <si>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</si>
  <si>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</si>
  <si>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</si>
  <si>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</si>
  <si>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</si>
  <si>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</si>
  <si>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</si>
  <si>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</si>
  <si>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</si>
  <si>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</si>
  <si>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</si>
  <si>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</si>
  <si>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</si>
  <si>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</si>
  <si>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</si>
  <si>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</si>
  <si>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</si>
  <si>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</si>
  <si>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</si>
  <si>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</si>
  <si>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</si>
  <si>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</si>
  <si>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</si>
  <si>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</si>
  <si>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</si>
  <si>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</si>
  <si>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</si>
  <si>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</si>
  <si>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</si>
  <si>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</si>
  <si>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</si>
  <si>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</si>
  <si>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</si>
  <si>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</si>
  <si>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</si>
  <si>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</si>
  <si>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</si>
  <si>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</si>
  <si>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</si>
  <si>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</si>
  <si>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</si>
  <si>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</si>
  <si>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</si>
  <si>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</si>
  <si>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</si>
  <si>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</si>
  <si>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</si>
  <si>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</si>
  <si>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</si>
  <si>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</si>
  <si>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</si>
  <si>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</si>
  <si>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</si>
  <si>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</si>
  <si>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</si>
  <si>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</si>
  <si>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</si>
  <si>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</si>
  <si>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</si>
  <si>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</si>
  <si>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</si>
  <si>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</si>
  <si>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</si>
  <si>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</si>
  <si>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</si>
  <si>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</si>
  <si>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</si>
  <si>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</si>
  <si>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</si>
  <si>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</si>
  <si>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</si>
  <si>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</si>
  <si>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</si>
  <si>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</si>
  <si>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</si>
  <si>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</si>
  <si>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</si>
  <si>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</si>
  <si>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</si>
  <si>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</si>
  <si>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</si>
  <si>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</si>
  <si>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</si>
  <si>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</si>
  <si>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</si>
  <si>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</si>
  <si>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</si>
  <si>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</si>
  <si>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</si>
  <si>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</si>
  <si>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</si>
  <si>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</si>
  <si>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</si>
  <si>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</si>
  <si>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</si>
  <si>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</si>
  <si>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</si>
  <si>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</si>
  <si>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</si>
  <si>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</si>
  <si>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</si>
  <si>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</si>
  <si>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</si>
  <si>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</si>
  <si>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</si>
  <si>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</si>
  <si>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</si>
  <si>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</si>
  <si>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</si>
  <si>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</si>
  <si>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</si>
  <si>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</si>
  <si>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</si>
  <si>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</si>
  <si>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</si>
  <si>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</si>
  <si>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</si>
  <si>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</si>
  <si>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</si>
  <si>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</si>
  <si>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</si>
  <si>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</si>
  <si>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</si>
  <si>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</si>
  <si>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</si>
  <si>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</si>
  <si>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</si>
  <si>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</si>
  <si>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</si>
  <si>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</si>
  <si>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</si>
  <si>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</si>
  <si>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</si>
  <si>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</si>
  <si>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</si>
  <si>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</si>
  <si>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</si>
  <si>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</si>
  <si>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</si>
  <si>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</si>
  <si>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</si>
  <si>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</si>
  <si>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</si>
  <si>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</si>
  <si>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</si>
  <si>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</si>
  <si>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</si>
  <si>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</si>
  <si>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</si>
  <si>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</si>
  <si>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</si>
  <si>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</si>
  <si>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</si>
  <si>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</si>
  <si>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</si>
  <si>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</si>
  <si>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</si>
  <si>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</si>
  <si>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</si>
  <si>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</si>
  <si>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</si>
  <si>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</si>
  <si>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</si>
  <si>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</si>
  <si>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</si>
  <si>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</si>
  <si>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</si>
  <si>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</si>
  <si>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</si>
  <si>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</si>
  <si>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</si>
  <si>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</si>
  <si>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</si>
  <si>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</si>
  <si>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</si>
  <si>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</si>
  <si>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</si>
  <si>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</si>
  <si>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</si>
  <si>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</si>
  <si>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</si>
  <si>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</si>
  <si>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</si>
  <si>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</si>
  <si>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</si>
  <si>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</si>
  <si>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</si>
  <si>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</si>
  <si>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</si>
  <si>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</si>
  <si>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</si>
  <si>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</si>
  <si>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</si>
  <si>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</si>
  <si>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</si>
  <si>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</si>
  <si>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</si>
  <si>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</si>
  <si>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</si>
  <si>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</si>
  <si>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</si>
  <si>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</si>
  <si>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</si>
  <si>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</si>
  <si>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</si>
  <si>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</si>
  <si>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</si>
  <si>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</si>
  <si>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</si>
  <si>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</si>
  <si>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</si>
  <si>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</si>
  <si>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</si>
  <si>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</si>
  <si>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</si>
  <si>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</si>
  <si>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</si>
  <si>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</si>
  <si>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</si>
  <si>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</si>
  <si>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</si>
  <si>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</si>
  <si>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</si>
  <si>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</si>
  <si>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</si>
  <si>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</si>
  <si>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</si>
  <si>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</si>
  <si>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</si>
  <si>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</si>
  <si>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</si>
  <si>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</si>
  <si>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</si>
  <si>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</si>
  <si>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</si>
  <si>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</si>
  <si>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</si>
  <si>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</si>
  <si>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</si>
  <si>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</si>
  <si>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</si>
  <si>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</si>
  <si>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</si>
  <si>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</si>
  <si>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</si>
  <si>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</si>
  <si>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</si>
  <si>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</si>
  <si>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</si>
  <si>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</si>
  <si>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</si>
  <si>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</si>
  <si>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</si>
  <si>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</si>
  <si>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</si>
  <si>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</si>
  <si>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</si>
  <si>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</si>
  <si>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</si>
  <si>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</si>
  <si>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</si>
  <si>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</si>
  <si>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</si>
  <si>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</si>
  <si>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</si>
  <si>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</si>
  <si>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</si>
  <si>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</si>
  <si>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</si>
  <si>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</si>
  <si>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</si>
  <si>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</si>
  <si>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</si>
  <si>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</si>
  <si>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</si>
  <si>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</si>
  <si>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</si>
  <si>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</si>
  <si>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</si>
  <si>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</si>
  <si>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</si>
  <si>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</si>
  <si>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</si>
  <si>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</si>
  <si>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</si>
  <si>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</si>
  <si>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</si>
  <si>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</si>
  <si>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</si>
  <si>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</si>
  <si>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</si>
  <si>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</si>
  <si>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</si>
  <si>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</si>
  <si>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</si>
  <si>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</si>
  <si>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</si>
  <si>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</si>
  <si>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</si>
  <si>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</si>
  <si>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</si>
  <si>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</si>
  <si>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</si>
  <si>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</si>
  <si>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</si>
  <si>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</si>
  <si>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</si>
  <si>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</si>
  <si>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</si>
  <si>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</si>
  <si>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</si>
  <si>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</si>
  <si>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</si>
  <si>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</si>
  <si>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</si>
  <si>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</si>
  <si>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</si>
  <si>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</si>
  <si>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</si>
  <si>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</si>
  <si>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</si>
  <si>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</si>
  <si>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</si>
  <si>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</si>
  <si>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</si>
  <si>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</si>
  <si>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</si>
  <si>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</si>
  <si>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</si>
  <si>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</si>
  <si>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</si>
  <si>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</si>
  <si>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</si>
  <si>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</si>
  <si>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</si>
  <si>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</si>
  <si>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</si>
  <si>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</si>
  <si>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</si>
  <si>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</si>
  <si>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</si>
  <si>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</si>
  <si>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</si>
  <si>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</si>
  <si>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</si>
  <si>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</si>
  <si>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</si>
  <si>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</si>
  <si>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</si>
  <si>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</si>
  <si>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</si>
  <si>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</si>
  <si>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</si>
  <si>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</si>
  <si>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</si>
  <si>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</si>
  <si>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</si>
  <si>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</si>
  <si>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</si>
  <si>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</si>
  <si>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</si>
  <si>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</si>
  <si>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</si>
  <si>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</si>
  <si>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</si>
  <si>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</si>
  <si>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</si>
  <si>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</si>
  <si>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</si>
  <si>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</si>
  <si>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</si>
  <si>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</si>
  <si>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</si>
  <si>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</si>
  <si>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</si>
  <si>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</si>
  <si>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</si>
  <si>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</si>
  <si>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</si>
  <si>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</si>
  <si>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</si>
  <si>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</si>
  <si>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</si>
  <si>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</si>
  <si>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</si>
  <si>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</si>
  <si>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</si>
  <si>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</si>
  <si>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</si>
  <si>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</si>
  <si>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</si>
  <si>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</si>
  <si>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</si>
  <si>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</si>
  <si>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</si>
  <si>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</si>
  <si>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</si>
  <si>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</si>
  <si>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</si>
  <si>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</si>
  <si>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</si>
  <si>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</si>
  <si>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</si>
  <si>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</si>
  <si>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</si>
  <si>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</si>
  <si>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</si>
  <si>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</si>
  <si>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</si>
  <si>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</si>
  <si>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</si>
  <si>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</si>
  <si>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</si>
  <si>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</si>
  <si>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</si>
  <si>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</si>
  <si>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</si>
  <si>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</si>
  <si>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</si>
  <si>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</si>
  <si>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</si>
  <si>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</si>
  <si>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</si>
  <si>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</si>
  <si>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</si>
  <si>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</si>
  <si>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</si>
  <si>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</si>
  <si>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</si>
  <si>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</si>
  <si>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</si>
  <si>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</si>
  <si>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</si>
  <si>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</si>
  <si>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</si>
  <si>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</si>
  <si>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</si>
  <si>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</si>
  <si>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</si>
  <si>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</si>
  <si>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</si>
  <si>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</si>
  <si>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</si>
  <si>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</si>
  <si>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</si>
  <si>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</si>
  <si>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</si>
  <si>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</si>
  <si>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</si>
  <si>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</si>
  <si>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</si>
  <si>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</si>
  <si>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</si>
  <si>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</si>
  <si>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</si>
  <si>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</si>
  <si>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</si>
  <si>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</si>
  <si>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</si>
  <si>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</si>
  <si>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</si>
  <si>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</si>
  <si>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</si>
  <si>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</si>
  <si>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</si>
  <si>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</si>
  <si>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</si>
  <si>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</si>
  <si>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</si>
  <si>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</si>
  <si>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</si>
  <si>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</si>
  <si>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</si>
  <si>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</si>
  <si>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</si>
  <si>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</si>
  <si>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</si>
  <si>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</si>
  <si>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</si>
  <si>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</si>
  <si>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</si>
  <si>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</si>
  <si>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</si>
  <si>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</si>
  <si>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</si>
  <si>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</si>
  <si>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</si>
  <si>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</si>
  <si>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</si>
  <si>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</si>
  <si>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</si>
  <si>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</si>
  <si>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</si>
  <si>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</si>
  <si>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</si>
  <si>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</si>
  <si>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</si>
  <si>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</si>
  <si>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</si>
  <si>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</si>
  <si>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</si>
  <si>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</si>
  <si>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</si>
  <si>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</si>
  <si>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</si>
  <si>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</si>
  <si>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</si>
  <si>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</si>
  <si>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</si>
  <si>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</si>
  <si>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</si>
  <si>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</si>
  <si>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</si>
  <si>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</si>
  <si>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</si>
  <si>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</si>
  <si>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</si>
  <si>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</si>
  <si>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</si>
  <si>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</si>
  <si>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</si>
  <si>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</si>
  <si>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</si>
  <si>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</si>
  <si>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</si>
  <si>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</si>
  <si>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</si>
  <si>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</si>
  <si>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</si>
  <si>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</si>
  <si>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</si>
  <si>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</si>
  <si>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</si>
  <si>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</si>
  <si>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</si>
  <si>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</si>
  <si>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</si>
  <si>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</si>
  <si>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</si>
  <si>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</si>
  <si>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</si>
  <si>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</si>
  <si>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</si>
  <si>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</si>
  <si>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</si>
  <si>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</si>
  <si>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</si>
  <si>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</si>
  <si>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</si>
  <si>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</si>
  <si>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</si>
  <si>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</si>
  <si>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</si>
  <si>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</si>
  <si>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</si>
  <si>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</si>
  <si>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</si>
  <si>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</si>
  <si>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</si>
  <si>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</si>
  <si>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</si>
  <si>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</si>
  <si>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</si>
  <si>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</si>
  <si>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</si>
  <si>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</si>
  <si>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</si>
  <si>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</si>
  <si>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</si>
  <si>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</si>
  <si>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</si>
  <si>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</si>
  <si>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</si>
  <si>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</si>
  <si>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</si>
  <si>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</si>
  <si>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</si>
  <si>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</si>
  <si>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</si>
  <si>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</si>
  <si>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</si>
  <si>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</si>
  <si>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</si>
  <si>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</si>
  <si>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</si>
  <si>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</si>
  <si>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</si>
  <si>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</si>
  <si>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</si>
  <si>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</si>
  <si>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</si>
  <si>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</si>
  <si>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</si>
  <si>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</si>
  <si>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</si>
  <si>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</si>
  <si>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</si>
  <si>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</si>
  <si>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</si>
  <si>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</si>
  <si>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</si>
  <si>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</si>
  <si>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</si>
  <si>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</si>
  <si>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</si>
  <si>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</si>
  <si>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</si>
  <si>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</si>
  <si>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</si>
  <si>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</si>
  <si>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</si>
  <si>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</si>
  <si>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</si>
  <si>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</si>
  <si>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</si>
  <si>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</si>
  <si>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</si>
  <si>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</si>
  <si>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</si>
  <si>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</si>
  <si>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</si>
  <si>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</si>
  <si>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</si>
  <si>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</si>
  <si>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</si>
  <si>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</si>
  <si>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</si>
  <si>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</si>
  <si>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</si>
  <si>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</si>
  <si>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</si>
  <si>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</si>
  <si>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</si>
  <si>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</si>
  <si>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</si>
  <si>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</si>
  <si>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</si>
  <si>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</si>
  <si>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</si>
  <si>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</si>
  <si>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</si>
  <si>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</si>
  <si>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</si>
  <si>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</si>
  <si>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</si>
  <si>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</si>
  <si>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</si>
  <si>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</si>
  <si>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</si>
  <si>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</si>
  <si>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</si>
  <si>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</si>
  <si>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</si>
  <si>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</si>
  <si>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</si>
  <si>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</si>
  <si>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</si>
  <si>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</si>
  <si>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</si>
  <si>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</si>
  <si>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</si>
  <si>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</si>
  <si>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</si>
  <si>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</si>
  <si>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</si>
  <si>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</si>
  <si>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</si>
  <si>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</si>
  <si>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</si>
  <si>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</si>
  <si>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</si>
  <si>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</si>
  <si>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</si>
  <si>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</si>
  <si>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</si>
  <si>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</si>
  <si>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</si>
  <si>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</si>
  <si>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</si>
  <si>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</si>
  <si>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</si>
  <si>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</si>
  <si>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</si>
  <si>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</si>
  <si>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</si>
  <si>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</si>
  <si>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</si>
  <si>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</si>
  <si>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</si>
  <si>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</si>
  <si>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</si>
  <si>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</si>
  <si>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</si>
  <si>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</si>
  <si>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</si>
  <si>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</si>
  <si>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</si>
  <si>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</si>
  <si>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</si>
  <si>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</si>
  <si>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</si>
  <si>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</si>
  <si>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</si>
  <si>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</si>
  <si>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</si>
  <si>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</si>
  <si>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</si>
  <si>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</si>
  <si>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</si>
  <si>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</si>
  <si>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</si>
  <si>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</si>
  <si>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</si>
  <si>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</si>
  <si>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</si>
  <si>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</si>
  <si>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</si>
  <si>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</si>
  <si>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</si>
  <si>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</si>
  <si>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</si>
  <si>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</si>
  <si>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</si>
  <si>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</si>
  <si>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</si>
  <si>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</si>
  <si>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</si>
  <si>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</si>
  <si>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</si>
  <si>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</si>
  <si>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</si>
  <si>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</si>
  <si>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</si>
  <si>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</si>
  <si>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</si>
  <si>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</si>
  <si>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</si>
  <si>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</si>
  <si>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</si>
  <si>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</si>
  <si>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</si>
  <si>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</si>
  <si>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</si>
  <si>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</si>
  <si>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</si>
  <si>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</si>
  <si>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</si>
  <si>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</si>
  <si>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</si>
  <si>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</si>
  <si>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</si>
  <si>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</si>
  <si>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</si>
  <si>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</si>
  <si>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</si>
  <si>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</si>
  <si>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</si>
  <si>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</si>
  <si>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</si>
  <si>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</si>
  <si>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</si>
  <si>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</si>
  <si>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</si>
  <si>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</si>
  <si>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</si>
  <si>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</si>
  <si>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</si>
  <si>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</si>
  <si>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</si>
  <si>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</si>
  <si>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</si>
  <si>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</si>
  <si>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</si>
  <si>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</si>
  <si>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</si>
  <si>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</si>
  <si>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</si>
  <si>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</si>
  <si>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</si>
  <si>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</si>
  <si>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</si>
  <si>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</si>
  <si>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</si>
  <si>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</si>
  <si>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</si>
  <si>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</si>
  <si>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</si>
  <si>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</si>
  <si>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</si>
  <si>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</si>
  <si>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</si>
  <si>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</si>
  <si>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</si>
  <si>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</si>
  <si>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</si>
  <si>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</si>
  <si>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</si>
  <si>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</si>
  <si>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</si>
  <si>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</si>
  <si>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</si>
  <si>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</si>
  <si>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</si>
  <si>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</si>
  <si>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</si>
  <si>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</si>
  <si>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</si>
  <si>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</si>
  <si>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</si>
  <si>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</si>
  <si>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</si>
  <si>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</si>
  <si>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</si>
  <si>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</si>
  <si>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</si>
  <si>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</si>
  <si>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</si>
  <si>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</si>
  <si>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</si>
  <si>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</si>
  <si>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</si>
  <si>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</si>
  <si>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</si>
  <si>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</si>
  <si>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</si>
  <si>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</si>
  <si>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</si>
  <si>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</si>
  <si>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</si>
  <si>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</si>
  <si>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</si>
  <si>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</si>
  <si>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</si>
  <si>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</si>
  <si>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</si>
  <si>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</si>
  <si>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</si>
  <si>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</si>
  <si>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</si>
  <si>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</si>
  <si>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</si>
  <si>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</si>
  <si>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</si>
  <si>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</si>
  <si>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</si>
  <si>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</si>
  <si>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</si>
  <si>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</si>
  <si>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</si>
  <si>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</si>
  <si>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</si>
  <si>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</si>
  <si>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</si>
  <si>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</si>
  <si>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</si>
  <si>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</si>
  <si>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</si>
  <si>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</si>
  <si>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</si>
  <si>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</si>
  <si>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</si>
  <si>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</si>
  <si>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</si>
  <si>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</si>
  <si>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</si>
  <si>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</si>
  <si>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</si>
  <si>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</si>
  <si>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</si>
  <si>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</si>
  <si>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</si>
  <si>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</si>
  <si>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</si>
  <si>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</si>
  <si>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</si>
  <si>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</si>
  <si>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</si>
  <si>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</si>
  <si>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</si>
  <si>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</si>
  <si>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</si>
  <si>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</si>
  <si>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</si>
  <si>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</si>
  <si>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</si>
  <si>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</si>
  <si>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</si>
  <si>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</si>
  <si>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</si>
  <si>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</si>
  <si>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</si>
  <si>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</si>
  <si>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</si>
  <si>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</si>
  <si>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</si>
  <si>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</si>
  <si>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</si>
  <si>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</si>
  <si>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</si>
  <si>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</si>
  <si>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</si>
  <si>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</si>
  <si>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</si>
  <si>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</si>
  <si>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</si>
  <si>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</si>
  <si>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</si>
  <si>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</si>
  <si>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</si>
  <si>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</si>
  <si>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</si>
  <si>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</si>
  <si>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</si>
  <si>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</si>
  <si>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</si>
  <si>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</si>
  <si>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</si>
  <si>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</si>
  <si>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</si>
  <si>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</si>
  <si>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</si>
  <si>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</si>
  <si>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</si>
  <si>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</si>
  <si>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</si>
  <si>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</si>
  <si>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</si>
  <si>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</si>
  <si>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</si>
  <si>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</si>
  <si>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</si>
  <si>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</si>
  <si>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</si>
  <si>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</si>
  <si>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</si>
  <si>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</si>
  <si>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</si>
  <si>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</si>
  <si>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</si>
  <si>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</si>
  <si>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</si>
  <si>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</si>
  <si>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</si>
  <si>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</si>
  <si>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</si>
  <si>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</si>
  <si>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</si>
  <si>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</si>
  <si>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</si>
  <si>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</si>
  <si>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</si>
  <si>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</si>
  <si>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</si>
  <si>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</si>
  <si>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</si>
  <si>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</si>
  <si>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</si>
  <si>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</si>
  <si>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</si>
  <si>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</si>
  <si>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</si>
  <si>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</si>
  <si>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</si>
  <si>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</si>
  <si>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</si>
  <si>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</si>
  <si>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</si>
  <si>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</si>
  <si>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</si>
  <si>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</si>
  <si>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</si>
  <si>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</si>
  <si>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</si>
  <si>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</si>
  <si>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</si>
  <si>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</si>
  <si>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</si>
  <si>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</si>
  <si>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</si>
  <si>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</si>
  <si>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</si>
  <si>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</si>
  <si>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</si>
  <si>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</si>
  <si>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</si>
  <si>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</si>
  <si>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</si>
  <si>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</si>
  <si>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</si>
  <si>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</si>
  <si>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</si>
  <si>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</si>
  <si>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</si>
  <si>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</si>
  <si>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</si>
  <si>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</si>
  <si>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</si>
  <si>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</si>
  <si>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</si>
  <si>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</si>
  <si>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</si>
  <si>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</si>
  <si>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</si>
  <si>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</si>
  <si>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</si>
  <si>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</si>
  <si>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</si>
  <si>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</si>
  <si>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</si>
  <si>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</si>
  <si>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</si>
  <si>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</si>
  <si>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</si>
  <si>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</si>
  <si>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</si>
  <si>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</si>
  <si>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</si>
  <si>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</si>
  <si>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</si>
  <si>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</si>
  <si>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</si>
  <si>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</si>
  <si>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</si>
  <si>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</si>
  <si>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</si>
  <si>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</si>
  <si>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</si>
  <si>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</si>
  <si>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</si>
  <si>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</si>
  <si>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</si>
  <si>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</si>
  <si>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</si>
  <si>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</si>
  <si>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</si>
  <si>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</si>
  <si>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</si>
  <si>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</si>
  <si>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</si>
  <si>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</si>
  <si>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</si>
  <si>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</si>
  <si>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</si>
  <si>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</si>
  <si>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</si>
  <si>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</si>
  <si>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</si>
  <si>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</si>
  <si>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</si>
  <si>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</si>
  <si>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</si>
  <si>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</si>
  <si>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</si>
  <si>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</si>
  <si>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</si>
  <si>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</si>
  <si>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</si>
  <si>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</si>
  <si>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</si>
  <si>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</si>
  <si>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</si>
  <si>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</si>
  <si>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</si>
  <si>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</si>
  <si>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</si>
  <si>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</si>
  <si>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</si>
  <si>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</si>
  <si>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</si>
  <si>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</si>
  <si>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</si>
  <si>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</si>
  <si>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</si>
  <si>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</si>
  <si>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</si>
  <si>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</si>
  <si>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</si>
  <si>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</si>
  <si>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</si>
  <si>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</si>
  <si>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</si>
  <si>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</si>
  <si>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</si>
  <si>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</si>
  <si>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</si>
  <si>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</si>
  <si>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</si>
  <si>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</si>
  <si>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</si>
  <si>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</si>
  <si>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</si>
  <si>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</si>
  <si>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</si>
  <si>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</si>
  <si>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</si>
  <si>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</si>
  <si>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</si>
  <si>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</si>
  <si>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</si>
  <si>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</si>
  <si>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</si>
  <si>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</si>
  <si>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</si>
  <si>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</si>
  <si>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</si>
  <si>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</si>
  <si>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</si>
  <si>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</si>
  <si>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</si>
  <si>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</si>
  <si>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</si>
  <si>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</si>
  <si>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</si>
  <si>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</si>
  <si>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</si>
  <si>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</si>
  <si>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</si>
  <si>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</si>
  <si>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</si>
  <si>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</si>
  <si>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</si>
  <si>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</si>
  <si>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</si>
  <si>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</si>
  <si>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</si>
  <si>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</si>
  <si>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</si>
  <si>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</si>
  <si>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</si>
  <si>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</si>
  <si>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</si>
  <si>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</si>
  <si>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</si>
  <si>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</si>
  <si>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</si>
  <si>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</si>
  <si>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</si>
  <si>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</si>
  <si>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</si>
  <si>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</si>
  <si>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</si>
  <si>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</si>
  <si>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</si>
  <si>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</si>
  <si>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</si>
  <si>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</si>
  <si>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</si>
  <si>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</si>
  <si>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</si>
  <si>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</si>
  <si>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</si>
  <si>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</si>
  <si>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</si>
  <si>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</si>
  <si>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</si>
  <si>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</si>
  <si>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</si>
  <si>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</si>
  <si>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</si>
  <si>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</si>
  <si>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</si>
  <si>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</si>
  <si>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</si>
  <si>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</si>
  <si>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</si>
  <si>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</si>
  <si>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</si>
  <si>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</si>
  <si>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</si>
  <si>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</si>
  <si>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</si>
  <si>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</si>
  <si>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</si>
  <si>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</si>
  <si>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</si>
  <si>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</si>
  <si>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</si>
  <si>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</si>
  <si>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</si>
  <si>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</si>
  <si>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</si>
  <si>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</si>
  <si>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</si>
  <si>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</si>
  <si>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</si>
  <si>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</si>
  <si>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</si>
  <si>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</si>
  <si>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</si>
  <si>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</si>
  <si>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</si>
  <si>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</si>
  <si>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</si>
  <si>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</si>
  <si>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</si>
  <si>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</si>
  <si>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</si>
  <si>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</si>
  <si>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</si>
  <si>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</si>
  <si>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</si>
  <si>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</si>
  <si>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</si>
  <si>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</si>
  <si>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</si>
  <si>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</si>
  <si>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</si>
  <si>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</si>
  <si>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</si>
  <si>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</si>
  <si>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</si>
  <si>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</si>
  <si>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</si>
  <si>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</si>
  <si>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</si>
  <si>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</si>
  <si>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</si>
  <si>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</si>
  <si>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</si>
  <si>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</si>
  <si>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</si>
  <si>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</si>
  <si>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</si>
  <si>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</si>
  <si>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</si>
  <si>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</si>
  <si>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</si>
  <si>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</si>
  <si>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</si>
  <si>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</si>
  <si>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</si>
  <si>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</si>
  <si>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</si>
  <si>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</si>
  <si>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</si>
  <si>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</si>
  <si>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</si>
  <si>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</si>
  <si>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</si>
  <si>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</si>
  <si>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</si>
  <si>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</si>
  <si>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</si>
  <si>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</si>
  <si>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</si>
  <si>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</si>
  <si>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</si>
  <si>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</si>
  <si>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</si>
  <si>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</si>
  <si>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</si>
  <si>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</si>
  <si>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</si>
  <si>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</si>
  <si>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</si>
  <si>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</si>
  <si>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</si>
  <si>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</si>
  <si>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</si>
  <si>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</si>
  <si>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</si>
  <si>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</si>
  <si>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</si>
  <si>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</si>
  <si>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</si>
  <si>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</si>
  <si>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</si>
  <si>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</si>
  <si>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</si>
  <si>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</si>
  <si>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</si>
  <si>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</si>
  <si>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</si>
  <si>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</si>
  <si>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</si>
  <si>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</si>
  <si>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</si>
  <si>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</si>
  <si>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</si>
  <si>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</si>
  <si>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</si>
  <si>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</si>
  <si>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</si>
  <si>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</si>
  <si>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</si>
  <si>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</si>
  <si>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</si>
  <si>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</si>
  <si>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</si>
  <si>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</si>
  <si>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</si>
  <si>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</si>
  <si>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</si>
  <si>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</si>
  <si>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</si>
  <si>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</si>
  <si>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</si>
  <si>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</si>
  <si>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</si>
  <si>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</si>
  <si>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</si>
  <si>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</si>
  <si>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</si>
  <si>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</si>
  <si>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</si>
  <si>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</si>
  <si>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</si>
  <si>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</si>
  <si>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</si>
  <si>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</si>
  <si>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</si>
  <si>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</si>
  <si>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</si>
  <si>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</si>
  <si>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</si>
  <si>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</si>
  <si>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</si>
  <si>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</si>
  <si>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</si>
  <si>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</si>
  <si>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</si>
  <si>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</si>
  <si>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</si>
  <si>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</si>
  <si>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</si>
  <si>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</si>
  <si>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</si>
  <si>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</si>
  <si>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</si>
  <si>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</si>
  <si>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</si>
  <si>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</si>
  <si>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</si>
  <si>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</si>
  <si>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</si>
  <si>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</si>
  <si>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</si>
  <si>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</si>
  <si>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</si>
  <si>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</si>
  <si>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</si>
  <si>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</si>
  <si>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</si>
  <si>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</si>
  <si>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</si>
  <si>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</si>
  <si>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</si>
  <si>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</si>
  <si>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</si>
  <si>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</si>
  <si>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</si>
  <si>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</si>
  <si>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</si>
  <si>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</si>
  <si>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</si>
  <si>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</si>
  <si>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</si>
  <si>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</si>
  <si>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</si>
  <si>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</si>
  <si>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</si>
  <si>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</si>
  <si>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</si>
  <si>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</si>
  <si>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</si>
  <si>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</si>
  <si>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</si>
  <si>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</si>
  <si>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</si>
  <si>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</si>
  <si>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</si>
  <si>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</si>
  <si>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</si>
  <si>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</si>
  <si>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</si>
  <si>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</si>
  <si>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</si>
  <si>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</si>
  <si>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</si>
  <si>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</si>
  <si>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</si>
  <si>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</si>
  <si>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</si>
  <si>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</si>
  <si>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</si>
  <si>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</si>
  <si>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</si>
  <si>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</si>
  <si>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</si>
  <si>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</si>
  <si>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</si>
  <si>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</si>
  <si>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</si>
  <si>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</si>
  <si>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</si>
  <si>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</si>
  <si>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</si>
  <si>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</si>
  <si>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</si>
  <si>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</si>
  <si>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</si>
  <si>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</si>
  <si>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</si>
  <si>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</si>
  <si>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</si>
  <si>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</si>
  <si>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</si>
  <si>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</si>
  <si>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</si>
  <si>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</si>
  <si>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</si>
  <si>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</si>
  <si>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</si>
  <si>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</si>
  <si>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</si>
  <si>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</si>
  <si>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</si>
  <si>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</si>
  <si>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</si>
  <si>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</si>
  <si>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</si>
  <si>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</si>
  <si>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</si>
  <si>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</si>
  <si>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</si>
  <si>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</si>
  <si>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</si>
  <si>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</si>
  <si>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</si>
  <si>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</si>
  <si>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</si>
  <si>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</si>
  <si>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</si>
  <si>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</si>
  <si>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</si>
  <si>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</si>
  <si>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</si>
  <si>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</si>
  <si>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</si>
  <si>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</si>
  <si>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</si>
  <si>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</si>
  <si>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</si>
  <si>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</si>
  <si>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</si>
  <si>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</si>
  <si>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</si>
  <si>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</si>
  <si>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</si>
  <si>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</si>
  <si>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</si>
  <si>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</si>
  <si>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</si>
  <si>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</si>
  <si>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</si>
  <si>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</si>
  <si>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</si>
  <si>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</si>
  <si>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</si>
  <si>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</si>
  <si>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</si>
  <si>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</si>
  <si>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</si>
  <si>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</si>
  <si>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</si>
  <si>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</si>
  <si>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</si>
  <si>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</si>
  <si>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</si>
  <si>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</si>
  <si>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</si>
  <si>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</si>
  <si>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</si>
  <si>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</si>
  <si>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</si>
  <si>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</si>
  <si>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</si>
  <si>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</si>
  <si>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</si>
  <si>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</si>
  <si>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</si>
  <si>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</si>
  <si>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</si>
  <si>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</si>
  <si>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</si>
  <si>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</si>
  <si>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</si>
  <si>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</si>
  <si>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</si>
  <si>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</si>
  <si>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</si>
  <si>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</si>
  <si>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</si>
  <si>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</si>
  <si>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</si>
  <si>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</si>
  <si>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</si>
  <si>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</si>
  <si>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</si>
  <si>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</si>
  <si>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</si>
  <si>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</si>
  <si>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</si>
  <si>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</si>
  <si>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</si>
  <si>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</si>
  <si>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</si>
  <si>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</si>
  <si>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</si>
  <si>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</si>
  <si>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</si>
  <si>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</si>
  <si>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</si>
  <si>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</si>
  <si>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</si>
  <si>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</si>
  <si>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</si>
  <si>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</si>
  <si>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</si>
  <si>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</si>
  <si>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</si>
  <si>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</si>
  <si>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</si>
  <si>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</si>
  <si>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</si>
  <si>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</si>
  <si>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</si>
  <si>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</si>
  <si>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</si>
  <si>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</si>
  <si>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</si>
  <si>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</si>
  <si>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</si>
  <si>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</si>
  <si>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</si>
  <si>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</si>
  <si>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</si>
  <si>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</si>
  <si>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</si>
  <si>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</si>
  <si>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</si>
  <si>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</si>
  <si>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</si>
  <si>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</si>
  <si>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</si>
  <si>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</si>
  <si>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</si>
  <si>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</si>
  <si>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</si>
  <si>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</si>
  <si>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</si>
  <si>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</si>
  <si>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</si>
  <si>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</si>
  <si>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</si>
  <si>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</si>
  <si>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</si>
  <si>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</si>
  <si>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</si>
  <si>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</si>
  <si>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</si>
  <si>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</si>
  <si>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</si>
  <si>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</si>
  <si>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</si>
  <si>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</si>
  <si>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</si>
  <si>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</si>
  <si>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</si>
  <si>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</si>
  <si>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</si>
  <si>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</si>
  <si>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</si>
  <si>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</si>
  <si>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</si>
  <si>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</si>
  <si>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</si>
  <si>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</si>
  <si>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</si>
  <si>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</si>
  <si>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</si>
  <si>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</si>
  <si>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</si>
  <si>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</si>
  <si>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</si>
  <si>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</si>
  <si>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</si>
  <si>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</si>
  <si>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</si>
  <si>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</si>
  <si>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</si>
  <si>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</si>
  <si>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</si>
  <si>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</si>
  <si>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</si>
  <si>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</si>
  <si>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</si>
  <si>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</si>
  <si>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</si>
  <si>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</si>
  <si>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</si>
  <si>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</si>
  <si>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</si>
  <si>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</si>
  <si>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</si>
  <si>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</si>
  <si>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</si>
  <si>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</si>
  <si>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</si>
  <si>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</si>
  <si>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</si>
  <si>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</si>
  <si>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</si>
  <si>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</si>
  <si>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</si>
  <si>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</si>
  <si>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</si>
  <si>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</si>
  <si>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</si>
  <si>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</si>
  <si>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</si>
  <si>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</si>
  <si>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</si>
  <si>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</si>
  <si>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</si>
  <si>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</si>
  <si>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</si>
  <si>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</si>
  <si>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</si>
  <si>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</si>
  <si>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</si>
  <si>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</si>
  <si>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</si>
  <si>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</si>
  <si>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</si>
  <si>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</si>
  <si>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</si>
  <si>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</si>
  <si>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</si>
  <si>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</si>
  <si>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</si>
  <si>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</si>
  <si>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</si>
  <si>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</si>
  <si>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</si>
  <si>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</si>
  <si>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</si>
  <si>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</si>
  <si>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</si>
  <si>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</si>
  <si>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</si>
  <si>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</si>
  <si>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</si>
  <si>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</si>
  <si>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</si>
  <si>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</si>
  <si>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</si>
  <si>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</si>
  <si>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</si>
  <si>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</si>
  <si>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</si>
  <si>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</si>
  <si>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</si>
  <si>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</si>
  <si>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</si>
  <si>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</si>
  <si>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</si>
  <si>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</si>
  <si>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</si>
  <si>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</si>
  <si>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</si>
  <si>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</si>
  <si>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</si>
  <si>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</si>
  <si>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</si>
  <si>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</si>
  <si>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</si>
  <si>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</si>
  <si>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</si>
  <si>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</si>
  <si>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</si>
  <si>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</si>
  <si>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</si>
  <si>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</si>
  <si>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</si>
  <si>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</si>
  <si>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</si>
  <si>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</si>
  <si>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</si>
  <si>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</si>
  <si>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</si>
  <si>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</si>
  <si>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</si>
  <si>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</si>
  <si>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</si>
  <si>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</si>
  <si>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</si>
  <si>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</si>
  <si>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</si>
  <si>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</si>
  <si>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</si>
  <si>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</si>
  <si>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</si>
  <si>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</si>
  <si>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</si>
  <si>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</si>
  <si>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</si>
  <si>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</si>
  <si>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</si>
  <si>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</si>
  <si>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</si>
  <si>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</si>
  <si>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</si>
  <si>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</si>
  <si>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</si>
  <si>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</si>
  <si>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</si>
  <si>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</si>
  <si>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</si>
  <si>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</si>
  <si>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</si>
  <si>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</si>
  <si>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</si>
  <si>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</si>
  <si>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</si>
  <si>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</si>
  <si>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</si>
  <si>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</si>
  <si>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</si>
  <si>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</si>
  <si>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</si>
  <si>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</si>
  <si>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</si>
  <si>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</si>
  <si>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</si>
  <si>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</si>
  <si>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</si>
  <si>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</si>
  <si>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</si>
  <si>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</si>
  <si>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</si>
  <si>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</si>
  <si>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</si>
  <si>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</si>
  <si>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</si>
  <si>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</si>
  <si>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</si>
  <si>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</si>
  <si>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</si>
  <si>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</si>
  <si>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</si>
  <si>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</si>
  <si>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</si>
  <si>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</si>
  <si>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</si>
  <si>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</si>
  <si>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</si>
  <si>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</si>
  <si>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</si>
  <si>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</si>
  <si>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</si>
  <si>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</si>
  <si>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</si>
  <si>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</si>
  <si>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</si>
  <si>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</si>
  <si>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</si>
  <si>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</si>
  <si>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</si>
  <si>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</si>
  <si>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</si>
  <si>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</si>
  <si>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</si>
  <si>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</si>
  <si>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</si>
  <si>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</si>
  <si>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</si>
  <si>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</si>
  <si>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</si>
  <si>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</si>
  <si>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</si>
  <si>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</si>
  <si>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</si>
  <si>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</si>
  <si>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</si>
  <si>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</si>
  <si>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</si>
  <si>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</si>
  <si>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</si>
  <si>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</si>
  <si>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</si>
  <si>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</si>
  <si>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</si>
  <si>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</si>
  <si>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</si>
  <si>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</si>
  <si>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</si>
  <si>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</si>
  <si>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</si>
  <si>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</si>
  <si>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</si>
  <si>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</si>
  <si>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</si>
  <si>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</si>
  <si>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</si>
  <si>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</si>
  <si>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</si>
  <si>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</si>
  <si>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</si>
  <si>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</si>
  <si>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</si>
  <si>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</si>
  <si>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</si>
  <si>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</si>
  <si>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</si>
  <si>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</si>
  <si>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</si>
  <si>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</si>
  <si>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</si>
  <si>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</si>
  <si>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</si>
  <si>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</si>
  <si>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</si>
  <si>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</si>
  <si>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</si>
  <si>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</si>
  <si>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</si>
  <si>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</si>
  <si>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</si>
  <si>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</si>
  <si>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</si>
  <si>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</si>
  <si>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</si>
  <si>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</si>
  <si>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</si>
  <si>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</si>
  <si>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</si>
  <si>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</si>
  <si>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</si>
  <si>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</si>
  <si>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</si>
  <si>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</si>
  <si>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</si>
  <si>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</si>
  <si>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</si>
  <si>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</si>
  <si>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</si>
  <si>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</si>
  <si>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</si>
  <si>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</si>
  <si>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</si>
  <si>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</si>
  <si>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</si>
  <si>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</si>
  <si>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</si>
  <si>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</si>
  <si>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</si>
  <si>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</si>
  <si>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</si>
  <si>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</si>
  <si>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</si>
  <si>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</si>
  <si>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</si>
  <si>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</si>
  <si>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</si>
  <si>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</si>
  <si>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</si>
  <si>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</si>
  <si>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</si>
  <si>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</si>
  <si>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</si>
  <si>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</si>
  <si>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</si>
  <si>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</si>
  <si>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</si>
  <si>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</si>
  <si>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</si>
  <si>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</si>
  <si>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</si>
  <si>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</si>
  <si>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</si>
  <si>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</si>
  <si>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</si>
  <si>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</si>
  <si>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</si>
  <si>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</si>
  <si>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</si>
  <si>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</si>
  <si>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</si>
  <si>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</si>
  <si>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</si>
  <si>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</si>
  <si>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</si>
  <si>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</si>
  <si>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</si>
  <si>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</si>
  <si>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</si>
  <si>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</si>
  <si>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</si>
  <si>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</si>
  <si>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</si>
  <si>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</si>
  <si>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</si>
  <si>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</si>
  <si>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</si>
  <si>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</si>
  <si>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</si>
  <si>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</si>
  <si>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</si>
  <si>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</si>
  <si>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</si>
  <si>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</si>
  <si>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</si>
  <si>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</si>
  <si>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</si>
  <si>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</si>
  <si>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</si>
  <si>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</si>
  <si>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</si>
  <si>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</si>
  <si>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</si>
  <si>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</si>
  <si>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</si>
  <si>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</si>
  <si>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</si>
  <si>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</si>
  <si>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</si>
  <si>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</si>
  <si>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</si>
  <si>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</si>
  <si>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</si>
  <si>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</si>
  <si>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</si>
  <si>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</si>
  <si>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</si>
  <si>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</si>
  <si>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</si>
  <si>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</si>
  <si>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</si>
  <si>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</si>
  <si>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</si>
  <si>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</si>
  <si>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</si>
  <si>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</si>
  <si>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</si>
  <si>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</si>
  <si>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</si>
  <si>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</si>
  <si>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</si>
  <si>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</si>
  <si>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</si>
  <si>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</si>
  <si>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</si>
  <si>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</si>
  <si>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</si>
  <si>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</si>
  <si>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</si>
  <si>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</si>
  <si>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</si>
  <si>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</si>
  <si>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</si>
  <si>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</si>
  <si>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</si>
  <si>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</si>
  <si>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</si>
  <si>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</si>
  <si>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</si>
  <si>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</si>
  <si>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</si>
  <si>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</si>
  <si>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</si>
  <si>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</si>
  <si>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</si>
  <si>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</si>
  <si>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</si>
  <si>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</si>
  <si>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</si>
  <si>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</si>
  <si>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</si>
  <si>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</si>
  <si>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</si>
  <si>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</si>
  <si>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</si>
  <si>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</si>
  <si>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</si>
  <si>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</si>
  <si>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</si>
  <si>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</si>
  <si>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</si>
  <si>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</si>
  <si>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</si>
  <si>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</si>
  <si>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</si>
  <si>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</si>
  <si>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</si>
  <si>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</si>
  <si>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</si>
  <si>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</si>
  <si>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</si>
  <si>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</si>
  <si>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</si>
  <si>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</si>
  <si>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</si>
  <si>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</si>
  <si>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</si>
  <si>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</si>
  <si>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</si>
  <si>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</si>
  <si>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</si>
  <si>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</si>
  <si>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</si>
  <si>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</si>
  <si>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</si>
  <si>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</si>
  <si>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</si>
  <si>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</si>
  <si>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</si>
  <si>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</si>
  <si>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</si>
  <si>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</si>
  <si>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</si>
  <si>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</si>
  <si>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</si>
  <si>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</si>
  <si>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</si>
  <si>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</si>
  <si>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</si>
  <si>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</si>
  <si>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</si>
  <si>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</si>
  <si>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</si>
  <si>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</si>
  <si>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</si>
  <si>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</si>
  <si>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</si>
  <si>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</si>
  <si>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</si>
  <si>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</si>
  <si>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</si>
  <si>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</si>
  <si>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</si>
  <si>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</si>
  <si>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</si>
  <si>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</si>
  <si>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</si>
  <si>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</si>
  <si>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</si>
  <si>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</si>
  <si>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</si>
  <si>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</si>
  <si>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</si>
  <si>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</si>
  <si>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</si>
  <si>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</si>
  <si>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</si>
  <si>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</si>
  <si>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</si>
  <si>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</si>
  <si>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</si>
  <si>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</si>
  <si>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</si>
  <si>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</si>
  <si>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</si>
  <si>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</si>
  <si>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</si>
  <si>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</si>
  <si>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</si>
  <si>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</si>
  <si>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</si>
  <si>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</si>
  <si>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</si>
  <si>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</si>
  <si>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</si>
  <si>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</si>
  <si>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</si>
  <si>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</si>
  <si>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</si>
  <si>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</si>
  <si>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</si>
  <si>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</si>
  <si>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</si>
  <si>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</si>
  <si>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</si>
  <si>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</si>
  <si>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</si>
  <si>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</si>
  <si>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</si>
  <si>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</si>
  <si>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</si>
  <si>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</si>
  <si>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</si>
  <si>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</si>
  <si>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</si>
  <si>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</si>
  <si>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</si>
  <si>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</si>
  <si>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</si>
  <si>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</si>
  <si>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</si>
  <si>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</si>
  <si>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</si>
  <si>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</si>
  <si>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</si>
  <si>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</si>
  <si>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</si>
  <si>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</si>
  <si>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</si>
  <si>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</si>
  <si>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</si>
  <si>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</si>
  <si>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</si>
  <si>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</si>
  <si>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</si>
  <si>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</si>
  <si>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</si>
  <si>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</si>
  <si>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</si>
  <si>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</si>
  <si>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</si>
  <si>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</si>
  <si>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</si>
  <si>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</si>
  <si>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</si>
  <si>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</si>
  <si>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</si>
  <si>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</si>
  <si>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</si>
  <si>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</si>
  <si>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</si>
  <si>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</si>
  <si>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</si>
  <si>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</si>
  <si>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</si>
  <si>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</si>
  <si>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</si>
  <si>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</si>
  <si>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</si>
  <si>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</si>
  <si>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</si>
  <si>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</si>
  <si>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</si>
  <si>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</si>
  <si>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</si>
  <si>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</si>
  <si>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</si>
  <si>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</si>
  <si>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</si>
  <si>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</si>
  <si>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</si>
  <si>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</si>
  <si>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</si>
  <si>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</si>
  <si>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</si>
  <si>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</si>
  <si>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</si>
  <si>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</si>
  <si>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</si>
  <si>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</si>
  <si>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</si>
  <si>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</si>
  <si>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</si>
  <si>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</si>
  <si>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</si>
  <si>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</si>
  <si>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</si>
  <si>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</si>
  <si>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</si>
  <si>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</si>
  <si>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</si>
  <si>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</si>
  <si>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</si>
  <si>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</si>
  <si>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</si>
  <si>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</si>
  <si>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</si>
  <si>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</si>
  <si>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</si>
  <si>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</si>
  <si>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</si>
  <si>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</si>
  <si>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</si>
  <si>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</si>
  <si>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</si>
  <si>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</si>
  <si>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</si>
  <si>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</si>
  <si>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</si>
  <si>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</si>
  <si>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</si>
  <si>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</si>
  <si>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</si>
  <si>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</si>
  <si>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</si>
  <si>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</si>
  <si>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</si>
  <si>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</si>
  <si>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</si>
  <si>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</si>
  <si>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</si>
  <si>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</si>
  <si>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</si>
  <si>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</si>
  <si>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</si>
  <si>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</si>
  <si>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</si>
  <si>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</si>
  <si>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</si>
  <si>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</si>
  <si>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</si>
  <si>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</si>
  <si>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</si>
  <si>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</si>
  <si>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</si>
  <si>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</si>
  <si>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</si>
  <si>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</si>
  <si>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</si>
  <si>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</si>
  <si>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</si>
  <si>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</si>
  <si>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</si>
  <si>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</si>
  <si>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</si>
  <si>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</si>
  <si>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</si>
  <si>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</si>
  <si>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</si>
  <si>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</si>
  <si>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</si>
  <si>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</si>
  <si>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</si>
  <si>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</si>
  <si>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</si>
  <si>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</si>
  <si>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</si>
  <si>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</si>
  <si>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</si>
  <si>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</si>
  <si>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</si>
  <si>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</si>
  <si>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</si>
  <si>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</si>
  <si>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</si>
  <si>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</si>
  <si>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</si>
  <si>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</si>
  <si>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</si>
  <si>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</si>
  <si>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</si>
  <si>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</si>
  <si>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</si>
  <si>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</si>
  <si>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</si>
  <si>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</si>
  <si>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</si>
  <si>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</si>
  <si>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</si>
  <si>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</si>
  <si>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</si>
  <si>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</si>
  <si>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</si>
  <si>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</si>
  <si>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</si>
  <si>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</si>
  <si>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</si>
  <si>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</si>
  <si>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</si>
  <si>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</si>
  <si>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</si>
  <si>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</si>
  <si>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</si>
  <si>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</si>
  <si>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</si>
  <si>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</si>
  <si>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</si>
  <si>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</si>
  <si>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</si>
  <si>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</si>
  <si>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</si>
  <si>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</si>
  <si>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</si>
  <si>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</si>
  <si>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</si>
  <si>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</si>
  <si>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</si>
  <si>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</si>
  <si>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</si>
  <si>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</si>
  <si>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</si>
  <si>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</si>
  <si>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</si>
  <si>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</si>
  <si>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</si>
  <si>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</si>
  <si>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</si>
  <si>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</si>
  <si>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</si>
  <si>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</si>
  <si>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</si>
  <si>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</si>
  <si>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</si>
  <si>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</si>
  <si>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</si>
  <si>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</si>
  <si>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</si>
  <si>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</si>
  <si>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</si>
  <si>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</si>
  <si>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</si>
  <si>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</si>
  <si>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</si>
  <si>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</si>
  <si>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</si>
  <si>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</si>
  <si>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</si>
  <si>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</si>
  <si>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</si>
  <si>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</si>
  <si>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</si>
  <si>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</si>
  <si>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</si>
  <si>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</si>
  <si>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</si>
  <si>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</si>
  <si>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</si>
  <si>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</si>
  <si>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</si>
  <si>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</si>
  <si>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</si>
  <si>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</si>
  <si>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</si>
  <si>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</si>
  <si>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</si>
  <si>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</si>
  <si>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</si>
  <si>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</si>
  <si>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</si>
  <si>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</si>
  <si>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</si>
  <si>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</si>
  <si>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</si>
  <si>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</si>
  <si>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</si>
  <si>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</si>
  <si>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</si>
  <si>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</si>
  <si>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</si>
  <si>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</si>
  <si>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</si>
  <si>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</si>
  <si>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</si>
  <si>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</si>
  <si>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</si>
  <si>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</si>
  <si>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</si>
  <si>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</si>
  <si>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</si>
  <si>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</si>
  <si>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</si>
  <si>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</si>
  <si>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</si>
  <si>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</si>
  <si>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</si>
  <si>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</si>
  <si>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</si>
  <si>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</si>
  <si>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</si>
  <si>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</si>
  <si>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</si>
  <si>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</si>
  <si>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</si>
  <si>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</si>
  <si>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</si>
  <si>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</si>
  <si>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</si>
  <si>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</si>
  <si>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</si>
  <si>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</si>
  <si>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</si>
  <si>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</si>
  <si>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</si>
  <si>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</si>
  <si>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</si>
  <si>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</si>
  <si>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</si>
  <si>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</si>
  <si>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</si>
  <si>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</si>
  <si>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</si>
  <si>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</si>
  <si>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</si>
  <si>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</si>
  <si>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</si>
  <si>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</si>
  <si>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</si>
  <si>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</si>
  <si>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</si>
  <si>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</si>
  <si>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</si>
  <si>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</si>
  <si>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</si>
  <si>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</si>
  <si>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</si>
  <si>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</si>
  <si>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</si>
  <si>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</si>
  <si>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</si>
  <si>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</si>
  <si>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</si>
  <si>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</si>
  <si>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</si>
  <si>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</si>
  <si>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</si>
  <si>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</si>
  <si>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</si>
  <si>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</si>
  <si>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</si>
  <si>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</si>
  <si>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</si>
  <si>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</si>
  <si>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</si>
  <si>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</si>
  <si>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</si>
  <si>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</si>
  <si>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</si>
  <si>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</si>
  <si>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</si>
  <si>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</si>
  <si>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</si>
  <si>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</si>
  <si>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</si>
  <si>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</si>
  <si>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</si>
  <si>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</si>
  <si>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</si>
  <si>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</si>
  <si>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</si>
  <si>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</si>
  <si>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</si>
  <si>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</si>
  <si>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</si>
  <si>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</si>
  <si>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</si>
  <si>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</si>
  <si>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</si>
  <si>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</si>
  <si>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</si>
  <si>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</si>
  <si>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</si>
  <si>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</si>
  <si>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</si>
  <si>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</si>
  <si>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</si>
  <si>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</si>
  <si>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</si>
  <si>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</si>
  <si>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</si>
  <si>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</si>
  <si>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</si>
  <si>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</si>
  <si>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</si>
  <si>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</si>
  <si>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</si>
  <si>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</si>
  <si>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</si>
  <si>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</si>
  <si>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</si>
  <si>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</si>
  <si>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</si>
  <si>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</si>
  <si>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</si>
  <si>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</si>
  <si>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</si>
  <si>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</si>
  <si>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</si>
  <si>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</si>
  <si>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</si>
  <si>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</si>
  <si>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</si>
  <si>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</si>
  <si>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</si>
  <si>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</si>
  <si>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</si>
  <si>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</si>
  <si>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</si>
  <si>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</si>
  <si>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</si>
  <si>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</si>
  <si>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</si>
  <si>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</si>
  <si>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</si>
  <si>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</si>
  <si>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</si>
  <si>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</si>
  <si>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</si>
  <si>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</si>
  <si>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</si>
  <si>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</si>
  <si>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</si>
  <si>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</si>
  <si>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</si>
  <si>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</si>
  <si>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</si>
  <si>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</si>
  <si>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</si>
  <si>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</si>
  <si>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</si>
  <si>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</si>
  <si>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</si>
  <si>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</si>
  <si>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</si>
  <si>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</si>
  <si>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</si>
  <si>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</si>
  <si>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</si>
  <si>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</si>
  <si>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</si>
  <si>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</si>
  <si>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</si>
  <si>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</si>
  <si>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</si>
  <si>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</si>
  <si>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</si>
  <si>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</si>
  <si>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</si>
  <si>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</si>
  <si>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</si>
  <si>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</si>
  <si>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</si>
  <si>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</si>
  <si>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</si>
  <si>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</si>
  <si>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</si>
  <si>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</si>
  <si>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</si>
  <si>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</si>
  <si>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</si>
  <si>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</si>
  <si>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</si>
  <si>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</si>
  <si>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</si>
  <si>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</si>
  <si>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</si>
  <si>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</si>
  <si>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</si>
  <si>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</si>
  <si>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</si>
  <si>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</si>
  <si>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</si>
  <si>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</si>
  <si>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</si>
  <si>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</si>
  <si>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</si>
  <si>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</si>
  <si>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</si>
  <si>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</si>
  <si>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</si>
  <si>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</si>
  <si>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</si>
  <si>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</si>
  <si>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</si>
  <si>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</si>
  <si>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</si>
  <si>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</si>
  <si>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</si>
  <si>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</si>
  <si>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</si>
  <si>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</si>
  <si>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</si>
  <si>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</si>
  <si>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</si>
  <si>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</si>
  <si>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</si>
  <si>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</si>
  <si>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</si>
  <si>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</si>
  <si>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</si>
  <si>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</si>
  <si>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</si>
  <si>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</si>
  <si>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</si>
  <si>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</si>
  <si>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</si>
  <si>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</si>
  <si>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</si>
  <si>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</si>
  <si>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</si>
  <si>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</si>
  <si>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</si>
  <si>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</si>
  <si>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</si>
  <si>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</si>
  <si>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</si>
  <si>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</si>
  <si>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</si>
  <si>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</si>
  <si>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</si>
  <si>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</si>
  <si>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</si>
  <si>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</si>
  <si>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</si>
  <si>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</si>
  <si>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</si>
  <si>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</si>
  <si>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</si>
  <si>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</si>
  <si>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</si>
  <si>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</si>
  <si>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</si>
  <si>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</si>
  <si>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</si>
  <si>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</si>
  <si>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</si>
  <si>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</si>
  <si>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</si>
  <si>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</si>
  <si>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</si>
  <si>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</si>
  <si>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</si>
  <si>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</si>
  <si>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</si>
  <si>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</si>
  <si>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</si>
  <si>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</si>
  <si>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</si>
  <si>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</si>
  <si>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</si>
  <si>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</si>
  <si>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</si>
  <si>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</si>
  <si>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</si>
  <si>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</si>
  <si>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</si>
  <si>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</si>
  <si>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</si>
  <si>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</si>
  <si>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</si>
  <si>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</si>
  <si>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</si>
  <si>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</si>
  <si>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</si>
  <si>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</si>
  <si>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</si>
  <si>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</si>
  <si>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</si>
  <si>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</si>
  <si>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</si>
  <si>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</si>
  <si>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</si>
  <si>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</si>
  <si>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</si>
  <si>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</si>
  <si>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</si>
  <si>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</si>
  <si>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</si>
  <si>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</si>
  <si>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</si>
  <si>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</si>
  <si>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</si>
  <si>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</si>
  <si>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</si>
  <si>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</si>
  <si>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</si>
  <si>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</si>
  <si>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</si>
  <si>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</si>
  <si>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</si>
  <si>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</si>
  <si>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</si>
  <si>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</si>
  <si>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</si>
  <si>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</si>
  <si>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</si>
  <si>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</si>
  <si>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</si>
  <si>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</si>
  <si>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</si>
  <si>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</si>
  <si>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</si>
  <si>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</si>
  <si>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</si>
  <si>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</si>
  <si>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</si>
  <si>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</si>
  <si>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</si>
  <si>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</si>
  <si>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</si>
  <si>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</si>
  <si>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</si>
  <si>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</si>
  <si>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</si>
  <si>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</si>
  <si>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</si>
  <si>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</si>
  <si>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</si>
  <si>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</si>
  <si>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</si>
  <si>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</si>
  <si>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</si>
  <si>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</si>
  <si>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</si>
  <si>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</si>
  <si>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</si>
  <si>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</si>
  <si>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</si>
  <si>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</si>
  <si>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</si>
  <si>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</si>
  <si>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</si>
  <si>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</si>
  <si>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</si>
  <si>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</si>
  <si>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</si>
  <si>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</si>
  <si>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</si>
  <si>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</si>
  <si>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</si>
  <si>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</si>
  <si>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</si>
  <si>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</si>
  <si>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</si>
  <si>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</si>
  <si>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</si>
  <si>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</si>
  <si>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</si>
  <si>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</si>
  <si>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</si>
  <si>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</si>
  <si>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</si>
  <si>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</si>
  <si>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</si>
  <si>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</si>
  <si>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</si>
  <si>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</si>
  <si>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</si>
  <si>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</si>
  <si>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</si>
  <si>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</si>
  <si>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</si>
  <si>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</si>
  <si>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</si>
  <si>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</si>
  <si>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</si>
  <si>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</si>
  <si>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</si>
  <si>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</si>
  <si>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</si>
  <si>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</si>
  <si>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</si>
  <si>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</si>
  <si>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</si>
  <si>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</si>
  <si>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</si>
  <si>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</si>
  <si>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</si>
  <si>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</si>
  <si>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</si>
  <si>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</si>
  <si>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</si>
  <si>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</si>
  <si>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</si>
  <si>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</si>
  <si>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</si>
  <si>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</si>
  <si>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</si>
  <si>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</si>
  <si>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</si>
  <si>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</si>
  <si>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</si>
  <si>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</si>
  <si>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</si>
  <si>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</si>
  <si>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</si>
  <si>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</si>
  <si>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</si>
  <si>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</si>
  <si>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</si>
  <si>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</si>
  <si>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</si>
  <si>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</si>
  <si>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</si>
  <si>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</si>
  <si>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</si>
  <si>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</si>
  <si>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</si>
  <si>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</si>
  <si>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</si>
  <si>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</si>
  <si>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</si>
  <si>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</si>
  <si>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</si>
  <si>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</si>
  <si>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</si>
  <si>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</si>
  <si>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</si>
  <si>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</si>
  <si>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</si>
  <si>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</si>
  <si>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</si>
  <si>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</si>
  <si>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</si>
  <si>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</si>
  <si>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</si>
  <si>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</si>
  <si>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</si>
  <si>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</si>
  <si>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</si>
  <si>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</si>
  <si>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</si>
  <si>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</si>
  <si>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</si>
  <si>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</si>
  <si>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</si>
  <si>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</si>
  <si>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</si>
  <si>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</si>
  <si>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</si>
  <si>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</si>
  <si>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</si>
  <si>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</si>
  <si>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</si>
  <si>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</si>
  <si>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</si>
  <si>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</si>
  <si>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</si>
  <si>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</si>
  <si>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</si>
  <si>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</si>
  <si>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</si>
  <si>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</si>
  <si>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</si>
  <si>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</si>
  <si>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</si>
  <si>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</si>
  <si>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</si>
  <si>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</si>
  <si>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</si>
  <si>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</si>
  <si>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</si>
  <si>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</si>
  <si>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</si>
  <si>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</si>
  <si>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</si>
  <si>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</si>
  <si>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</si>
  <si>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</si>
  <si>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</si>
  <si>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</si>
  <si>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</si>
  <si>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</si>
  <si>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</si>
  <si>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</si>
  <si>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</si>
  <si>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</si>
  <si>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</si>
  <si>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</si>
  <si>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</si>
  <si>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</si>
  <si>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</si>
  <si>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</si>
  <si>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</si>
  <si>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</si>
  <si>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</si>
  <si>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</si>
  <si>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</si>
  <si>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</si>
  <si>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</si>
  <si>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</si>
  <si>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</si>
  <si>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</si>
  <si>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</si>
  <si>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</si>
  <si>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</si>
  <si>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</si>
  <si>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</si>
  <si>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</si>
  <si>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</si>
  <si>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</si>
  <si>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</si>
  <si>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</si>
  <si>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</si>
  <si>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</si>
  <si>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</si>
  <si>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</si>
  <si>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</si>
  <si>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</si>
  <si>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</si>
  <si>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</si>
  <si>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</si>
  <si>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</si>
  <si>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</si>
  <si>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</si>
  <si>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</si>
  <si>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</si>
  <si>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</si>
  <si>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</si>
  <si>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</si>
  <si>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</si>
  <si>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</si>
  <si>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</si>
  <si>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</si>
  <si>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</si>
  <si>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</si>
  <si>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</si>
  <si>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</si>
  <si>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</si>
  <si>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</si>
  <si>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</si>
  <si>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</si>
  <si>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</si>
  <si>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</si>
  <si>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</si>
  <si>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</si>
  <si>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</si>
  <si>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</si>
  <si>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</si>
  <si>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</si>
  <si>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</si>
  <si>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</si>
  <si>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</si>
  <si>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</si>
  <si>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</si>
  <si>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</si>
  <si>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</si>
  <si>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</si>
  <si>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</si>
  <si>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</si>
  <si>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</si>
  <si>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</si>
  <si>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</si>
  <si>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</si>
  <si>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</si>
  <si>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</si>
  <si>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</si>
  <si>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</si>
  <si>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</si>
  <si>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</si>
  <si>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</si>
  <si>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</si>
  <si>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</si>
  <si>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</si>
  <si>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</si>
  <si>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</si>
  <si>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</si>
  <si>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</si>
  <si>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</si>
  <si>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</si>
  <si>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</si>
  <si>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</si>
  <si>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</si>
  <si>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</si>
  <si>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</si>
  <si>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</si>
  <si>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</si>
  <si>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</si>
  <si>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</si>
  <si>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</si>
  <si>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</si>
  <si>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</si>
  <si>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</si>
  <si>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</si>
  <si>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</si>
  <si>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</si>
  <si>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</si>
  <si>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</si>
  <si>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</si>
  <si>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</si>
  <si>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</si>
  <si>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</si>
  <si>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</si>
  <si>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</si>
  <si>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</si>
  <si>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</si>
  <si>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</si>
  <si>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</si>
  <si>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</si>
  <si>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</si>
  <si>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</si>
  <si>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</si>
  <si>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</si>
  <si>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</si>
  <si>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</si>
  <si>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</si>
  <si>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</si>
  <si>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</si>
  <si>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</si>
  <si>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</si>
  <si>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</si>
  <si>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</si>
  <si>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</si>
  <si>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</si>
  <si>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</si>
  <si>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</si>
  <si>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</si>
  <si>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</si>
  <si>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</si>
  <si>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</si>
  <si>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</si>
  <si>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</si>
  <si>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</si>
  <si>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</si>
  <si>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</si>
  <si>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</si>
  <si>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</si>
  <si>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</si>
  <si>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</si>
  <si>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</si>
  <si>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</si>
  <si>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</si>
  <si>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</si>
  <si>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</si>
  <si>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</si>
  <si>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</si>
  <si>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</si>
  <si>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</si>
  <si>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</si>
  <si>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</si>
  <si>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</si>
  <si>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</si>
  <si>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</si>
  <si>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</si>
  <si>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</si>
  <si>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</si>
  <si>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</si>
  <si>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</si>
  <si>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</si>
  <si>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</si>
  <si>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</si>
  <si>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</si>
  <si>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</si>
  <si>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</si>
  <si>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</si>
  <si>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</si>
  <si>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</si>
  <si>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</si>
  <si>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</si>
  <si>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</si>
  <si>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</si>
  <si>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</si>
  <si>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</si>
  <si>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</si>
  <si>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</si>
  <si>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</si>
  <si>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</si>
  <si>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</si>
  <si>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</si>
  <si>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</si>
  <si>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</si>
  <si>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</si>
  <si>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</si>
  <si>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</si>
  <si>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</si>
  <si>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</si>
  <si>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</si>
  <si>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</si>
  <si>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</si>
  <si>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</si>
  <si>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</si>
  <si>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</si>
  <si>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</si>
  <si>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</si>
  <si>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</si>
  <si>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</si>
  <si>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</si>
  <si>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</si>
  <si>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</si>
  <si>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</si>
  <si>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</si>
  <si>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</si>
  <si>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</si>
  <si>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</si>
  <si>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</si>
  <si>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</si>
  <si>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</si>
  <si>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</si>
  <si>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</si>
  <si>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</si>
  <si>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</si>
  <si>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</si>
  <si>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</si>
  <si>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</si>
  <si>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</si>
  <si>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</si>
  <si>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</si>
  <si>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</si>
  <si>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</si>
  <si>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</si>
  <si>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</si>
  <si>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</si>
  <si>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</si>
  <si>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</si>
  <si>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</si>
  <si>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</si>
  <si>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</si>
  <si>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</si>
  <si>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</si>
  <si>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</si>
  <si>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</si>
  <si>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</si>
  <si>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</si>
  <si>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</si>
  <si>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</si>
  <si>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</si>
  <si>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</si>
  <si>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</si>
  <si>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</si>
  <si>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</si>
  <si>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</si>
  <si>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</si>
  <si>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</si>
  <si>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</si>
  <si>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</si>
  <si>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</si>
  <si>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</si>
  <si>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</si>
  <si>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</si>
  <si>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</si>
  <si>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</si>
  <si>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</si>
  <si>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</si>
  <si>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</si>
  <si>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</si>
  <si>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</si>
  <si>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</si>
  <si>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</si>
  <si>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</si>
  <si>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</si>
  <si>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</si>
  <si>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</si>
  <si>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</si>
  <si>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</si>
  <si>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</si>
  <si>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</si>
  <si>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</si>
  <si>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</si>
  <si>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</si>
  <si>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</si>
  <si>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</si>
  <si>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</si>
  <si>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</si>
  <si>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</si>
  <si>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</si>
  <si>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</si>
  <si>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</si>
  <si>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</si>
  <si>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</si>
  <si>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</si>
  <si>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</si>
  <si>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</si>
  <si>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</si>
  <si>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</si>
  <si>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</si>
  <si>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</si>
  <si>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</si>
  <si>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</si>
  <si>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</si>
  <si>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</si>
  <si>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</si>
  <si>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</si>
  <si>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</si>
  <si>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</si>
  <si>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</si>
  <si>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</si>
  <si>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</si>
  <si>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</si>
  <si>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</si>
  <si>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</si>
  <si>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</si>
  <si>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</si>
  <si>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</si>
  <si>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</si>
  <si>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</si>
  <si>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</si>
  <si>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</si>
  <si>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</si>
  <si>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</si>
  <si>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</si>
  <si>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</si>
  <si>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</si>
  <si>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</si>
  <si>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</si>
  <si>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</si>
  <si>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</si>
  <si>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</si>
  <si>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</si>
  <si>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</si>
  <si>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</si>
  <si>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</si>
  <si>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</si>
  <si>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</si>
  <si>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</si>
  <si>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</si>
  <si>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</si>
  <si>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</si>
  <si>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</si>
  <si>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</si>
  <si>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</si>
  <si>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</si>
  <si>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</si>
  <si>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</si>
  <si>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</si>
  <si>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</si>
  <si>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</si>
  <si>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</si>
  <si>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</si>
  <si>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</si>
  <si>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</si>
  <si>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</si>
  <si>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</si>
  <si>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</si>
  <si>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</si>
  <si>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</si>
  <si>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</si>
  <si>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</si>
  <si>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</si>
  <si>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</si>
  <si>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</si>
  <si>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</si>
  <si>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</si>
  <si>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</si>
  <si>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</si>
  <si>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</si>
  <si>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</si>
  <si>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</si>
  <si>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</si>
  <si>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</si>
  <si>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</si>
  <si>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</si>
  <si>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</si>
  <si>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</si>
  <si>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</si>
  <si>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</si>
  <si>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</si>
  <si>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</si>
  <si>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</si>
  <si>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</si>
  <si>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</si>
  <si>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</si>
  <si>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</si>
  <si>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</si>
  <si>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</si>
  <si>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</si>
  <si>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</si>
  <si>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</si>
  <si>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</si>
  <si>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</si>
  <si>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</si>
  <si>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</si>
  <si>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</si>
  <si>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</si>
  <si>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</si>
  <si>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</si>
  <si>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</si>
  <si>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</si>
  <si>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</si>
  <si>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</si>
  <si>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</si>
  <si>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</si>
  <si>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</si>
  <si>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</si>
  <si>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</si>
  <si>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</si>
  <si>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</si>
  <si>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</si>
  <si>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</si>
  <si>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</si>
  <si>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</si>
  <si>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</si>
  <si>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</si>
  <si>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</si>
  <si>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</si>
  <si>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</si>
  <si>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</si>
  <si>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</si>
  <si>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</si>
  <si>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</si>
  <si>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</si>
  <si>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</si>
  <si>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</si>
  <si>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</si>
  <si>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</si>
  <si>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</si>
  <si>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</si>
  <si>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</si>
  <si>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</si>
  <si>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</si>
  <si>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</si>
  <si>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</si>
  <si>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</si>
  <si>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</si>
  <si>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</si>
  <si>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</si>
  <si>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</si>
  <si>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</si>
  <si>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</si>
  <si>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</si>
  <si>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</si>
  <si>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</si>
  <si>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</si>
  <si>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</si>
  <si>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</si>
  <si>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</si>
  <si>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</si>
  <si>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</si>
  <si>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</si>
  <si>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</si>
  <si>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</si>
  <si>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</si>
  <si>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</si>
  <si>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</si>
  <si>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</si>
  <si>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</si>
  <si>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</si>
  <si>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</si>
  <si>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</si>
  <si>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</si>
  <si>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</si>
  <si>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</si>
  <si>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</si>
  <si>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</si>
  <si>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</si>
  <si>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</si>
  <si>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</si>
  <si>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</si>
  <si>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</si>
  <si>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</si>
  <si>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</si>
  <si>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</si>
  <si>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</si>
  <si>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</si>
  <si>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</si>
  <si>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</si>
  <si>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</si>
  <si>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</si>
  <si>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</si>
  <si>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</si>
  <si>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</si>
  <si>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</si>
  <si>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</si>
  <si>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</si>
  <si>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</si>
  <si>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</si>
  <si>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</si>
  <si>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</si>
  <si>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</si>
  <si>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</si>
  <si>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</si>
  <si>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</si>
  <si>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</si>
  <si>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</si>
  <si>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</si>
  <si>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</si>
  <si>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</si>
  <si>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</si>
  <si>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</si>
  <si>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</si>
  <si>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</si>
  <si>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</si>
  <si>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</si>
  <si>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</si>
  <si>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</si>
  <si>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</si>
  <si>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</si>
  <si>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</si>
  <si>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</si>
  <si>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</si>
  <si>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</si>
  <si>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</si>
  <si>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</si>
  <si>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</si>
  <si>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</si>
  <si>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</si>
  <si>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</si>
  <si>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</si>
  <si>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</si>
  <si>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</si>
  <si>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</si>
  <si>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</si>
  <si>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</si>
  <si>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</si>
  <si>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</si>
  <si>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</si>
  <si>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</si>
  <si>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</si>
  <si>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</si>
  <si>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</si>
  <si>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</si>
  <si>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</si>
  <si>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</si>
  <si>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</si>
  <si>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</si>
  <si>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</si>
  <si>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</si>
  <si>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</si>
  <si>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</si>
  <si>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</si>
  <si>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</si>
  <si>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</si>
  <si>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</si>
  <si>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</si>
  <si>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</si>
  <si>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</si>
  <si>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</si>
  <si>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</si>
  <si>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</si>
  <si>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</si>
  <si>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</si>
  <si>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</si>
  <si>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</si>
  <si>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</si>
  <si>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</si>
  <si>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</si>
  <si>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</si>
  <si>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</si>
  <si>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</si>
  <si>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</si>
  <si>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</si>
  <si>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</si>
  <si>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</si>
  <si>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</si>
  <si>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</si>
  <si>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</si>
  <si>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</si>
  <si>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</si>
  <si>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</si>
  <si>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</si>
  <si>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</si>
  <si>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</si>
  <si>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</si>
  <si>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</si>
  <si>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</si>
  <si>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</si>
  <si>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</si>
  <si>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</si>
  <si>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</si>
  <si>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</si>
  <si>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</si>
  <si>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</si>
  <si>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</si>
  <si>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</si>
  <si>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</si>
  <si>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</si>
  <si>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</si>
  <si>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</si>
  <si>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</si>
  <si>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</si>
  <si>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</si>
  <si>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</si>
  <si>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</si>
  <si>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</si>
  <si>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</si>
  <si>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</si>
  <si>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</si>
  <si>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</si>
  <si>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</si>
  <si>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</si>
  <si>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</si>
  <si>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</si>
  <si>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</si>
  <si>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</si>
  <si>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</si>
  <si>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</si>
  <si>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</si>
  <si>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</si>
  <si>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</si>
  <si>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</si>
  <si>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</si>
  <si>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</si>
  <si>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</si>
  <si>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</si>
  <si>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</si>
  <si>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</si>
  <si>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</si>
  <si>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</si>
  <si>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</si>
  <si>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</si>
  <si>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</si>
  <si>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</si>
  <si>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</si>
  <si>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</si>
  <si>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</si>
  <si>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</si>
  <si>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</si>
  <si>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</si>
  <si>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</si>
  <si>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</si>
  <si>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</si>
  <si>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</si>
  <si>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</si>
  <si>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</si>
  <si>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</si>
  <si>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</si>
  <si>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</si>
  <si>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</si>
  <si>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</si>
  <si>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</si>
  <si>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</si>
  <si>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</si>
  <si>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</si>
  <si>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</si>
  <si>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</si>
  <si>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</si>
  <si>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</si>
  <si>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</si>
  <si>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</si>
  <si>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</si>
  <si>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</si>
  <si>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</si>
  <si>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</si>
  <si>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</si>
  <si>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</si>
  <si>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</si>
  <si>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</si>
  <si>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</si>
  <si>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</si>
  <si>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</si>
  <si>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</si>
  <si>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</si>
  <si>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</si>
  <si>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</si>
  <si>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</si>
  <si>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</si>
  <si>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</si>
  <si>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</si>
  <si>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</si>
  <si>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</si>
  <si>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</si>
  <si>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</si>
  <si>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</si>
  <si>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</si>
  <si>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</si>
  <si>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</si>
  <si>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</si>
  <si>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</si>
  <si>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</si>
  <si>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</si>
  <si>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</si>
  <si>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</si>
  <si>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</si>
  <si>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</si>
  <si>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</si>
  <si>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</si>
  <si>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</si>
  <si>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</si>
  <si>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</si>
  <si>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</si>
  <si>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</si>
  <si>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</si>
  <si>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</si>
  <si>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</si>
  <si>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</si>
  <si>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</si>
  <si>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</si>
  <si>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</si>
  <si>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</si>
  <si>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</si>
  <si>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</si>
  <si>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</si>
  <si>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</si>
  <si>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</si>
  <si>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</si>
  <si>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</si>
  <si>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</si>
  <si>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</si>
  <si>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</si>
  <si>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</si>
  <si>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</si>
  <si>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</si>
  <si>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</si>
  <si>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</si>
  <si>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</si>
  <si>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</si>
  <si>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</si>
  <si>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</si>
  <si>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</si>
  <si>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</si>
  <si>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</si>
  <si>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</si>
  <si>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</si>
  <si>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</si>
  <si>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</si>
  <si>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</si>
  <si>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</si>
  <si>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</si>
  <si>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</si>
  <si>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</si>
  <si>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</si>
  <si>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</si>
  <si>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</si>
  <si>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</si>
  <si>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</si>
  <si>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</si>
  <si>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</si>
  <si>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</si>
  <si>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</si>
  <si>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</si>
  <si>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</si>
  <si>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</si>
  <si>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</si>
  <si>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</si>
  <si>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</si>
  <si>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</si>
  <si>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</si>
  <si>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</si>
  <si>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</si>
  <si>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</si>
  <si>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</si>
  <si>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</si>
  <si>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</si>
  <si>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</si>
  <si>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</si>
  <si>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</si>
  <si>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</si>
  <si>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</si>
  <si>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</si>
  <si>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</si>
  <si>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</si>
  <si>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</si>
  <si>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</si>
  <si>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</si>
  <si>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</si>
  <si>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</si>
  <si>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</si>
  <si>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</si>
  <si>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</si>
  <si>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</si>
  <si>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</si>
  <si>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</si>
  <si>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</si>
  <si>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</si>
  <si>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</si>
  <si>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</si>
  <si>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</si>
  <si>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</si>
  <si>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</si>
  <si>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</si>
  <si>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</si>
  <si>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</si>
  <si>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</si>
  <si>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</si>
  <si>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</si>
  <si>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</si>
  <si>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</si>
  <si>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</si>
  <si>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</si>
  <si>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</si>
  <si>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</si>
  <si>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</si>
  <si>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</si>
  <si>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</si>
  <si>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</si>
  <si>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</si>
  <si>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</si>
  <si>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</si>
  <si>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</si>
  <si>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</si>
  <si>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</si>
  <si>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</si>
  <si>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</si>
  <si>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</si>
  <si>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</si>
  <si>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</si>
  <si>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</si>
  <si>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</si>
  <si>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</si>
  <si>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</si>
  <si>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</si>
  <si>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</si>
  <si>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</si>
  <si>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</si>
  <si>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</si>
  <si>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</si>
  <si>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</si>
  <si>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</si>
  <si>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</si>
  <si>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</si>
  <si>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</si>
  <si>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</si>
  <si>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</si>
  <si>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</si>
  <si>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</si>
  <si>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</si>
  <si>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</si>
  <si>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</si>
  <si>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</si>
  <si>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</si>
  <si>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</si>
  <si>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</si>
  <si>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</si>
  <si>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</si>
  <si>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</si>
  <si>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</si>
  <si>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</si>
  <si>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</si>
  <si>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</si>
  <si>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</si>
  <si>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</si>
  <si>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</si>
  <si>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</si>
  <si>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</si>
  <si>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</si>
  <si>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</si>
  <si>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</si>
  <si>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</si>
  <si>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</si>
  <si>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</si>
  <si>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</si>
  <si>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</si>
  <si>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</si>
  <si>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</si>
  <si>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</si>
  <si>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</si>
  <si>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</si>
  <si>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</si>
  <si>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</si>
  <si>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</si>
  <si>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</si>
  <si>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</si>
  <si>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</si>
  <si>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</si>
  <si>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</si>
  <si>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</si>
  <si>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</si>
  <si>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</si>
  <si>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</si>
  <si>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</si>
  <si>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</si>
  <si>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</si>
  <si>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</si>
  <si>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</si>
  <si>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</si>
  <si>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</si>
  <si>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</si>
  <si>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</si>
  <si>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</si>
  <si>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</si>
  <si>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</si>
  <si>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</si>
  <si>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</si>
  <si>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</si>
  <si>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</si>
  <si>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</si>
  <si>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</si>
  <si>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</si>
  <si>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</si>
  <si>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</si>
  <si>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</si>
  <si>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</si>
  <si>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</si>
  <si>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</si>
  <si>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</si>
  <si>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</si>
  <si>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</si>
  <si>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</si>
  <si>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</si>
  <si>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</si>
  <si>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</si>
  <si>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</si>
  <si>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</si>
  <si>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</si>
  <si>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</si>
  <si>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</si>
  <si>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</si>
  <si>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</si>
  <si>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</si>
  <si>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</si>
  <si>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</si>
  <si>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</si>
  <si>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</si>
  <si>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</si>
  <si>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</si>
  <si>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</si>
  <si>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</si>
  <si>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</si>
  <si>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</si>
  <si>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</si>
  <si>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</si>
  <si>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</si>
  <si>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</si>
  <si>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</si>
  <si>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</si>
  <si>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</si>
  <si>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</si>
  <si>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</si>
  <si>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</si>
  <si>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</si>
  <si>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</si>
  <si>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</si>
  <si>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</si>
  <si>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</si>
  <si>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</si>
  <si>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</si>
  <si>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</si>
  <si>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</si>
  <si>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</si>
  <si>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</si>
  <si>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</si>
  <si>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</si>
  <si>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</si>
  <si>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</si>
  <si>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</si>
  <si>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</si>
  <si>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</si>
  <si>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</si>
  <si>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</si>
  <si>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</si>
  <si>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</si>
  <si>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</si>
  <si>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</si>
  <si>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</si>
  <si>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</si>
  <si>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</si>
  <si>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</si>
  <si>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</si>
  <si>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</si>
  <si>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</si>
  <si>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</si>
  <si>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</si>
  <si>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</si>
  <si>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</si>
  <si>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</si>
  <si>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</si>
  <si>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</si>
  <si>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</si>
  <si>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</si>
  <si>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</si>
  <si>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</si>
  <si>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</si>
  <si>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</si>
  <si>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</si>
  <si>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</si>
  <si>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</si>
  <si>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</si>
  <si>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</si>
  <si>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</si>
  <si>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</si>
  <si>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</si>
  <si>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</si>
  <si>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</si>
  <si>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</si>
  <si>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</si>
  <si>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</si>
  <si>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</si>
  <si>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</si>
  <si>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</si>
  <si>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</si>
  <si>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</si>
  <si>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</si>
  <si>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</si>
  <si>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</si>
  <si>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</si>
  <si>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</si>
  <si>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</si>
  <si>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</si>
  <si>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</si>
  <si>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</si>
  <si>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</si>
  <si>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</si>
  <si>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</si>
  <si>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</si>
  <si>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</si>
  <si>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</si>
  <si>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</si>
  <si>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</si>
  <si>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</si>
  <si>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</si>
  <si>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</si>
  <si>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</si>
  <si>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</si>
  <si>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</si>
  <si>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</si>
  <si>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</si>
  <si>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</si>
  <si>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</si>
  <si>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</si>
  <si>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</si>
  <si>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</si>
  <si>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</si>
  <si>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</si>
  <si>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</si>
  <si>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</si>
  <si>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</si>
  <si>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</si>
  <si>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</si>
  <si>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</si>
  <si>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</si>
  <si>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</si>
  <si>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</si>
  <si>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</si>
  <si>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</si>
  <si>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</si>
  <si>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</si>
  <si>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</si>
  <si>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</si>
  <si>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</si>
  <si>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</si>
  <si>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</si>
  <si>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</si>
  <si>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</si>
  <si>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</si>
  <si>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</si>
  <si>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</si>
  <si>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</si>
  <si>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</si>
  <si>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</si>
  <si>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</si>
  <si>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</si>
  <si>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</si>
  <si>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</si>
  <si>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</si>
  <si>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</si>
  <si>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</si>
  <si>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</si>
  <si>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</si>
  <si>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</si>
  <si>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</si>
  <si>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</si>
  <si>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</si>
  <si>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</si>
  <si>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</si>
  <si>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</si>
  <si>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</si>
  <si>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</si>
  <si>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</si>
  <si>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</si>
  <si>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</si>
  <si>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</si>
  <si>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</si>
  <si>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</si>
  <si>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</si>
  <si>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</si>
  <si>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</si>
  <si>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</si>
  <si>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</si>
  <si>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</si>
  <si>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</si>
  <si>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</si>
  <si>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</si>
  <si>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</si>
  <si>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</si>
  <si>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</si>
  <si>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</si>
  <si>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</si>
  <si>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</si>
  <si>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</si>
  <si>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</si>
  <si>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</si>
  <si>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</si>
  <si>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</si>
  <si>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</si>
  <si>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</si>
  <si>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</si>
  <si>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</si>
  <si>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</si>
  <si>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</si>
  <si>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</si>
  <si>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</si>
  <si>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</si>
  <si>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</si>
  <si>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</si>
  <si>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</si>
  <si>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</si>
  <si>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</si>
  <si>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</si>
  <si>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</si>
  <si>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</si>
  <si>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</si>
  <si>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</si>
  <si>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</si>
  <si>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</si>
  <si>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</si>
  <si>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</si>
  <si>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</si>
  <si>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</si>
  <si>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</si>
  <si>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</si>
  <si>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</si>
  <si>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</si>
  <si>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</si>
  <si>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</si>
  <si>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</si>
  <si>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</si>
  <si>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</si>
  <si>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</si>
  <si>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</si>
  <si>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</si>
  <si>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</si>
  <si>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</si>
  <si>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</si>
  <si>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</si>
  <si>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</si>
  <si>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</si>
  <si>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</si>
  <si>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</si>
  <si>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</si>
  <si>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</si>
  <si>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</si>
  <si>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</si>
  <si>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</si>
  <si>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</si>
  <si>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</si>
  <si>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</si>
  <si>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</si>
  <si>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</si>
  <si>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</si>
  <si>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</si>
  <si>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</si>
  <si>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</si>
  <si>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</si>
  <si>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</si>
  <si>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</si>
  <si>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</si>
  <si>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</si>
  <si>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</si>
  <si>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</si>
  <si>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</si>
  <si>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</si>
  <si>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</si>
  <si>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</si>
  <si>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</si>
  <si>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</si>
  <si>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</si>
  <si>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</si>
  <si>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</si>
  <si>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</si>
  <si>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</si>
  <si>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</si>
  <si>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</si>
  <si>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</si>
  <si>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</si>
  <si>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</si>
  <si>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</si>
  <si>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</si>
  <si>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</si>
  <si>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</si>
  <si>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</si>
  <si>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</si>
  <si>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</si>
  <si>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</si>
  <si>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</si>
  <si>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</si>
  <si>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</si>
  <si>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</si>
  <si>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</si>
  <si>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</si>
  <si>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</si>
  <si>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</si>
  <si>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</si>
  <si>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</si>
  <si>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</si>
  <si>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</si>
  <si>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</si>
  <si>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</si>
  <si>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</si>
  <si>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</si>
  <si>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</si>
  <si>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</si>
  <si>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</si>
  <si>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</si>
  <si>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</si>
  <si>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</si>
  <si>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</si>
  <si>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</si>
  <si>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</si>
  <si>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</si>
  <si>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</si>
  <si>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</si>
  <si>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</si>
  <si>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</si>
  <si>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</si>
  <si>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</si>
  <si>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</si>
  <si>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</si>
  <si>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</si>
  <si>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</si>
  <si>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</si>
  <si>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</si>
  <si>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</si>
  <si>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</si>
  <si>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</si>
  <si>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</si>
  <si>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</si>
  <si>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</si>
  <si>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</si>
  <si>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</si>
  <si>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</si>
  <si>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</si>
  <si>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</si>
  <si>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</si>
  <si>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</si>
  <si>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</si>
  <si>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</si>
  <si>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</si>
  <si>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</si>
  <si>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</si>
  <si>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</si>
  <si>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</si>
  <si>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</si>
  <si>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</si>
  <si>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</si>
  <si>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</si>
  <si>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</si>
  <si>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</si>
  <si>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</si>
  <si>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</si>
  <si>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</si>
  <si>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</si>
  <si>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</si>
  <si>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</si>
  <si>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</si>
  <si>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</si>
  <si>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</si>
  <si>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</si>
  <si>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</si>
  <si>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</si>
  <si>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</si>
  <si>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</si>
  <si>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</si>
  <si>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</si>
  <si>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</si>
  <si>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</si>
  <si>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</si>
  <si>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</si>
  <si>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</si>
  <si>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</si>
  <si>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</si>
  <si>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</si>
  <si>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</si>
  <si>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</si>
  <si>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</si>
  <si>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</si>
  <si>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</si>
  <si>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</si>
  <si>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</si>
  <si>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</si>
  <si>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</si>
  <si>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</si>
  <si>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</si>
  <si>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</si>
  <si>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</si>
  <si>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</si>
  <si>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</si>
  <si>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</si>
  <si>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</si>
  <si>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</si>
  <si>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</si>
  <si>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</si>
  <si>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</si>
  <si>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</si>
  <si>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</si>
  <si>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</si>
  <si>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</si>
  <si>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</si>
  <si>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</si>
  <si>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</si>
  <si>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</si>
  <si>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</si>
  <si>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</si>
  <si>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</si>
  <si>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</si>
  <si>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</si>
  <si>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</si>
  <si>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</si>
  <si>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</si>
  <si>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</si>
  <si>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</si>
  <si>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</si>
  <si>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</si>
  <si>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</si>
  <si>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</si>
  <si>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</si>
  <si>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</si>
  <si>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</si>
  <si>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</si>
  <si>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</si>
  <si>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</si>
  <si>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</si>
  <si>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</si>
  <si>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</si>
  <si>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</si>
  <si>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</si>
  <si>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</si>
  <si>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</si>
  <si>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</si>
  <si>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</si>
  <si>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</si>
  <si>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</si>
  <si>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</si>
  <si>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</si>
  <si>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</si>
  <si>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</si>
  <si>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</si>
  <si>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</si>
  <si>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</si>
  <si>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</si>
  <si>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</si>
  <si>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</si>
  <si>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</si>
  <si>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</si>
  <si>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</si>
  <si>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</si>
  <si>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</si>
  <si>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</si>
  <si>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</si>
  <si>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</si>
  <si>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</si>
  <si>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</si>
  <si>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</si>
  <si>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</si>
  <si>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</si>
  <si>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</si>
  <si>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</si>
  <si>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</si>
  <si>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</si>
  <si>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</si>
  <si>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</si>
  <si>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</si>
  <si>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</si>
  <si>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</si>
  <si>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</si>
  <si>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</si>
  <si>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</si>
  <si>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</si>
  <si>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</si>
  <si>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</si>
  <si>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</si>
  <si>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</si>
  <si>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</si>
  <si>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</si>
  <si>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</si>
  <si>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</si>
  <si>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</si>
  <si>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</si>
  <si>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</si>
  <si>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</si>
  <si>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</si>
  <si>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</si>
  <si>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</si>
  <si>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</si>
  <si>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</si>
  <si>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</si>
  <si>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</si>
  <si>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</si>
  <si>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</si>
  <si>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</si>
  <si>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</si>
  <si>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</si>
  <si>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</si>
  <si>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</si>
  <si>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</si>
  <si>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</si>
  <si>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</si>
  <si>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</si>
  <si>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</si>
  <si>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</si>
  <si>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</si>
  <si>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</si>
  <si>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</si>
  <si>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</si>
  <si>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</si>
  <si>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</si>
  <si>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</si>
  <si>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</si>
  <si>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</si>
  <si>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</si>
  <si>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</si>
  <si>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</si>
  <si>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</si>
  <si>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</si>
  <si>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</si>
  <si>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</si>
  <si>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</si>
  <si>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</si>
  <si>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</si>
  <si>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</si>
  <si>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</si>
  <si>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</si>
  <si>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</si>
  <si>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</si>
  <si>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</si>
  <si>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</si>
  <si>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</si>
  <si>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</si>
  <si>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</si>
  <si>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</si>
  <si>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</si>
  <si>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</si>
  <si>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</si>
  <si>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</si>
  <si>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</si>
  <si>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</si>
  <si>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</si>
  <si>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</si>
  <si>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</si>
  <si>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</si>
  <si>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</si>
  <si>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</si>
  <si>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</si>
  <si>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</si>
  <si>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</si>
  <si>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</si>
  <si>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</si>
  <si>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</si>
  <si>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</si>
  <si>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</si>
  <si>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</si>
  <si>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</si>
  <si>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</si>
  <si>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</si>
  <si>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</si>
  <si>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</si>
  <si>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</si>
  <si>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</si>
  <si>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</si>
  <si>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</si>
  <si>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</si>
  <si>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</si>
  <si>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</si>
  <si>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</si>
  <si>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</si>
  <si>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</si>
  <si>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</si>
  <si>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</si>
  <si>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</si>
  <si>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</si>
  <si>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</si>
  <si>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</si>
  <si>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</si>
  <si>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</si>
  <si>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</si>
  <si>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</si>
  <si>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</si>
  <si>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</si>
  <si>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</si>
  <si>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</si>
  <si>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</si>
  <si>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</si>
  <si>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</si>
  <si>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</si>
  <si>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</si>
  <si>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</si>
  <si>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</si>
  <si>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</si>
  <si>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</si>
  <si>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</si>
  <si>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</si>
  <si>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</si>
  <si>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</si>
  <si>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</si>
  <si>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</si>
  <si>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</si>
  <si>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</si>
  <si>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</si>
  <si>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</si>
  <si>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</si>
  <si>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</si>
  <si>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</si>
  <si>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</si>
  <si>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</si>
  <si>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</si>
  <si>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</si>
  <si>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</si>
  <si>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</si>
  <si>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</si>
  <si>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</si>
  <si>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</si>
  <si>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</si>
  <si>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</si>
  <si>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</si>
  <si>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</si>
  <si>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</si>
  <si>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</si>
  <si>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</si>
  <si>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</si>
  <si>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</si>
  <si>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</si>
  <si>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</si>
  <si>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</si>
  <si>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</si>
  <si>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</si>
  <si>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</si>
  <si>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</si>
  <si>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</si>
  <si>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</si>
  <si>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</si>
  <si>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</si>
  <si>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</si>
  <si>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</si>
  <si>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</si>
  <si>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</si>
  <si>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</si>
  <si>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</si>
  <si>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</si>
  <si>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</si>
  <si>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</si>
  <si>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</si>
  <si>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</si>
  <si>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</si>
  <si>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</si>
  <si>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</si>
  <si>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</si>
  <si>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</si>
  <si>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</si>
  <si>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</si>
  <si>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</si>
  <si>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</si>
  <si>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</si>
  <si>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</si>
  <si>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</si>
  <si>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</si>
  <si>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</si>
  <si>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</si>
  <si>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</si>
  <si>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</si>
  <si>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</si>
  <si>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</si>
  <si>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</si>
  <si>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</si>
  <si>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</si>
  <si>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</si>
  <si>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</si>
  <si>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</si>
  <si>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</si>
  <si>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</si>
  <si>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</si>
  <si>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</si>
  <si>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</si>
  <si>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</si>
  <si>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</si>
  <si>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</si>
  <si>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</si>
  <si>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</si>
  <si>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</si>
  <si>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</si>
  <si>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</si>
  <si>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</si>
  <si>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</si>
  <si>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</si>
  <si>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</si>
  <si>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</si>
  <si>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</si>
  <si>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</si>
  <si>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</si>
  <si>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</si>
  <si>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</si>
  <si>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</si>
  <si>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</si>
  <si>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</si>
  <si>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</si>
  <si>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</si>
  <si>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</si>
  <si>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</si>
  <si>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</si>
  <si>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</si>
  <si>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</si>
  <si>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</si>
  <si>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</si>
  <si>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</si>
  <si>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</si>
  <si>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</si>
  <si>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</si>
  <si>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</si>
  <si>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</si>
  <si>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</si>
  <si>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</si>
  <si>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</si>
  <si>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</si>
  <si>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</si>
  <si>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</si>
  <si>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</si>
  <si>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</si>
  <si>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</si>
  <si>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</si>
  <si>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</si>
  <si>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</si>
  <si>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</si>
  <si>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</si>
  <si>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</si>
  <si>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</si>
  <si>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</si>
  <si>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</si>
  <si>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</si>
  <si>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</si>
  <si>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</si>
  <si>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</si>
  <si>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</si>
  <si>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</si>
  <si>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</si>
  <si>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</si>
  <si>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</si>
  <si>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</si>
  <si>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</si>
  <si>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</si>
  <si>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</si>
  <si>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</si>
  <si>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</si>
  <si>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</si>
  <si>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</si>
  <si>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</si>
  <si>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</si>
  <si>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</si>
  <si>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</si>
  <si>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</si>
  <si>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</si>
  <si>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</si>
  <si>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</si>
  <si>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</si>
  <si>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</si>
  <si>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</si>
  <si>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</si>
  <si>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</si>
  <si>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</si>
  <si>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</si>
  <si>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</si>
  <si>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</si>
  <si>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</si>
  <si>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</si>
  <si>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</si>
  <si>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</si>
  <si>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</si>
  <si>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</si>
  <si>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</si>
  <si>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</si>
  <si>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</si>
  <si>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</si>
  <si>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</si>
  <si>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</si>
  <si>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</si>
  <si>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</si>
  <si>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</si>
  <si>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</si>
  <si>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</si>
  <si>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</si>
  <si>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</si>
  <si>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</si>
  <si>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</si>
  <si>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</si>
  <si>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</si>
  <si>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</si>
  <si>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</si>
  <si>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</si>
  <si>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</si>
  <si>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</si>
  <si>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</si>
  <si>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</si>
  <si>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</si>
  <si>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</si>
  <si>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</si>
  <si>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</si>
  <si>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</si>
  <si>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</si>
  <si>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</si>
  <si>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</si>
  <si>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</si>
  <si>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</si>
  <si>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</si>
  <si>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</si>
  <si>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</si>
  <si>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</si>
  <si>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</si>
  <si>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</si>
  <si>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</si>
  <si>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</si>
  <si>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</si>
  <si>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</si>
  <si>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</si>
  <si>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</si>
  <si>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</si>
  <si>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</si>
  <si>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</si>
  <si>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</si>
  <si>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</si>
  <si>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</si>
  <si>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</si>
  <si>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</si>
  <si>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</si>
  <si>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</si>
  <si>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</si>
  <si>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</si>
  <si>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</si>
  <si>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</si>
  <si>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</si>
  <si>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</si>
  <si>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</si>
  <si>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</si>
  <si>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</si>
  <si>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</si>
  <si>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</si>
  <si>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</si>
  <si>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</si>
  <si>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</si>
  <si>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</si>
  <si>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</si>
  <si>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</si>
  <si>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</si>
  <si>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</si>
  <si>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</si>
  <si>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</si>
  <si>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</si>
  <si>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</si>
  <si>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</si>
  <si>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</si>
  <si>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</si>
  <si>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</si>
  <si>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</si>
  <si>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</si>
  <si>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</si>
  <si>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</si>
  <si>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</si>
  <si>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</si>
  <si>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</si>
  <si>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</si>
  <si>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</si>
  <si>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</si>
  <si>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</si>
  <si>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</si>
  <si>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</si>
  <si>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</si>
  <si>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</si>
  <si>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</si>
  <si>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</si>
  <si>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</si>
  <si>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</si>
  <si>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</si>
  <si>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</si>
  <si>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</si>
  <si>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</si>
  <si>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</si>
  <si>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</si>
  <si>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</si>
  <si>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</si>
  <si>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</si>
  <si>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</si>
  <si>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</si>
  <si>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</si>
  <si>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</si>
  <si>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</si>
  <si>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</si>
  <si>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</si>
  <si>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</si>
  <si>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</si>
  <si>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</si>
  <si>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</si>
  <si>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</si>
  <si>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</si>
  <si>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</si>
  <si>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</si>
  <si>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</si>
  <si>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</si>
  <si>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</si>
  <si>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</si>
  <si>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</si>
  <si>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</si>
  <si>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</si>
  <si>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</si>
  <si>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</si>
  <si>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</si>
  <si>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</si>
  <si>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</si>
  <si>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</si>
  <si>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</si>
  <si>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</si>
  <si>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</si>
  <si>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</si>
  <si>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</si>
  <si>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</si>
  <si>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</si>
  <si>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</si>
  <si>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</si>
  <si>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</si>
  <si>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</si>
  <si>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</si>
  <si>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</si>
  <si>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</si>
  <si>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</si>
  <si>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</si>
  <si>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</si>
  <si>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</si>
  <si>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</si>
  <si>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</si>
  <si>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</si>
  <si>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</si>
  <si>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</si>
  <si>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</si>
  <si>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</si>
  <si>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</si>
  <si>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</si>
  <si>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</si>
  <si>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</si>
  <si>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</si>
  <si>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</si>
  <si>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</si>
  <si>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</si>
  <si>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</si>
  <si>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</si>
  <si>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</si>
  <si>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</si>
  <si>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</si>
  <si>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</si>
  <si>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</si>
  <si>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</si>
  <si>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</si>
  <si>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</si>
  <si>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</si>
  <si>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</si>
  <si>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</si>
  <si>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</si>
  <si>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</si>
  <si>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</si>
  <si>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</si>
  <si>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</si>
  <si>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</si>
  <si>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</si>
  <si>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</si>
  <si>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</si>
  <si>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</si>
  <si>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</si>
  <si>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</si>
  <si>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</si>
  <si>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</si>
  <si>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</si>
  <si>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</si>
  <si>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</si>
  <si>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</si>
  <si>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</si>
  <si>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</si>
  <si>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</si>
  <si>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</si>
  <si>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</si>
  <si>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</si>
  <si>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</si>
  <si>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</si>
  <si>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</si>
  <si>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</si>
  <si>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</si>
  <si>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</si>
  <si>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</si>
  <si>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</si>
  <si>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</si>
  <si>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</si>
  <si>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</si>
  <si>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</si>
  <si>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</si>
  <si>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</si>
  <si>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</si>
  <si>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</si>
  <si>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</si>
  <si>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</si>
  <si>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</si>
  <si>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</si>
  <si>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</si>
  <si>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</si>
  <si>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</si>
  <si>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</si>
  <si>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</si>
  <si>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</si>
  <si>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</si>
  <si>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</si>
  <si>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</si>
  <si>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</si>
  <si>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</si>
  <si>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</si>
  <si>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</si>
  <si>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</si>
  <si>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</si>
  <si>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</si>
  <si>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</si>
  <si>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</si>
  <si>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</si>
  <si>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</si>
  <si>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</si>
  <si>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</si>
  <si>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</si>
  <si>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</si>
  <si>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</si>
  <si>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</si>
  <si>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</si>
  <si>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</si>
  <si>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</si>
  <si>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</si>
  <si>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</si>
  <si>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</si>
  <si>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</si>
  <si>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</si>
  <si>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</si>
  <si>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</si>
  <si>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</si>
  <si>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</si>
  <si>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</si>
  <si>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</si>
  <si>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</si>
  <si>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</si>
  <si>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</si>
  <si>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</si>
  <si>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</si>
  <si>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</si>
  <si>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</si>
  <si>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</si>
  <si>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</si>
  <si>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</si>
  <si>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</si>
  <si>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</si>
  <si>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</si>
  <si>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</si>
  <si>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</si>
  <si>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</si>
  <si>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</si>
  <si>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</si>
  <si>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</si>
  <si>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</si>
  <si>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</si>
  <si>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</si>
  <si>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</si>
  <si>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</si>
  <si>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</si>
  <si>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</si>
  <si>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</si>
  <si>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</si>
  <si>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</si>
  <si>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</si>
  <si>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</si>
  <si>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</si>
  <si>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</si>
  <si>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</si>
  <si>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</si>
  <si>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</si>
  <si>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</si>
  <si>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</si>
  <si>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</si>
  <si>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</si>
  <si>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</si>
  <si>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</si>
  <si>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</si>
  <si>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</si>
  <si>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</si>
  <si>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</si>
  <si>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</si>
  <si>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</si>
  <si>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</si>
  <si>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</si>
  <si>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</si>
  <si>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</si>
  <si>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</si>
  <si>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</si>
  <si>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</si>
  <si>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</si>
  <si>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</si>
  <si>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</si>
  <si>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</si>
  <si>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</si>
  <si>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</si>
  <si>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</si>
  <si>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</si>
  <si>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</si>
  <si>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</si>
  <si>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</si>
  <si>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</si>
  <si>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</si>
  <si>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</si>
  <si>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</si>
  <si>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</si>
  <si>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</si>
  <si>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</si>
  <si>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</si>
  <si>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</si>
  <si>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</si>
  <si>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</si>
  <si>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</si>
  <si>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</si>
  <si>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</si>
  <si>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</si>
  <si>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</si>
  <si>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</si>
  <si>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</si>
  <si>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</si>
  <si>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</si>
  <si>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</si>
  <si>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</si>
  <si>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</si>
  <si>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</si>
  <si>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</si>
  <si>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</si>
  <si>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</si>
  <si>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</si>
  <si>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</si>
  <si>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</si>
  <si>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</si>
  <si>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</si>
  <si>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</si>
  <si>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</si>
  <si>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</si>
  <si>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</si>
  <si>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</si>
  <si>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</si>
  <si>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</si>
  <si>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</si>
  <si>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</si>
  <si>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</si>
  <si>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</si>
  <si>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</si>
  <si>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</si>
  <si>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</si>
  <si>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</si>
  <si>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</si>
  <si>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</si>
  <si>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</si>
  <si>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</si>
  <si>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</si>
  <si>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</si>
  <si>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</si>
  <si>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</si>
  <si>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</si>
  <si>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</si>
  <si>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</si>
  <si>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</si>
  <si>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</si>
  <si>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</si>
  <si>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</si>
  <si>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</si>
  <si>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</si>
  <si>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</si>
  <si>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</si>
  <si>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</si>
  <si>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</si>
  <si>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</si>
  <si>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</si>
  <si>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</si>
  <si>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</si>
  <si>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</si>
  <si>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</si>
  <si>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</si>
  <si>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</si>
  <si>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</si>
  <si>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</si>
  <si>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</si>
  <si>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</si>
  <si>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</si>
  <si>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</si>
  <si>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</si>
  <si>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</si>
  <si>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</si>
  <si>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</si>
  <si>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</si>
  <si>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</si>
  <si>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</si>
  <si>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</si>
  <si>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</si>
  <si>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</si>
  <si>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</si>
  <si>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</si>
  <si>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</si>
  <si>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</si>
  <si>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</si>
  <si>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</si>
  <si>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</si>
  <si>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</si>
  <si>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</si>
  <si>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</si>
  <si>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</si>
  <si>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</si>
  <si>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</si>
  <si>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</si>
  <si>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</si>
  <si>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</si>
  <si>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</si>
  <si>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</si>
  <si>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</si>
  <si>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</si>
  <si>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</si>
  <si>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</si>
  <si>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</si>
  <si>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</si>
  <si>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</si>
  <si>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</si>
  <si>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</si>
  <si>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</si>
  <si>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</si>
  <si>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</si>
  <si>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</si>
  <si>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</si>
  <si>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</si>
  <si>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</si>
  <si>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</si>
  <si>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</si>
  <si>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</si>
  <si>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</si>
  <si>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</si>
  <si>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</si>
  <si>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</si>
  <si>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</si>
  <si>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</si>
  <si>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</si>
  <si>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</si>
  <si>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</si>
  <si>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</si>
  <si>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</si>
  <si>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</si>
  <si>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</si>
  <si>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</si>
  <si>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</si>
  <si>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</si>
  <si>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</si>
  <si>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</si>
  <si>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</si>
  <si>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</si>
  <si>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</si>
  <si>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</si>
  <si>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</si>
  <si>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</si>
  <si>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</si>
  <si>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</si>
  <si>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</si>
  <si>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</si>
  <si>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</si>
  <si>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</si>
  <si>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</si>
  <si>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</si>
  <si>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</si>
  <si>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</si>
  <si>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</si>
  <si>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</si>
  <si>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</si>
  <si>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</si>
  <si>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</si>
  <si>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</si>
  <si>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</si>
  <si>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</si>
  <si>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</si>
  <si>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</si>
  <si>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</si>
  <si>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</si>
  <si>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</si>
  <si>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</si>
  <si>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</si>
  <si>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</si>
  <si>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</si>
  <si>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</si>
  <si>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</si>
  <si>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</si>
  <si>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</si>
  <si>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</si>
  <si>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</si>
  <si>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</si>
  <si>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</si>
  <si>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</si>
  <si>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</si>
  <si>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</si>
  <si>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</si>
  <si>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</si>
  <si>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</si>
  <si>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</si>
  <si>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</si>
  <si>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</si>
  <si>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</si>
  <si>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</si>
  <si>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</si>
  <si>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</si>
  <si>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</si>
  <si>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</si>
  <si>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</si>
  <si>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</si>
  <si>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</si>
  <si>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</si>
  <si>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</si>
  <si>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</si>
  <si>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</si>
  <si>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</si>
  <si>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</si>
  <si>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</si>
  <si>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</si>
  <si>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</si>
  <si>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</si>
  <si>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</si>
  <si>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</si>
  <si>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</si>
  <si>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</si>
  <si>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</si>
  <si>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</si>
  <si>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</si>
  <si>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</si>
  <si>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</si>
  <si>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</si>
  <si>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</si>
  <si>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</si>
  <si>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</si>
  <si>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</si>
  <si>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</si>
  <si>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</si>
  <si>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</si>
  <si>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</si>
  <si>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</si>
  <si>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</si>
  <si>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</si>
  <si>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</si>
  <si>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</si>
  <si>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</si>
  <si>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</si>
  <si>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</si>
  <si>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</si>
  <si>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</si>
  <si>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</si>
  <si>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</si>
  <si>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</si>
  <si>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</si>
  <si>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</si>
  <si>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</si>
  <si>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</si>
  <si>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</si>
  <si>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</si>
  <si>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</si>
  <si>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</si>
  <si>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</si>
  <si>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</si>
  <si>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</si>
  <si>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</si>
  <si>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</si>
  <si>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</si>
  <si>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</si>
  <si>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</si>
  <si>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</si>
  <si>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</si>
  <si>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</si>
  <si>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</si>
  <si>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</si>
  <si>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</si>
  <si>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</si>
  <si>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</si>
  <si>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</si>
  <si>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</si>
  <si>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</si>
  <si>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</si>
  <si>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</si>
  <si>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</si>
  <si>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</si>
  <si>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</si>
  <si>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</si>
  <si>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</si>
  <si>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</si>
  <si>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</si>
  <si>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</si>
  <si>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</si>
  <si>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</si>
  <si>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</si>
  <si>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</si>
  <si>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</si>
  <si>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</si>
  <si>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</si>
  <si>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</si>
  <si>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</si>
  <si>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</si>
  <si>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</si>
  <si>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</si>
  <si>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</si>
  <si>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</si>
  <si>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</si>
  <si>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</si>
  <si>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</si>
  <si>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</si>
  <si>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</si>
  <si>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</si>
  <si>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</si>
  <si>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</si>
  <si>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</si>
  <si>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</si>
  <si>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</si>
  <si>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</si>
  <si>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</si>
  <si>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</si>
  <si>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</si>
  <si>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</si>
  <si>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</si>
  <si>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</si>
  <si>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</si>
  <si>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</si>
  <si>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</si>
  <si>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</si>
  <si>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</si>
  <si>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</si>
  <si>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</si>
  <si>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</si>
  <si>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</si>
  <si>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</si>
  <si>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</si>
  <si>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</si>
  <si>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</si>
  <si>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</si>
  <si>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</si>
  <si>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</si>
  <si>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</si>
  <si>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</si>
  <si>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</si>
  <si>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</si>
  <si>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</si>
  <si>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</si>
  <si>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</si>
  <si>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</si>
  <si>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</si>
  <si>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</si>
  <si>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</si>
  <si>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</si>
  <si>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</si>
  <si>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</si>
  <si>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</si>
  <si>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</si>
  <si>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</si>
  <si>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</si>
  <si>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</si>
  <si>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</si>
  <si>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</si>
  <si>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</si>
  <si>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</si>
  <si>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</si>
  <si>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</si>
  <si>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</si>
  <si>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</si>
  <si>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</si>
  <si>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</si>
  <si>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</si>
  <si>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</si>
  <si>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</si>
  <si>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</si>
  <si>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</si>
  <si>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</si>
  <si>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</si>
  <si>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</si>
  <si>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</si>
  <si>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</si>
  <si>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</si>
  <si>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</si>
  <si>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</si>
  <si>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</si>
  <si>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</si>
  <si>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</si>
  <si>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</si>
  <si>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</si>
  <si>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</si>
  <si>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</si>
  <si>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</si>
  <si>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</si>
  <si>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</si>
  <si>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</si>
  <si>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</si>
  <si>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</si>
  <si>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</si>
  <si>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</si>
  <si>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</si>
  <si>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</si>
  <si>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</si>
  <si>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</si>
  <si>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</si>
  <si>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</si>
  <si>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</si>
  <si>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</si>
  <si>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</si>
  <si>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</si>
  <si>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</si>
  <si>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</si>
  <si>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</si>
  <si>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</si>
  <si>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</si>
  <si>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</si>
  <si>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</si>
  <si>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</si>
  <si>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</si>
  <si>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</si>
  <si>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</si>
  <si>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</si>
  <si>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</si>
  <si>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</si>
  <si>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</si>
  <si>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</si>
  <si>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</si>
  <si>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</si>
  <si>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</si>
  <si>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</si>
  <si>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</si>
  <si>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</si>
  <si>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</si>
  <si>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</si>
  <si>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</si>
  <si>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</si>
  <si>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</si>
  <si>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</si>
  <si>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</si>
  <si>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</si>
  <si>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</si>
  <si>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</si>
  <si>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</si>
  <si>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</si>
  <si>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</si>
  <si>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</si>
  <si>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</si>
  <si>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</si>
  <si>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</si>
  <si>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</si>
  <si>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</si>
  <si>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</si>
  <si>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</si>
  <si>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</si>
  <si>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</si>
  <si>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</si>
  <si>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</si>
  <si>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</si>
  <si>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</si>
  <si>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</si>
  <si>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</si>
  <si>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</si>
  <si>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</si>
  <si>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</si>
  <si>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</si>
  <si>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</si>
  <si>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</si>
  <si>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</si>
  <si>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</si>
  <si>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</si>
  <si>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</si>
  <si>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</si>
  <si>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</si>
  <si>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</si>
  <si>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</si>
  <si>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</si>
  <si>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</si>
  <si>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</si>
  <si>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</si>
  <si>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</si>
  <si>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</si>
  <si>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</si>
  <si>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</si>
  <si>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</si>
  <si>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</si>
  <si>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</si>
  <si>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</si>
  <si>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</si>
  <si>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</si>
  <si>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</si>
  <si>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</si>
  <si>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</si>
  <si>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</si>
  <si>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</si>
  <si>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</si>
  <si>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</si>
  <si>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</si>
  <si>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</si>
  <si>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</si>
  <si>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</si>
  <si>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</si>
  <si>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</si>
  <si>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</si>
  <si>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</si>
  <si>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</si>
  <si>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</si>
  <si>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</si>
  <si>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</si>
  <si>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</si>
  <si>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</si>
  <si>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</si>
  <si>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</si>
  <si>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</si>
  <si>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</si>
  <si>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</si>
  <si>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</si>
  <si>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</si>
  <si>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</si>
  <si>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</si>
  <si>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</si>
  <si>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</si>
  <si>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</si>
  <si>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</si>
  <si>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</si>
  <si>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</si>
  <si>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</si>
  <si>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</si>
  <si>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</si>
  <si>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</si>
  <si>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</si>
  <si>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</si>
  <si>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</si>
  <si>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</si>
  <si>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</si>
  <si>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</si>
  <si>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</si>
  <si>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</si>
  <si>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</si>
  <si>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</si>
  <si>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</si>
  <si>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</si>
  <si>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</si>
  <si>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</si>
  <si>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</si>
  <si>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</si>
  <si>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</si>
  <si>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</si>
  <si>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</si>
  <si>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</si>
  <si>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</si>
  <si>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</si>
  <si>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</si>
  <si>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</si>
  <si>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</si>
  <si>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</si>
  <si>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</si>
  <si>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</si>
  <si>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</si>
  <si>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</si>
  <si>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</si>
  <si>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</si>
  <si>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</si>
  <si>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</si>
  <si>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</si>
  <si>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</si>
  <si>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</si>
  <si>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</si>
  <si>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</si>
  <si>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</si>
  <si>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</si>
  <si>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</si>
  <si>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</si>
  <si>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</si>
  <si>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</si>
  <si>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</si>
  <si>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</si>
  <si>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</si>
  <si>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</si>
  <si>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</si>
  <si>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</si>
  <si>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</si>
  <si>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</si>
  <si>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</si>
  <si>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</si>
  <si>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</si>
  <si>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</si>
  <si>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</si>
  <si>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</si>
  <si>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</si>
  <si>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</si>
  <si>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</si>
  <si>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</si>
  <si>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</si>
  <si>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</si>
  <si>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</si>
  <si>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</si>
  <si>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</si>
  <si>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</si>
  <si>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</si>
  <si>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</si>
  <si>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</si>
  <si>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</si>
  <si>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</si>
  <si>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</si>
  <si>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</si>
  <si>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</si>
  <si>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</si>
  <si>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</si>
  <si>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</si>
  <si>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</si>
  <si>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</si>
  <si>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</si>
  <si>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</si>
  <si>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</si>
  <si>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</si>
  <si>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</si>
  <si>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</si>
  <si>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</si>
  <si>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</si>
  <si>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</si>
  <si>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</si>
  <si>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</si>
  <si>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</si>
  <si>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</si>
  <si>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</si>
  <si>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</si>
  <si>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</si>
  <si>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</si>
  <si>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</si>
  <si>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</si>
  <si>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</si>
  <si>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</si>
  <si>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</si>
  <si>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</si>
  <si>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</si>
  <si>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</si>
  <si>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</si>
  <si>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</si>
  <si>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</si>
  <si>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</si>
  <si>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</si>
  <si>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</si>
  <si>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</si>
  <si>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</si>
  <si>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</si>
  <si>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</si>
  <si>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</si>
  <si>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</si>
  <si>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</si>
  <si>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</si>
  <si>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</si>
  <si>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</si>
  <si>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</si>
  <si>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</si>
  <si>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</si>
  <si>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</si>
  <si>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</si>
  <si>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</si>
  <si>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</si>
  <si>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</si>
  <si>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</si>
  <si>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</si>
  <si>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</si>
  <si>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</si>
  <si>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</si>
  <si>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</si>
  <si>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</si>
  <si>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</si>
  <si>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</si>
  <si>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</si>
  <si>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</si>
  <si>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</si>
  <si>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</si>
  <si>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</si>
  <si>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</si>
  <si>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</si>
  <si>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</si>
  <si>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</si>
  <si>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</si>
  <si>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</si>
  <si>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</si>
  <si>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</si>
  <si>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</si>
  <si>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</si>
  <si>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</si>
  <si>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</si>
  <si>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</si>
  <si>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</si>
  <si>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</si>
  <si>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</si>
  <si>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</si>
  <si>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</si>
  <si>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</si>
  <si>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</si>
  <si>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</si>
  <si>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</si>
  <si>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</si>
  <si>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</si>
  <si>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</si>
  <si>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</si>
  <si>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</si>
  <si>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</si>
  <si>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</si>
  <si>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</si>
  <si>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</si>
  <si>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</si>
  <si>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</si>
  <si>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</si>
  <si>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</si>
  <si>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</si>
  <si>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</si>
  <si>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</si>
  <si>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</si>
  <si>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</si>
  <si>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</si>
  <si>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</si>
  <si>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</si>
  <si>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</si>
  <si>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</si>
  <si>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</si>
  <si>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</si>
  <si>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</si>
  <si>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</si>
  <si>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</si>
  <si>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</si>
  <si>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</si>
  <si>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</si>
  <si>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</si>
  <si>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</si>
  <si>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</si>
  <si>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</si>
  <si>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</si>
  <si>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</si>
  <si>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</si>
  <si>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</si>
  <si>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</si>
  <si>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</si>
  <si>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</si>
  <si>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</si>
  <si>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</si>
  <si>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</si>
  <si>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</si>
  <si>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</si>
  <si>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</si>
  <si>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</si>
  <si>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</si>
  <si>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</si>
  <si>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</si>
  <si>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</si>
  <si>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</si>
  <si>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</si>
  <si>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</si>
  <si>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</si>
  <si>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</si>
  <si>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</si>
  <si>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</si>
  <si>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</si>
  <si>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</si>
  <si>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</si>
  <si>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</si>
  <si>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</si>
  <si>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</si>
  <si>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</si>
  <si>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</si>
  <si>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</si>
  <si>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</si>
  <si>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</si>
  <si>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</si>
  <si>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</si>
  <si>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</si>
  <si>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</si>
  <si>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</si>
  <si>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</si>
  <si>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</si>
  <si>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</si>
  <si>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</si>
  <si>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</si>
  <si>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</si>
  <si>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</si>
  <si>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</si>
  <si>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</si>
  <si>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</si>
  <si>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</si>
  <si>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</si>
  <si>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</si>
  <si>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</si>
  <si>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</si>
  <si>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</si>
  <si>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</si>
  <si>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</si>
  <si>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</si>
  <si>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</si>
  <si>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</si>
  <si>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</si>
  <si>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</si>
  <si>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</si>
  <si>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</si>
  <si>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</si>
  <si>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</si>
  <si>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</si>
  <si>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</si>
  <si>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</si>
  <si>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</si>
  <si>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</si>
  <si>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</si>
  <si>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</si>
  <si>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</si>
  <si>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</si>
  <si>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</si>
  <si>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</si>
  <si>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</si>
  <si>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</si>
  <si>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</si>
  <si>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</si>
  <si>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</si>
  <si>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</si>
  <si>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</si>
  <si>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</si>
  <si>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</si>
  <si>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</si>
  <si>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</si>
  <si>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</si>
  <si>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</si>
  <si>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</si>
  <si>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</si>
  <si>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</si>
  <si>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</si>
  <si>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</si>
  <si>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</si>
  <si>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</si>
  <si>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</si>
  <si>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</si>
  <si>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</si>
  <si>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</si>
  <si>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</si>
  <si>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</si>
  <si>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</si>
  <si>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</si>
  <si>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</si>
  <si>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</si>
  <si>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</si>
  <si>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</si>
  <si>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</si>
  <si>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</si>
  <si>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</si>
  <si>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</si>
  <si>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</si>
  <si>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</si>
  <si>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</si>
  <si>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</si>
  <si>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</si>
  <si>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</si>
  <si>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</si>
  <si>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</si>
  <si>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</si>
  <si>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</si>
  <si>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</si>
  <si>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</si>
  <si>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</si>
  <si>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</si>
  <si>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</si>
  <si>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</si>
  <si>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</si>
  <si>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</si>
  <si>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</si>
  <si>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</si>
  <si>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</si>
  <si>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</si>
  <si>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</si>
  <si>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</si>
  <si>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</si>
  <si>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</si>
  <si>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</si>
  <si>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</si>
  <si>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</si>
  <si>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</si>
  <si>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</si>
  <si>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</si>
  <si>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</si>
  <si>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</si>
  <si>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</si>
  <si>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</si>
  <si>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</si>
  <si>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</si>
  <si>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</si>
  <si>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</si>
  <si>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</si>
  <si>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</si>
  <si>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</si>
  <si>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</si>
  <si>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</si>
  <si>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</si>
  <si>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</si>
  <si>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</si>
  <si>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</si>
  <si>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</si>
  <si>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</si>
  <si>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</si>
  <si>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</si>
  <si>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</si>
  <si>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</si>
  <si>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</si>
  <si>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</si>
  <si>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</si>
  <si>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</si>
  <si>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</si>
  <si>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</si>
  <si>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</si>
  <si>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</si>
  <si>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</si>
  <si>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</si>
  <si>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</si>
  <si>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</si>
  <si>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</si>
  <si>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</si>
  <si>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</si>
  <si>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</si>
  <si>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</si>
  <si>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</si>
  <si>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</si>
  <si>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</si>
  <si>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</si>
  <si>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</si>
  <si>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</si>
  <si>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</si>
  <si>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</si>
  <si>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</si>
  <si>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</si>
  <si>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</si>
  <si>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</si>
  <si>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</si>
  <si>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</si>
  <si>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</si>
  <si>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</si>
  <si>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</si>
  <si>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</si>
  <si>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</si>
  <si>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</si>
  <si>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</si>
  <si>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</si>
  <si>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</si>
  <si>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</si>
  <si>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</si>
  <si>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</si>
  <si>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</si>
  <si>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</si>
  <si>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</si>
  <si>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</si>
  <si>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</si>
  <si>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</si>
  <si>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</si>
  <si>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</si>
  <si>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</si>
  <si>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</si>
  <si>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</si>
  <si>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</si>
  <si>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</si>
  <si>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</si>
  <si>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</si>
  <si>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</si>
  <si>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</si>
  <si>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</si>
  <si>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</si>
  <si>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</si>
  <si>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</si>
  <si>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</si>
  <si>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</si>
  <si>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</si>
  <si>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</si>
  <si>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</si>
  <si>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</si>
  <si>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</si>
  <si>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</si>
  <si>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</si>
  <si>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</si>
  <si>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</si>
  <si>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</si>
  <si>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</si>
  <si>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</si>
  <si>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</si>
  <si>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</si>
  <si>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</si>
  <si>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</si>
  <si>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</si>
  <si>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</si>
  <si>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</si>
  <si>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</si>
  <si>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</si>
  <si>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</si>
  <si>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</si>
  <si>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</si>
  <si>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</si>
  <si>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</si>
  <si>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</si>
  <si>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</si>
  <si>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</si>
  <si>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</si>
  <si>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</si>
  <si>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</si>
  <si>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</si>
  <si>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</si>
  <si>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</si>
  <si>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</si>
  <si>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</si>
  <si>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</si>
  <si>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</si>
  <si>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</si>
  <si>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</si>
  <si>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</si>
  <si>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</si>
  <si>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</si>
  <si>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</si>
  <si>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</si>
  <si>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</si>
  <si>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</si>
  <si>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</si>
  <si>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</si>
  <si>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</si>
  <si>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</si>
  <si>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</si>
  <si>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</si>
  <si>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</si>
  <si>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</si>
  <si>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</si>
  <si>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</si>
  <si>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</si>
  <si>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</si>
  <si>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</si>
  <si>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</si>
  <si>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</si>
  <si>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</si>
  <si>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</si>
  <si>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</si>
  <si>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</si>
  <si>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</si>
  <si>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</si>
  <si>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</si>
  <si>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</si>
  <si>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</si>
  <si>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</si>
  <si>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</si>
  <si>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</si>
  <si>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</si>
  <si>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</si>
  <si>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</si>
  <si>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</si>
  <si>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</si>
  <si>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</si>
  <si>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</si>
  <si>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</si>
  <si>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</si>
  <si>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</si>
  <si>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</si>
  <si>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</si>
  <si>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</si>
  <si>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</si>
  <si>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</si>
  <si>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</si>
  <si>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</si>
  <si>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</si>
  <si>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</si>
  <si>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</si>
  <si>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</si>
  <si>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</si>
  <si>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</si>
  <si>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</si>
  <si>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</si>
  <si>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</si>
  <si>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</si>
  <si>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</si>
  <si>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</si>
  <si>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</si>
  <si>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</si>
  <si>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</si>
  <si>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</si>
  <si>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</si>
  <si>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</si>
  <si>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</si>
  <si>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</si>
  <si>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</si>
  <si>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</si>
  <si>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</si>
  <si>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</si>
  <si>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</si>
  <si>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</si>
  <si>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</si>
  <si>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</si>
  <si>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</si>
  <si>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</si>
  <si>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</si>
  <si>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</si>
  <si>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</si>
  <si>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</si>
  <si>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</si>
  <si>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</si>
  <si>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</si>
  <si>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</si>
  <si>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</si>
  <si>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</si>
  <si>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</si>
  <si>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</si>
  <si>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</si>
  <si>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</si>
  <si>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</si>
  <si>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</si>
  <si>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</si>
  <si>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</si>
  <si>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</si>
  <si>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</si>
  <si>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</si>
  <si>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</si>
  <si>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</si>
  <si>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</si>
  <si>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</si>
  <si>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</si>
  <si>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</si>
  <si>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</si>
  <si>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</si>
  <si>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</si>
  <si>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</si>
  <si>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</si>
  <si>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</si>
  <si>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</si>
  <si>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</si>
  <si>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</si>
  <si>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</si>
  <si>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</si>
  <si>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</si>
  <si>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</si>
  <si>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</si>
  <si>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</si>
  <si>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</si>
  <si>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</si>
  <si>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</si>
  <si>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</si>
  <si>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</si>
  <si>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</si>
  <si>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</si>
  <si>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</si>
  <si>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</si>
  <si>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</si>
  <si>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</si>
  <si>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</si>
  <si>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</si>
  <si>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</si>
  <si>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</si>
  <si>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</si>
  <si>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</si>
  <si>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</si>
  <si>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</si>
  <si>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</si>
  <si>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</si>
  <si>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</si>
  <si>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</si>
  <si>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</si>
  <si>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</si>
  <si>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</si>
  <si>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</si>
  <si>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</si>
  <si>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</si>
  <si>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</si>
  <si>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</si>
  <si>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</si>
  <si>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</si>
  <si>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</si>
  <si>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</si>
  <si>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</si>
  <si>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</si>
  <si>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</si>
  <si>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</si>
  <si>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</si>
  <si>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</si>
  <si>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</si>
  <si>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</si>
  <si>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</si>
  <si>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</si>
  <si>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</si>
  <si>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</si>
  <si>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</si>
  <si>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</si>
  <si>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</si>
  <si>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</si>
  <si>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</si>
  <si>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</si>
  <si>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</si>
  <si>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</si>
  <si>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</si>
  <si>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</si>
  <si>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</si>
  <si>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</si>
  <si>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</si>
  <si>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</si>
  <si>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</si>
  <si>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</si>
  <si>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</si>
  <si>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</si>
  <si>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</si>
  <si>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</si>
  <si>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</si>
  <si>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</si>
  <si>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</si>
  <si>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</si>
  <si>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</si>
  <si>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</si>
  <si>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</si>
  <si>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</si>
  <si>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</si>
  <si>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</si>
  <si>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</si>
  <si>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</si>
  <si>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</si>
  <si>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</si>
  <si>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</si>
  <si>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</si>
  <si>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</si>
  <si>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</si>
  <si>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</si>
  <si>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</si>
  <si>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</si>
  <si>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</si>
  <si>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</si>
  <si>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</si>
  <si>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</si>
  <si>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</si>
  <si>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</si>
  <si>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</si>
  <si>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</si>
  <si>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</si>
  <si>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</si>
  <si>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</si>
  <si>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</si>
  <si>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</si>
  <si>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</si>
  <si>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</si>
  <si>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</si>
  <si>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</si>
  <si>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</si>
  <si>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</si>
  <si>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</si>
  <si>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</si>
  <si>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</si>
  <si>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</si>
  <si>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</si>
  <si>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</si>
  <si>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</si>
  <si>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</si>
  <si>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</si>
  <si>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</si>
  <si>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</si>
  <si>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</si>
  <si>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</si>
  <si>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</si>
  <si>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</si>
  <si>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</si>
  <si>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</si>
  <si>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</si>
  <si>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</si>
  <si>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</si>
  <si>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</si>
  <si>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</si>
  <si>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</si>
  <si>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</si>
  <si>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</si>
  <si>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</si>
  <si>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</si>
  <si>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</si>
  <si>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</si>
  <si>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</si>
  <si>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</si>
  <si>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</si>
  <si>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</si>
  <si>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</si>
  <si>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</si>
  <si>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</si>
  <si>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</si>
  <si>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</si>
  <si>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</si>
  <si>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</si>
  <si>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</si>
  <si>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</si>
  <si>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</si>
  <si>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</si>
  <si>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</si>
  <si>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</si>
  <si>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</si>
  <si>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</si>
  <si>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</si>
  <si>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</si>
  <si>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</si>
  <si>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</si>
  <si>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</si>
  <si>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</si>
  <si>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</si>
  <si>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</si>
  <si>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</si>
  <si>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</si>
  <si>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</si>
  <si>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</si>
  <si>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</si>
  <si>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</si>
  <si>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</si>
  <si>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</si>
  <si>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</si>
  <si>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</si>
  <si>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</si>
  <si>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</si>
  <si>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</si>
  <si>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</si>
  <si>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</si>
  <si>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</si>
  <si>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</si>
  <si>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</si>
  <si>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</si>
  <si>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</si>
  <si>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</si>
  <si>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</si>
  <si>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</si>
  <si>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</si>
  <si>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</si>
  <si>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</si>
  <si>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</si>
  <si>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</si>
  <si>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</si>
  <si>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</si>
  <si>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</si>
  <si>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</si>
  <si>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</si>
  <si>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</si>
  <si>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</si>
  <si>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</si>
  <si>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</si>
  <si>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</si>
  <si>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</si>
  <si>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</si>
  <si>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</si>
  <si>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</si>
  <si>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</si>
  <si>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</si>
  <si>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</si>
  <si>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</si>
  <si>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</si>
  <si>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</si>
  <si>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</si>
  <si>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</si>
  <si>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</si>
  <si>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</si>
  <si>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</si>
  <si>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</si>
  <si>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</si>
  <si>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</si>
  <si>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</si>
  <si>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</si>
  <si>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</si>
  <si>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</si>
  <si>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</si>
  <si>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</si>
  <si>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</si>
  <si>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</si>
  <si>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</si>
  <si>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</si>
  <si>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</si>
  <si>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</si>
  <si>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</si>
  <si>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</si>
  <si>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</si>
  <si>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</si>
  <si>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</si>
  <si>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</si>
  <si>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</si>
  <si>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</si>
  <si>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</si>
  <si>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</si>
  <si>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</si>
  <si>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</si>
  <si>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</si>
  <si>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</si>
  <si>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</si>
  <si>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</si>
  <si>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</si>
  <si>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</si>
  <si>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</si>
  <si>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</si>
  <si>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</si>
  <si>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</si>
  <si>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</si>
  <si>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</si>
  <si>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</si>
  <si>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</si>
  <si>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</si>
  <si>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</si>
  <si>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</si>
  <si>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</si>
  <si>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</si>
  <si>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</si>
  <si>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</si>
  <si>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</si>
  <si>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</si>
  <si>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</si>
  <si>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</si>
  <si>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</si>
  <si>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</si>
  <si>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</si>
  <si>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</si>
  <si>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</si>
  <si>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</si>
  <si>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</si>
  <si>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</si>
  <si>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</si>
  <si>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</si>
  <si>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</si>
  <si>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</si>
  <si>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</si>
  <si>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</si>
  <si>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</si>
  <si>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</si>
  <si>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</si>
  <si>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</si>
  <si>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</si>
  <si>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</si>
  <si>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</si>
  <si>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</si>
  <si>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</si>
  <si>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</si>
  <si>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</si>
  <si>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</si>
  <si>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</si>
  <si>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</si>
  <si>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</si>
  <si>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</si>
  <si>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</si>
  <si>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</si>
  <si>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</si>
  <si>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</si>
  <si>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</si>
  <si>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</si>
  <si>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</si>
  <si>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</si>
  <si>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</si>
  <si>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</si>
  <si>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</si>
  <si>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</si>
  <si>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</si>
  <si>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</si>
  <si>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</si>
  <si>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</si>
  <si>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</si>
  <si>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</si>
  <si>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</si>
  <si>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</si>
  <si>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</si>
  <si>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</si>
  <si>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</si>
  <si>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</si>
  <si>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</si>
  <si>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</si>
  <si>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</si>
  <si>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</si>
  <si>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</si>
  <si>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</si>
  <si>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</si>
  <si>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</si>
  <si>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</si>
  <si>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</si>
  <si>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</si>
  <si>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</si>
  <si>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</si>
  <si>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</si>
  <si>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</si>
  <si>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</si>
  <si>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</si>
  <si>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</si>
  <si>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</si>
  <si>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</si>
  <si>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</si>
  <si>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</si>
  <si>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</si>
  <si>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</si>
  <si>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</si>
  <si>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</si>
  <si>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</si>
  <si>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</si>
  <si>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</si>
  <si>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</si>
  <si>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</si>
  <si>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</si>
  <si>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Wearables</t>
  </si>
  <si>
    <t>Photobooks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</si>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</sst>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 applyAlignment="1">
      <alignment horizontal="left"/>
    </xf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7-46A1-ACA5-DD1ED303AA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7-46A1-ACA5-DD1ED303AA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7-46A1-ACA5-DD1ED303AA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7-46A1-ACA5-DD1ED303A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5641504"/>
        <c:axId val="835642336"/>
      </c:barChart>
      <c:catAx>
        <c:axId val="8356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642336"/>
        <c:crosses val="autoZero"/>
        <c:auto val="1"/>
        <c:lblAlgn val="ctr"/>
        <c:lblOffset val="100"/>
        <c:noMultiLvlLbl val="0"/>
      </c:catAx>
      <c:valAx>
        <c:axId val="83564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6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7-4CB9-8F01-1E6E1613B0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7-4CB9-8F01-1E6E1613B0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7-4CB9-8F01-1E6E1613B0B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7-4CB9-8F01-1E6E1613B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5236080"/>
        <c:axId val="815236496"/>
      </c:barChart>
      <c:catAx>
        <c:axId val="81523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236496"/>
        <c:crosses val="autoZero"/>
        <c:auto val="1"/>
        <c:lblAlgn val="ctr"/>
        <c:lblOffset val="100"/>
        <c:noMultiLvlLbl val="0"/>
      </c:catAx>
      <c:valAx>
        <c:axId val="8152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23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2-43BF-838B-4EB0F888B2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2-43BF-838B-4EB0F888B2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2-43BF-838B-4EB0F888B2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E2-43BF-838B-4EB0F888B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998272"/>
        <c:axId val="1215998688"/>
      </c:lineChart>
      <c:catAx>
        <c:axId val="12159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98688"/>
        <c:crosses val="autoZero"/>
        <c:auto val="1"/>
        <c:lblAlgn val="ctr"/>
        <c:lblOffset val="100"/>
        <c:noMultiLvlLbl val="0"/>
      </c:catAx>
      <c:valAx>
        <c:axId val="12159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087F01C-1FDA-4ACE-91C4-EFA3259D248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70EA1B-EBAE-48E7-93CB-2C4E2FBEA97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51AEB4-A116-4B54-8614-3E94C84C5442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855BE9-F05E-3960-38E8-8954D8A698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F51C9C-4D1A-B892-35E5-19937D7F92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14</xdr:col>
      <xdr:colOff>414337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B5875-4F8B-4995-B821-F28CC3A63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4763</xdr:colOff>
      <xdr:row>3</xdr:row>
      <xdr:rowOff>4761</xdr:rowOff>
    </xdr:from>
    <xdr:to>
      <xdr:col>14</xdr:col>
      <xdr:colOff>476251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F89DA-A791-AEB3-3828-0B6DA4204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3</xdr:row>
      <xdr:rowOff>0</xdr:rowOff>
    </xdr:from>
    <xdr:to>
      <xdr:col>13</xdr:col>
      <xdr:colOff>361951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17007-9980-9D36-3BF3-F5CDC1836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Barham" refreshedDate="44908.079921990742" createdVersion="8" refreshedVersion="8" minRefreshableVersion="3" recordCount="4114" xr:uid="{1468E050-9A44-48C6-A4BF-6B4310E7E0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Barham" refreshedDate="44908.136624768522" createdVersion="8" refreshedVersion="8" minRefreshableVersion="3" recordCount="4114" xr:uid="{D11B839F-DAA8-42B1-A3F5-24CE429F0D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44AF0-F35D-4D8D-BD85-2B94B31CFD0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F3976-F276-45D9-8AAF-EDC8029EB5B7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27319-64F5-4B8E-81B6-2C45A619D3A0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bestFit="1" customWidth="1"/>
    <col min="4" max="4" width="16.28515625" style="5" bestFit="1" customWidth="1"/>
    <col min="5" max="5" width="12.7109375" style="7" bestFit="1" customWidth="1"/>
    <col min="6" max="6" width="10" bestFit="1" customWidth="1"/>
    <col min="7" max="7" width="7.7109375" bestFit="1" customWidth="1"/>
    <col min="8" max="8" width="19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0" bestFit="1" customWidth="1"/>
    <col min="20" max="20" width="22" style="10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3" t="s">
        <v>8308</v>
      </c>
      <c r="R2" t="s">
        <v>8309</v>
      </c>
      <c r="S2" s="10">
        <f t="shared" ref="S2:S66" si="0"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1">IFERROR(ROUND(E3/L3,2), 0)</f>
        <v>185.48</v>
      </c>
      <c r="Q3" s="13" t="s">
        <v>8308</v>
      </c>
      <c r="R3" t="s">
        <v>8309</v>
      </c>
      <c r="S3" s="10">
        <f t="shared" si="0"/>
        <v>42766.600497685184</v>
      </c>
      <c r="T3" s="10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1"/>
        <v>15</v>
      </c>
      <c r="Q4" s="13" t="s">
        <v>8308</v>
      </c>
      <c r="R4" t="s">
        <v>8309</v>
      </c>
      <c r="S4" s="10">
        <f t="shared" si="0"/>
        <v>42405.702349537038</v>
      </c>
      <c r="T4" s="10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1"/>
        <v>69.27</v>
      </c>
      <c r="Q5" s="13" t="s">
        <v>8308</v>
      </c>
      <c r="R5" t="s">
        <v>8309</v>
      </c>
      <c r="S5" s="10">
        <f t="shared" si="0"/>
        <v>41828.515127314815</v>
      </c>
      <c r="T5" s="10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1"/>
        <v>190.55</v>
      </c>
      <c r="Q6" s="13" t="s">
        <v>8308</v>
      </c>
      <c r="R6" t="s">
        <v>8309</v>
      </c>
      <c r="S6" s="10">
        <f t="shared" si="0"/>
        <v>42327.834247685183</v>
      </c>
      <c r="T6" s="10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1"/>
        <v>93.4</v>
      </c>
      <c r="Q7" s="13" t="s">
        <v>8308</v>
      </c>
      <c r="R7" t="s">
        <v>8309</v>
      </c>
      <c r="S7" s="10">
        <f t="shared" si="0"/>
        <v>42563.932951388888</v>
      </c>
      <c r="T7" s="10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1"/>
        <v>146.88</v>
      </c>
      <c r="Q8" s="13" t="s">
        <v>8308</v>
      </c>
      <c r="R8" t="s">
        <v>8309</v>
      </c>
      <c r="S8" s="10">
        <f t="shared" si="0"/>
        <v>41794.072337962964</v>
      </c>
      <c r="T8" s="10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1"/>
        <v>159.82</v>
      </c>
      <c r="Q9" s="13" t="s">
        <v>8308</v>
      </c>
      <c r="R9" t="s">
        <v>8309</v>
      </c>
      <c r="S9" s="10">
        <f t="shared" si="0"/>
        <v>42516.047071759262</v>
      </c>
      <c r="T9" s="10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1"/>
        <v>291.79000000000002</v>
      </c>
      <c r="Q10" s="13" t="s">
        <v>8308</v>
      </c>
      <c r="R10" t="s">
        <v>8309</v>
      </c>
      <c r="S10" s="10">
        <f t="shared" si="0"/>
        <v>42468.94458333333</v>
      </c>
      <c r="T10" s="10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1"/>
        <v>31.5</v>
      </c>
      <c r="Q11" s="13" t="s">
        <v>8308</v>
      </c>
      <c r="R11" t="s">
        <v>8309</v>
      </c>
      <c r="S11" s="10">
        <f t="shared" si="0"/>
        <v>42447.103518518517</v>
      </c>
      <c r="T11" s="10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1"/>
        <v>158.68</v>
      </c>
      <c r="Q12" s="13" t="s">
        <v>8308</v>
      </c>
      <c r="R12" t="s">
        <v>8309</v>
      </c>
      <c r="S12" s="10">
        <f t="shared" si="0"/>
        <v>41780.068043981482</v>
      </c>
      <c r="T12" s="10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1"/>
        <v>80.33</v>
      </c>
      <c r="Q13" s="13" t="s">
        <v>8308</v>
      </c>
      <c r="R13" t="s">
        <v>8309</v>
      </c>
      <c r="S13" s="10">
        <f t="shared" si="0"/>
        <v>42572.778495370367</v>
      </c>
      <c r="T13" s="10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1"/>
        <v>59.96</v>
      </c>
      <c r="Q14" s="13" t="s">
        <v>8308</v>
      </c>
      <c r="R14" t="s">
        <v>8309</v>
      </c>
      <c r="S14" s="10">
        <f t="shared" si="0"/>
        <v>41791.713252314818</v>
      </c>
      <c r="T14" s="10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1"/>
        <v>109.78</v>
      </c>
      <c r="Q15" s="13" t="s">
        <v>8308</v>
      </c>
      <c r="R15" t="s">
        <v>8309</v>
      </c>
      <c r="S15" s="10">
        <f t="shared" si="0"/>
        <v>42508.677187499998</v>
      </c>
      <c r="T15" s="10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1"/>
        <v>147.71</v>
      </c>
      <c r="Q16" s="13" t="s">
        <v>8308</v>
      </c>
      <c r="R16" t="s">
        <v>8309</v>
      </c>
      <c r="S16" s="10">
        <f t="shared" si="0"/>
        <v>41808.02648148148</v>
      </c>
      <c r="T16" s="10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1"/>
        <v>21.76</v>
      </c>
      <c r="Q17" s="13" t="s">
        <v>8308</v>
      </c>
      <c r="R17" t="s">
        <v>8309</v>
      </c>
      <c r="S17" s="10">
        <f t="shared" si="0"/>
        <v>42256.391875000001</v>
      </c>
      <c r="T17" s="10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1"/>
        <v>171.84</v>
      </c>
      <c r="Q18" s="13" t="s">
        <v>8308</v>
      </c>
      <c r="R18" t="s">
        <v>8309</v>
      </c>
      <c r="S18" s="10">
        <f t="shared" si="0"/>
        <v>41760.796423611115</v>
      </c>
      <c r="T18" s="10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1"/>
        <v>41.94</v>
      </c>
      <c r="Q19" s="13" t="s">
        <v>8308</v>
      </c>
      <c r="R19" t="s">
        <v>8309</v>
      </c>
      <c r="S19" s="10">
        <f t="shared" si="0"/>
        <v>41917.731736111113</v>
      </c>
      <c r="T19" s="10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1"/>
        <v>93.26</v>
      </c>
      <c r="Q20" s="13" t="s">
        <v>8308</v>
      </c>
      <c r="R20" t="s">
        <v>8309</v>
      </c>
      <c r="S20" s="10">
        <f t="shared" si="0"/>
        <v>41869.542314814818</v>
      </c>
      <c r="T20" s="10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1"/>
        <v>56.14</v>
      </c>
      <c r="Q21" s="13" t="s">
        <v>8308</v>
      </c>
      <c r="R21" t="s">
        <v>8309</v>
      </c>
      <c r="S21" s="10">
        <f t="shared" si="0"/>
        <v>42175.816365740742</v>
      </c>
      <c r="T21" s="10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1"/>
        <v>80.16</v>
      </c>
      <c r="Q22" s="13" t="s">
        <v>8308</v>
      </c>
      <c r="R22" t="s">
        <v>8309</v>
      </c>
      <c r="S22" s="10">
        <f t="shared" si="0"/>
        <v>42200.758240740746</v>
      </c>
      <c r="T22" s="10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1"/>
        <v>199.9</v>
      </c>
      <c r="Q23" s="13" t="s">
        <v>8308</v>
      </c>
      <c r="R23" t="s">
        <v>8309</v>
      </c>
      <c r="S23" s="10">
        <f t="shared" si="0"/>
        <v>41878.627187500002</v>
      </c>
      <c r="T23" s="10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1"/>
        <v>51.25</v>
      </c>
      <c r="Q24" s="13" t="s">
        <v>8308</v>
      </c>
      <c r="R24" t="s">
        <v>8309</v>
      </c>
      <c r="S24" s="10">
        <f t="shared" si="0"/>
        <v>41989.91134259259</v>
      </c>
      <c r="T24" s="10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1"/>
        <v>103.04</v>
      </c>
      <c r="Q25" s="13" t="s">
        <v>8308</v>
      </c>
      <c r="R25" t="s">
        <v>8309</v>
      </c>
      <c r="S25" s="10">
        <f t="shared" si="0"/>
        <v>42097.778946759259</v>
      </c>
      <c r="T25" s="10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1"/>
        <v>66.349999999999994</v>
      </c>
      <c r="Q26" s="13" t="s">
        <v>8308</v>
      </c>
      <c r="R26" t="s">
        <v>8309</v>
      </c>
      <c r="S26" s="10">
        <f t="shared" si="0"/>
        <v>42229.820173611108</v>
      </c>
      <c r="T26" s="10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1"/>
        <v>57.14</v>
      </c>
      <c r="Q27" s="13" t="s">
        <v>8308</v>
      </c>
      <c r="R27" t="s">
        <v>8309</v>
      </c>
      <c r="S27" s="10">
        <f t="shared" si="0"/>
        <v>42318.025011574078</v>
      </c>
      <c r="T27" s="10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1"/>
        <v>102.11</v>
      </c>
      <c r="Q28" s="13" t="s">
        <v>8308</v>
      </c>
      <c r="R28" t="s">
        <v>8309</v>
      </c>
      <c r="S28" s="10">
        <f t="shared" si="0"/>
        <v>41828.515555555554</v>
      </c>
      <c r="T28" s="10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1"/>
        <v>148.97</v>
      </c>
      <c r="Q29" s="13" t="s">
        <v>8308</v>
      </c>
      <c r="R29" t="s">
        <v>8309</v>
      </c>
      <c r="S29" s="10">
        <f t="shared" si="0"/>
        <v>41929.164733796293</v>
      </c>
      <c r="T29" s="10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1"/>
        <v>169.61</v>
      </c>
      <c r="Q30" s="13" t="s">
        <v>8308</v>
      </c>
      <c r="R30" t="s">
        <v>8309</v>
      </c>
      <c r="S30" s="10">
        <f t="shared" si="0"/>
        <v>42324.96393518518</v>
      </c>
      <c r="T30" s="10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1"/>
        <v>31.62</v>
      </c>
      <c r="Q31" s="13" t="s">
        <v>8308</v>
      </c>
      <c r="R31" t="s">
        <v>8309</v>
      </c>
      <c r="S31" s="10">
        <f t="shared" si="0"/>
        <v>41812.67324074074</v>
      </c>
      <c r="T31" s="10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1"/>
        <v>76.45</v>
      </c>
      <c r="Q32" s="13" t="s">
        <v>8308</v>
      </c>
      <c r="R32" t="s">
        <v>8309</v>
      </c>
      <c r="S32" s="10">
        <f t="shared" si="0"/>
        <v>41842.292997685188</v>
      </c>
      <c r="T32" s="10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1"/>
        <v>13</v>
      </c>
      <c r="Q33" s="13" t="s">
        <v>8308</v>
      </c>
      <c r="R33" t="s">
        <v>8309</v>
      </c>
      <c r="S33" s="10">
        <f t="shared" si="0"/>
        <v>42376.79206018518</v>
      </c>
      <c r="T33" s="10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1"/>
        <v>320.45</v>
      </c>
      <c r="Q34" s="13" t="s">
        <v>8308</v>
      </c>
      <c r="R34" t="s">
        <v>8309</v>
      </c>
      <c r="S34" s="10">
        <f t="shared" si="0"/>
        <v>42461.627511574072</v>
      </c>
      <c r="T34" s="10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1"/>
        <v>83.75</v>
      </c>
      <c r="Q35" s="13" t="s">
        <v>8308</v>
      </c>
      <c r="R35" t="s">
        <v>8309</v>
      </c>
      <c r="S35" s="10">
        <f t="shared" si="0"/>
        <v>42286.660891203705</v>
      </c>
      <c r="T35" s="10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1"/>
        <v>49.88</v>
      </c>
      <c r="Q36" s="13" t="s">
        <v>8308</v>
      </c>
      <c r="R36" t="s">
        <v>8309</v>
      </c>
      <c r="S36" s="10">
        <f t="shared" si="0"/>
        <v>41841.321770833332</v>
      </c>
      <c r="T36" s="10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1"/>
        <v>59.46</v>
      </c>
      <c r="Q37" s="13" t="s">
        <v>8308</v>
      </c>
      <c r="R37" t="s">
        <v>8309</v>
      </c>
      <c r="S37" s="10">
        <f t="shared" si="0"/>
        <v>42098.291828703703</v>
      </c>
      <c r="T37" s="10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1"/>
        <v>193.84</v>
      </c>
      <c r="Q38" s="13" t="s">
        <v>8308</v>
      </c>
      <c r="R38" t="s">
        <v>8309</v>
      </c>
      <c r="S38" s="10">
        <f t="shared" si="0"/>
        <v>42068.307002314818</v>
      </c>
      <c r="T38" s="10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1"/>
        <v>159.51</v>
      </c>
      <c r="Q39" s="13" t="s">
        <v>8308</v>
      </c>
      <c r="R39" t="s">
        <v>8309</v>
      </c>
      <c r="S39" s="10">
        <f t="shared" si="0"/>
        <v>42032.693043981482</v>
      </c>
      <c r="T39" s="10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1"/>
        <v>41.68</v>
      </c>
      <c r="Q40" s="13" t="s">
        <v>8308</v>
      </c>
      <c r="R40" t="s">
        <v>8309</v>
      </c>
      <c r="S40" s="10">
        <f t="shared" si="0"/>
        <v>41375.057222222218</v>
      </c>
      <c r="T40" s="10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1"/>
        <v>150.9</v>
      </c>
      <c r="Q41" s="13" t="s">
        <v>8308</v>
      </c>
      <c r="R41" t="s">
        <v>8309</v>
      </c>
      <c r="S41" s="10">
        <f t="shared" si="0"/>
        <v>41754.047083333331</v>
      </c>
      <c r="T41" s="10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1"/>
        <v>126.69</v>
      </c>
      <c r="Q42" s="13" t="s">
        <v>8308</v>
      </c>
      <c r="R42" t="s">
        <v>8309</v>
      </c>
      <c r="S42" s="10">
        <f t="shared" si="0"/>
        <v>41789.21398148148</v>
      </c>
      <c r="T42" s="10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1"/>
        <v>105.26</v>
      </c>
      <c r="Q43" s="13" t="s">
        <v>8308</v>
      </c>
      <c r="R43" t="s">
        <v>8309</v>
      </c>
      <c r="S43" s="10">
        <f t="shared" si="0"/>
        <v>41887.568912037037</v>
      </c>
      <c r="T43" s="10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1"/>
        <v>117.51</v>
      </c>
      <c r="Q44" s="13" t="s">
        <v>8308</v>
      </c>
      <c r="R44" t="s">
        <v>8309</v>
      </c>
      <c r="S44" s="10">
        <f t="shared" si="0"/>
        <v>41971.639189814814</v>
      </c>
      <c r="T44" s="10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1"/>
        <v>117.36</v>
      </c>
      <c r="Q45" s="13" t="s">
        <v>8308</v>
      </c>
      <c r="R45" t="s">
        <v>8309</v>
      </c>
      <c r="S45" s="10">
        <f t="shared" si="0"/>
        <v>41802.790347222224</v>
      </c>
      <c r="T45" s="10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1"/>
        <v>133.33000000000001</v>
      </c>
      <c r="Q46" s="13" t="s">
        <v>8308</v>
      </c>
      <c r="R46" t="s">
        <v>8309</v>
      </c>
      <c r="S46" s="10">
        <f t="shared" si="0"/>
        <v>41874.098807870374</v>
      </c>
      <c r="T46" s="10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1"/>
        <v>98.36</v>
      </c>
      <c r="Q47" s="13" t="s">
        <v>8308</v>
      </c>
      <c r="R47" t="s">
        <v>8309</v>
      </c>
      <c r="S47" s="10">
        <f t="shared" si="0"/>
        <v>42457.623923611114</v>
      </c>
      <c r="T47" s="10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1"/>
        <v>194.44</v>
      </c>
      <c r="Q48" s="13" t="s">
        <v>8308</v>
      </c>
      <c r="R48" t="s">
        <v>8309</v>
      </c>
      <c r="S48" s="10">
        <f t="shared" si="0"/>
        <v>42323.964976851858</v>
      </c>
      <c r="T48" s="10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1"/>
        <v>76.87</v>
      </c>
      <c r="Q49" s="13" t="s">
        <v>8308</v>
      </c>
      <c r="R49" t="s">
        <v>8309</v>
      </c>
      <c r="S49" s="10">
        <f t="shared" si="0"/>
        <v>41932.819525462961</v>
      </c>
      <c r="T49" s="10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1"/>
        <v>56.82</v>
      </c>
      <c r="Q50" s="13" t="s">
        <v>8308</v>
      </c>
      <c r="R50" t="s">
        <v>8309</v>
      </c>
      <c r="S50" s="10">
        <f t="shared" si="0"/>
        <v>42033.516898148147</v>
      </c>
      <c r="T50" s="10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1"/>
        <v>137.93</v>
      </c>
      <c r="Q51" s="13" t="s">
        <v>8308</v>
      </c>
      <c r="R51" t="s">
        <v>8309</v>
      </c>
      <c r="S51" s="10">
        <f t="shared" si="0"/>
        <v>42271.176446759258</v>
      </c>
      <c r="T51" s="10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1"/>
        <v>27.27</v>
      </c>
      <c r="Q52" s="13" t="s">
        <v>8308</v>
      </c>
      <c r="R52" t="s">
        <v>8309</v>
      </c>
      <c r="S52" s="10">
        <f t="shared" si="0"/>
        <v>41995.752986111111</v>
      </c>
      <c r="T52" s="10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1"/>
        <v>118.34</v>
      </c>
      <c r="Q53" s="13" t="s">
        <v>8308</v>
      </c>
      <c r="R53" t="s">
        <v>8309</v>
      </c>
      <c r="S53" s="10">
        <f t="shared" si="0"/>
        <v>42196.928668981483</v>
      </c>
      <c r="T53" s="10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1"/>
        <v>223.48</v>
      </c>
      <c r="Q54" s="13" t="s">
        <v>8308</v>
      </c>
      <c r="R54" t="s">
        <v>8309</v>
      </c>
      <c r="S54" s="10">
        <f t="shared" si="0"/>
        <v>41807.701921296299</v>
      </c>
      <c r="T54" s="10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1"/>
        <v>28.11</v>
      </c>
      <c r="Q55" s="13" t="s">
        <v>8308</v>
      </c>
      <c r="R55" t="s">
        <v>8309</v>
      </c>
      <c r="S55" s="10">
        <f t="shared" si="0"/>
        <v>41719.549131944441</v>
      </c>
      <c r="T55" s="10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1"/>
        <v>194.23</v>
      </c>
      <c r="Q56" s="13" t="s">
        <v>8308</v>
      </c>
      <c r="R56" t="s">
        <v>8309</v>
      </c>
      <c r="S56" s="10">
        <f t="shared" si="0"/>
        <v>42333.713206018518</v>
      </c>
      <c r="T56" s="10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1"/>
        <v>128.94999999999999</v>
      </c>
      <c r="Q57" s="13" t="s">
        <v>8308</v>
      </c>
      <c r="R57" t="s">
        <v>8309</v>
      </c>
      <c r="S57" s="10">
        <f t="shared" si="0"/>
        <v>42496.968935185185</v>
      </c>
      <c r="T57" s="10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1"/>
        <v>49.32</v>
      </c>
      <c r="Q58" s="13" t="s">
        <v>8308</v>
      </c>
      <c r="R58" t="s">
        <v>8309</v>
      </c>
      <c r="S58" s="10">
        <f t="shared" si="0"/>
        <v>42149.548888888887</v>
      </c>
      <c r="T58" s="10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1"/>
        <v>221.52</v>
      </c>
      <c r="Q59" s="13" t="s">
        <v>8308</v>
      </c>
      <c r="R59" t="s">
        <v>8309</v>
      </c>
      <c r="S59" s="10">
        <f t="shared" si="0"/>
        <v>42089.83289351852</v>
      </c>
      <c r="T59" s="10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1"/>
        <v>137.21</v>
      </c>
      <c r="Q60" s="13" t="s">
        <v>8308</v>
      </c>
      <c r="R60" t="s">
        <v>8309</v>
      </c>
      <c r="S60" s="10">
        <f t="shared" si="0"/>
        <v>41932.745046296295</v>
      </c>
      <c r="T60" s="10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1"/>
        <v>606.82000000000005</v>
      </c>
      <c r="Q61" s="13" t="s">
        <v>8308</v>
      </c>
      <c r="R61" t="s">
        <v>8309</v>
      </c>
      <c r="S61" s="10">
        <f t="shared" si="0"/>
        <v>42230.23583333334</v>
      </c>
      <c r="T61" s="10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1"/>
        <v>43.04</v>
      </c>
      <c r="Q62" s="13" t="s">
        <v>8308</v>
      </c>
      <c r="R62" t="s">
        <v>8310</v>
      </c>
      <c r="S62" s="10">
        <f t="shared" si="0"/>
        <v>41701.901817129627</v>
      </c>
      <c r="T62" s="10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1"/>
        <v>322.39</v>
      </c>
      <c r="Q63" s="13" t="s">
        <v>8308</v>
      </c>
      <c r="R63" t="s">
        <v>8310</v>
      </c>
      <c r="S63" s="10">
        <f t="shared" si="0"/>
        <v>41409.814317129632</v>
      </c>
      <c r="T63" s="10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1"/>
        <v>96.71</v>
      </c>
      <c r="Q64" s="13" t="s">
        <v>8308</v>
      </c>
      <c r="R64" t="s">
        <v>8310</v>
      </c>
      <c r="S64" s="10">
        <f t="shared" si="0"/>
        <v>41311.799513888887</v>
      </c>
      <c r="T64" s="10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1"/>
        <v>35.47</v>
      </c>
      <c r="Q65" s="13" t="s">
        <v>8308</v>
      </c>
      <c r="R65" t="s">
        <v>8310</v>
      </c>
      <c r="S65" s="10">
        <f t="shared" si="0"/>
        <v>41612.912187499998</v>
      </c>
      <c r="T65" s="10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1"/>
        <v>86.67</v>
      </c>
      <c r="Q66" s="13" t="s">
        <v>8308</v>
      </c>
      <c r="R66" t="s">
        <v>8310</v>
      </c>
      <c r="S66" s="10">
        <f t="shared" si="0"/>
        <v>41433.01829861111</v>
      </c>
      <c r="T66" s="10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1" si="3">IFERROR(ROUND(E67/L67,2), 0)</f>
        <v>132.05000000000001</v>
      </c>
      <c r="Q67" s="13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3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3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3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3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3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3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3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3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3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3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3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3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3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3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3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3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3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3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3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3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3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3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3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3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3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3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3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3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3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3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3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3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3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3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3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3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3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3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3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3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3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3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3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3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3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3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3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3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3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3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3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3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3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3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3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3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3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3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3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3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3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3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3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3"/>
        <v>0</v>
      </c>
      <c r="Q131" s="13" t="s">
        <v>8308</v>
      </c>
      <c r="R131" t="s">
        <v>8311</v>
      </c>
      <c r="S131" s="10">
        <f t="shared" ref="S131:S194" si="6">(((J131/60)/60)/24)+DATE(1970,1,1)</f>
        <v>41882.937303240738</v>
      </c>
      <c r="T131" s="10">
        <f t="shared" ref="T131:T194" si="7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ref="P131:P194" si="8">IFERROR(ROUND(E132/L132,2), 0)</f>
        <v>0</v>
      </c>
      <c r="Q132" s="13" t="s">
        <v>8308</v>
      </c>
      <c r="R132" t="s">
        <v>8311</v>
      </c>
      <c r="S132" s="10">
        <f t="shared" si="6"/>
        <v>41778.915416666663</v>
      </c>
      <c r="T132" s="10">
        <f t="shared" si="7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13" t="s">
        <v>8308</v>
      </c>
      <c r="R133" t="s">
        <v>8311</v>
      </c>
      <c r="S133" s="10">
        <f t="shared" si="6"/>
        <v>42541.837511574078</v>
      </c>
      <c r="T133" s="10">
        <f t="shared" si="7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13" t="s">
        <v>8308</v>
      </c>
      <c r="R134" t="s">
        <v>8311</v>
      </c>
      <c r="S134" s="10">
        <f t="shared" si="6"/>
        <v>41905.812581018516</v>
      </c>
      <c r="T134" s="10">
        <f t="shared" si="7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13" t="s">
        <v>8308</v>
      </c>
      <c r="R135" t="s">
        <v>8311</v>
      </c>
      <c r="S135" s="10">
        <f t="shared" si="6"/>
        <v>42491.80768518518</v>
      </c>
      <c r="T135" s="10">
        <f t="shared" si="7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13" t="s">
        <v>8308</v>
      </c>
      <c r="R136" t="s">
        <v>8311</v>
      </c>
      <c r="S136" s="10">
        <f t="shared" si="6"/>
        <v>42221.909930555557</v>
      </c>
      <c r="T136" s="10">
        <f t="shared" si="7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13" t="s">
        <v>8308</v>
      </c>
      <c r="R137" t="s">
        <v>8311</v>
      </c>
      <c r="S137" s="10">
        <f t="shared" si="6"/>
        <v>41788.381909722222</v>
      </c>
      <c r="T137" s="10">
        <f t="shared" si="7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13" t="s">
        <v>8308</v>
      </c>
      <c r="R138" t="s">
        <v>8311</v>
      </c>
      <c r="S138" s="10">
        <f t="shared" si="6"/>
        <v>42096.410115740742</v>
      </c>
      <c r="T138" s="10">
        <f t="shared" si="7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13" t="s">
        <v>8308</v>
      </c>
      <c r="R139" t="s">
        <v>8311</v>
      </c>
      <c r="S139" s="10">
        <f t="shared" si="6"/>
        <v>42239.573993055557</v>
      </c>
      <c r="T139" s="10">
        <f t="shared" si="7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13" t="s">
        <v>8308</v>
      </c>
      <c r="R140" t="s">
        <v>8311</v>
      </c>
      <c r="S140" s="10">
        <f t="shared" si="6"/>
        <v>42186.257418981477</v>
      </c>
      <c r="T140" s="10">
        <f t="shared" si="7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13" t="s">
        <v>8308</v>
      </c>
      <c r="R141" t="s">
        <v>8311</v>
      </c>
      <c r="S141" s="10">
        <f t="shared" si="6"/>
        <v>42187.920972222222</v>
      </c>
      <c r="T141" s="10">
        <f t="shared" si="7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13" t="s">
        <v>8308</v>
      </c>
      <c r="R142" t="s">
        <v>8311</v>
      </c>
      <c r="S142" s="10">
        <f t="shared" si="6"/>
        <v>42053.198287037041</v>
      </c>
      <c r="T142" s="10">
        <f t="shared" si="7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13" t="s">
        <v>8308</v>
      </c>
      <c r="R143" t="s">
        <v>8311</v>
      </c>
      <c r="S143" s="10">
        <f t="shared" si="6"/>
        <v>42110.153043981481</v>
      </c>
      <c r="T143" s="10">
        <f t="shared" si="7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13" t="s">
        <v>8308</v>
      </c>
      <c r="R144" t="s">
        <v>8311</v>
      </c>
      <c r="S144" s="10">
        <f t="shared" si="6"/>
        <v>41938.893263888887</v>
      </c>
      <c r="T144" s="10">
        <f t="shared" si="7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13" t="s">
        <v>8308</v>
      </c>
      <c r="R145" t="s">
        <v>8311</v>
      </c>
      <c r="S145" s="10">
        <f t="shared" si="6"/>
        <v>42559.064143518524</v>
      </c>
      <c r="T145" s="10">
        <f t="shared" si="7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13" t="s">
        <v>8308</v>
      </c>
      <c r="R146" t="s">
        <v>8311</v>
      </c>
      <c r="S146" s="10">
        <f t="shared" si="6"/>
        <v>42047.762407407412</v>
      </c>
      <c r="T146" s="10">
        <f t="shared" si="7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13" t="s">
        <v>8308</v>
      </c>
      <c r="R147" t="s">
        <v>8311</v>
      </c>
      <c r="S147" s="10">
        <f t="shared" si="6"/>
        <v>42200.542268518519</v>
      </c>
      <c r="T147" s="10">
        <f t="shared" si="7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13" t="s">
        <v>8308</v>
      </c>
      <c r="R148" t="s">
        <v>8311</v>
      </c>
      <c r="S148" s="10">
        <f t="shared" si="6"/>
        <v>42693.016180555554</v>
      </c>
      <c r="T148" s="10">
        <f t="shared" si="7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13" t="s">
        <v>8308</v>
      </c>
      <c r="R149" t="s">
        <v>8311</v>
      </c>
      <c r="S149" s="10">
        <f t="shared" si="6"/>
        <v>41969.767824074079</v>
      </c>
      <c r="T149" s="10">
        <f t="shared" si="7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13" t="s">
        <v>8308</v>
      </c>
      <c r="R150" t="s">
        <v>8311</v>
      </c>
      <c r="S150" s="10">
        <f t="shared" si="6"/>
        <v>42397.281666666662</v>
      </c>
      <c r="T150" s="10">
        <f t="shared" si="7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13" t="s">
        <v>8308</v>
      </c>
      <c r="R151" t="s">
        <v>8311</v>
      </c>
      <c r="S151" s="10">
        <f t="shared" si="6"/>
        <v>41968.172106481477</v>
      </c>
      <c r="T151" s="10">
        <f t="shared" si="7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13" t="s">
        <v>8308</v>
      </c>
      <c r="R152" t="s">
        <v>8311</v>
      </c>
      <c r="S152" s="10">
        <f t="shared" si="6"/>
        <v>42090.161828703705</v>
      </c>
      <c r="T152" s="10">
        <f t="shared" si="7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13" t="s">
        <v>8308</v>
      </c>
      <c r="R153" t="s">
        <v>8311</v>
      </c>
      <c r="S153" s="10">
        <f t="shared" si="6"/>
        <v>42113.550821759258</v>
      </c>
      <c r="T153" s="10">
        <f t="shared" si="7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13" t="s">
        <v>8308</v>
      </c>
      <c r="R154" t="s">
        <v>8311</v>
      </c>
      <c r="S154" s="10">
        <f t="shared" si="6"/>
        <v>41875.077546296299</v>
      </c>
      <c r="T154" s="10">
        <f t="shared" si="7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13" t="s">
        <v>8308</v>
      </c>
      <c r="R155" t="s">
        <v>8311</v>
      </c>
      <c r="S155" s="10">
        <f t="shared" si="6"/>
        <v>41933.586157407408</v>
      </c>
      <c r="T155" s="10">
        <f t="shared" si="7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13" t="s">
        <v>8308</v>
      </c>
      <c r="R156" t="s">
        <v>8311</v>
      </c>
      <c r="S156" s="10">
        <f t="shared" si="6"/>
        <v>42115.547395833331</v>
      </c>
      <c r="T156" s="10">
        <f t="shared" si="7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13" t="s">
        <v>8308</v>
      </c>
      <c r="R157" t="s">
        <v>8311</v>
      </c>
      <c r="S157" s="10">
        <f t="shared" si="6"/>
        <v>42168.559432870374</v>
      </c>
      <c r="T157" s="10">
        <f t="shared" si="7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13" t="s">
        <v>8308</v>
      </c>
      <c r="R158" t="s">
        <v>8311</v>
      </c>
      <c r="S158" s="10">
        <f t="shared" si="6"/>
        <v>41794.124953703707</v>
      </c>
      <c r="T158" s="10">
        <f t="shared" si="7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13" t="s">
        <v>8308</v>
      </c>
      <c r="R159" t="s">
        <v>8311</v>
      </c>
      <c r="S159" s="10">
        <f t="shared" si="6"/>
        <v>42396.911712962959</v>
      </c>
      <c r="T159" s="10">
        <f t="shared" si="7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13" t="s">
        <v>8308</v>
      </c>
      <c r="R160" t="s">
        <v>8311</v>
      </c>
      <c r="S160" s="10">
        <f t="shared" si="6"/>
        <v>41904.07671296296</v>
      </c>
      <c r="T160" s="10">
        <f t="shared" si="7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13" t="s">
        <v>8308</v>
      </c>
      <c r="R161" t="s">
        <v>8311</v>
      </c>
      <c r="S161" s="10">
        <f t="shared" si="6"/>
        <v>42514.434548611112</v>
      </c>
      <c r="T161" s="10">
        <f t="shared" si="7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13" t="s">
        <v>8308</v>
      </c>
      <c r="R162" t="s">
        <v>8312</v>
      </c>
      <c r="S162" s="10">
        <f t="shared" si="6"/>
        <v>42171.913090277783</v>
      </c>
      <c r="T162" s="10">
        <f t="shared" si="7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13" t="s">
        <v>8308</v>
      </c>
      <c r="R163" t="s">
        <v>8312</v>
      </c>
      <c r="S163" s="10">
        <f t="shared" si="6"/>
        <v>41792.687442129631</v>
      </c>
      <c r="T163" s="10">
        <f t="shared" si="7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13" t="s">
        <v>8308</v>
      </c>
      <c r="R164" t="s">
        <v>8312</v>
      </c>
      <c r="S164" s="10">
        <f t="shared" si="6"/>
        <v>41835.126805555556</v>
      </c>
      <c r="T164" s="10">
        <f t="shared" si="7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13" t="s">
        <v>8308</v>
      </c>
      <c r="R165" t="s">
        <v>8312</v>
      </c>
      <c r="S165" s="10">
        <f t="shared" si="6"/>
        <v>42243.961273148147</v>
      </c>
      <c r="T165" s="10">
        <f t="shared" si="7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13" t="s">
        <v>8308</v>
      </c>
      <c r="R166" t="s">
        <v>8312</v>
      </c>
      <c r="S166" s="10">
        <f t="shared" si="6"/>
        <v>41841.762743055559</v>
      </c>
      <c r="T166" s="10">
        <f t="shared" si="7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13" t="s">
        <v>8308</v>
      </c>
      <c r="R167" t="s">
        <v>8312</v>
      </c>
      <c r="S167" s="10">
        <f t="shared" si="6"/>
        <v>42351.658842592587</v>
      </c>
      <c r="T167" s="10">
        <f t="shared" si="7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13" t="s">
        <v>8308</v>
      </c>
      <c r="R168" t="s">
        <v>8312</v>
      </c>
      <c r="S168" s="10">
        <f t="shared" si="6"/>
        <v>42721.075949074075</v>
      </c>
      <c r="T168" s="10">
        <f t="shared" si="7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13" t="s">
        <v>8308</v>
      </c>
      <c r="R169" t="s">
        <v>8312</v>
      </c>
      <c r="S169" s="10">
        <f t="shared" si="6"/>
        <v>42160.927488425921</v>
      </c>
      <c r="T169" s="10">
        <f t="shared" si="7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13" t="s">
        <v>8308</v>
      </c>
      <c r="R170" t="s">
        <v>8312</v>
      </c>
      <c r="S170" s="10">
        <f t="shared" si="6"/>
        <v>42052.83530092593</v>
      </c>
      <c r="T170" s="10">
        <f t="shared" si="7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13" t="s">
        <v>8308</v>
      </c>
      <c r="R171" t="s">
        <v>8312</v>
      </c>
      <c r="S171" s="10">
        <f t="shared" si="6"/>
        <v>41900.505312499998</v>
      </c>
      <c r="T171" s="10">
        <f t="shared" si="7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13" t="s">
        <v>8308</v>
      </c>
      <c r="R172" t="s">
        <v>8312</v>
      </c>
      <c r="S172" s="10">
        <f t="shared" si="6"/>
        <v>42216.977812500001</v>
      </c>
      <c r="T172" s="10">
        <f t="shared" si="7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13" t="s">
        <v>8308</v>
      </c>
      <c r="R173" t="s">
        <v>8312</v>
      </c>
      <c r="S173" s="10">
        <f t="shared" si="6"/>
        <v>42534.180717592593</v>
      </c>
      <c r="T173" s="10">
        <f t="shared" si="7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13" t="s">
        <v>8308</v>
      </c>
      <c r="R174" t="s">
        <v>8312</v>
      </c>
      <c r="S174" s="10">
        <f t="shared" si="6"/>
        <v>42047.394942129627</v>
      </c>
      <c r="T174" s="10">
        <f t="shared" si="7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13" t="s">
        <v>8308</v>
      </c>
      <c r="R175" t="s">
        <v>8312</v>
      </c>
      <c r="S175" s="10">
        <f t="shared" si="6"/>
        <v>42033.573009259257</v>
      </c>
      <c r="T175" s="10">
        <f t="shared" si="7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13" t="s">
        <v>8308</v>
      </c>
      <c r="R176" t="s">
        <v>8312</v>
      </c>
      <c r="S176" s="10">
        <f t="shared" si="6"/>
        <v>42072.758981481486</v>
      </c>
      <c r="T176" s="10">
        <f t="shared" si="7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13" t="s">
        <v>8308</v>
      </c>
      <c r="R177" t="s">
        <v>8312</v>
      </c>
      <c r="S177" s="10">
        <f t="shared" si="6"/>
        <v>41855.777905092589</v>
      </c>
      <c r="T177" s="10">
        <f t="shared" si="7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13" t="s">
        <v>8308</v>
      </c>
      <c r="R178" t="s">
        <v>8312</v>
      </c>
      <c r="S178" s="10">
        <f t="shared" si="6"/>
        <v>42191.824062500003</v>
      </c>
      <c r="T178" s="10">
        <f t="shared" si="7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13" t="s">
        <v>8308</v>
      </c>
      <c r="R179" t="s">
        <v>8312</v>
      </c>
      <c r="S179" s="10">
        <f t="shared" si="6"/>
        <v>42070.047754629632</v>
      </c>
      <c r="T179" s="10">
        <f t="shared" si="7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13" t="s">
        <v>8308</v>
      </c>
      <c r="R180" t="s">
        <v>8312</v>
      </c>
      <c r="S180" s="10">
        <f t="shared" si="6"/>
        <v>42304.955381944441</v>
      </c>
      <c r="T180" s="10">
        <f t="shared" si="7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13" t="s">
        <v>8308</v>
      </c>
      <c r="R181" t="s">
        <v>8312</v>
      </c>
      <c r="S181" s="10">
        <f t="shared" si="6"/>
        <v>42403.080497685187</v>
      </c>
      <c r="T181" s="10">
        <f t="shared" si="7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13" t="s">
        <v>8308</v>
      </c>
      <c r="R182" t="s">
        <v>8312</v>
      </c>
      <c r="S182" s="10">
        <f t="shared" si="6"/>
        <v>42067.991238425922</v>
      </c>
      <c r="T182" s="10">
        <f t="shared" si="7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13" t="s">
        <v>8308</v>
      </c>
      <c r="R183" t="s">
        <v>8312</v>
      </c>
      <c r="S183" s="10">
        <f t="shared" si="6"/>
        <v>42147.741840277777</v>
      </c>
      <c r="T183" s="10">
        <f t="shared" si="7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13" t="s">
        <v>8308</v>
      </c>
      <c r="R184" t="s">
        <v>8312</v>
      </c>
      <c r="S184" s="10">
        <f t="shared" si="6"/>
        <v>42712.011944444443</v>
      </c>
      <c r="T184" s="10">
        <f t="shared" si="7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13" t="s">
        <v>8308</v>
      </c>
      <c r="R185" t="s">
        <v>8312</v>
      </c>
      <c r="S185" s="10">
        <f t="shared" si="6"/>
        <v>41939.810300925928</v>
      </c>
      <c r="T185" s="10">
        <f t="shared" si="7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13" t="s">
        <v>8308</v>
      </c>
      <c r="R186" t="s">
        <v>8312</v>
      </c>
      <c r="S186" s="10">
        <f t="shared" si="6"/>
        <v>41825.791226851856</v>
      </c>
      <c r="T186" s="10">
        <f t="shared" si="7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13" t="s">
        <v>8308</v>
      </c>
      <c r="R187" t="s">
        <v>8312</v>
      </c>
      <c r="S187" s="10">
        <f t="shared" si="6"/>
        <v>42570.91133101852</v>
      </c>
      <c r="T187" s="10">
        <f t="shared" si="7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13" t="s">
        <v>8308</v>
      </c>
      <c r="R188" t="s">
        <v>8312</v>
      </c>
      <c r="S188" s="10">
        <f t="shared" si="6"/>
        <v>42767.812893518523</v>
      </c>
      <c r="T188" s="10">
        <f t="shared" si="7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13" t="s">
        <v>8308</v>
      </c>
      <c r="R189" t="s">
        <v>8312</v>
      </c>
      <c r="S189" s="10">
        <f t="shared" si="6"/>
        <v>42182.234456018516</v>
      </c>
      <c r="T189" s="10">
        <f t="shared" si="7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s="13" t="s">
        <v>8308</v>
      </c>
      <c r="R190" t="s">
        <v>8312</v>
      </c>
      <c r="S190" s="10">
        <f t="shared" si="6"/>
        <v>41857.18304398148</v>
      </c>
      <c r="T190" s="10">
        <f t="shared" si="7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13" t="s">
        <v>8308</v>
      </c>
      <c r="R191" t="s">
        <v>8312</v>
      </c>
      <c r="S191" s="10">
        <f t="shared" si="6"/>
        <v>42556.690706018519</v>
      </c>
      <c r="T191" s="10">
        <f t="shared" si="7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13" t="s">
        <v>8308</v>
      </c>
      <c r="R192" t="s">
        <v>8312</v>
      </c>
      <c r="S192" s="10">
        <f t="shared" si="6"/>
        <v>42527.650995370372</v>
      </c>
      <c r="T192" s="10">
        <f t="shared" si="7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13" t="s">
        <v>8308</v>
      </c>
      <c r="R193" t="s">
        <v>8312</v>
      </c>
      <c r="S193" s="10">
        <f t="shared" si="6"/>
        <v>42239.441412037035</v>
      </c>
      <c r="T193" s="10">
        <f t="shared" si="7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13" t="s">
        <v>8308</v>
      </c>
      <c r="R194" t="s">
        <v>8312</v>
      </c>
      <c r="S194" s="10">
        <f t="shared" si="6"/>
        <v>41899.792037037041</v>
      </c>
      <c r="T194" s="10">
        <f t="shared" si="7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 0)</f>
        <v>0</v>
      </c>
      <c r="Q195" s="13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3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3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3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3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3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3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3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3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3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3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3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3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3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3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3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3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3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3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3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3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3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3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3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3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3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3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3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3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3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3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3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3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3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3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3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3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3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3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3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3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3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3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3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3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3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3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3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3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3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3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3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3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3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3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3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3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3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3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3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3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3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3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3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 0)</f>
        <v>66.7</v>
      </c>
      <c r="Q259" s="13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3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3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3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3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3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3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3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3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3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3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3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3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3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3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3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3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3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3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3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3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3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3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3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3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3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3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3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3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3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3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3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3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3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3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3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3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3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3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3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3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3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3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3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3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3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3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3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3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3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3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3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3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3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3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3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3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3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3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3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3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3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3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3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 0)</f>
        <v>106.62</v>
      </c>
      <c r="Q323" s="13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3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3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3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3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3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3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3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3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3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3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3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3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3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3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3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3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3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3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3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3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3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3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3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3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3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3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3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3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3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3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3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3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3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3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3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3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3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3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3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3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3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3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3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3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3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3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3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3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3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3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3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3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3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3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3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3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3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3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3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3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3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3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3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 0)</f>
        <v>111.8</v>
      </c>
      <c r="Q387" s="13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3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3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3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3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3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3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3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3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3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3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3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3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3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3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3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3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3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3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3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3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3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3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3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3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3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3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3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3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3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3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3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3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3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3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3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3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3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3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3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3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3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3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3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3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3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3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3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3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3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3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3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3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3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3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3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3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3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3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3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3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3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3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3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 0)</f>
        <v>9</v>
      </c>
      <c r="Q451" s="13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3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3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3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3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3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3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3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3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3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3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3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3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3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3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3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3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3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3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3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3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3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3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3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3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3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3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3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3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3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3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3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3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3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3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3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3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3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3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3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3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3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3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3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3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3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3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3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3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3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3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3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3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3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3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3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3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3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3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3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3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3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3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3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 0)</f>
        <v>102.38</v>
      </c>
      <c r="Q515" s="13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3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3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3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3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3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3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3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3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3" t="s">
        <v>8315</v>
      </c>
      <c r="R524" t="s">
        <v>8316</v>
      </c>
      <c r="S524" s="10">
        <f t="shared" si="25"/>
        <v>42430.040798611109</v>
      </c>
      <c r="T524" s="10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3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3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3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3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3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3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3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3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3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3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3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3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3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3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3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3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3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3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3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3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3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3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3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3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3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3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3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3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3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3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3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3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3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3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3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3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3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3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3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3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3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3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3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3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3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3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3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3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3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3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3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3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3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3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 0)</f>
        <v>10</v>
      </c>
      <c r="Q579" s="13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3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3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3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3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3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3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3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3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3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3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3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3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3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3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3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3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3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3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3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3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3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3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3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3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3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3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3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3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3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3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3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3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3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3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3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3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3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3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3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3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3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3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3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3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3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3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3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3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3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3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3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3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3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3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3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3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3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3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3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3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3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3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3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 0)</f>
        <v>151.32</v>
      </c>
      <c r="Q643" s="13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3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3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3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3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3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3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3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3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3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3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3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3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3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3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3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3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3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3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3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3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3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3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3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3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3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3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3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3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3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3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3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3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3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3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3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3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3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3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3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3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3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3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3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3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3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3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3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3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3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3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3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3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3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3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3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3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3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3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3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3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3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3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3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 0)</f>
        <v>195.4</v>
      </c>
      <c r="Q707" s="13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3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3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3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3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3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3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3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3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3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3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3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3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3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3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3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3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3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3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3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3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3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3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3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3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3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3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3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3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3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3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3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3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3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3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3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3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3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3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3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3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3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3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3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3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3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3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3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3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3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3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3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3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3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3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3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3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3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3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3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3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3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3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3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 0)</f>
        <v>31.85</v>
      </c>
      <c r="Q771" s="13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3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3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3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3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3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3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3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3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3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3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3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3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3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3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3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3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3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3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3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3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3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3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3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3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3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3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3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3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3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3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3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3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3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3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3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3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3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3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3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3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3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3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3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3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3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3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3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3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3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3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3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3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3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3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3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3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3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3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3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3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3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3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3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 0)</f>
        <v>148.78</v>
      </c>
      <c r="Q835" s="13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3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3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3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3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3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3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3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3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3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3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3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3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3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3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3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3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3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3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3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3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3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3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3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3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3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3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3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3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3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3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3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3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3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3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3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3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3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3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3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3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3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3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3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3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3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3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3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3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3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3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3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3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3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3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3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3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3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3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3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3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3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3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3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 0)</f>
        <v>0</v>
      </c>
      <c r="Q899" s="13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3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3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3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3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3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3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3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3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3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3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3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3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3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3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3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3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3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3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3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3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3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3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3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3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3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3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3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3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3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3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3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3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3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3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3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3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3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3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3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3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3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3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3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3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3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3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3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3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3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3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3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3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3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3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3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3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3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3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3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3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3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3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3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 0)</f>
        <v>364.35</v>
      </c>
      <c r="Q963" s="13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3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3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3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3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3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3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3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3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3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3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3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3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3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3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3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3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3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3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3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3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3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3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3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3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3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3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3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3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3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3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3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3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3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3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3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3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3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3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3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3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3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3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3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3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3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3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3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3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3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3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3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3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3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3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3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3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3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3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3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3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3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3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3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 0)</f>
        <v>71.849999999999994</v>
      </c>
      <c r="Q1027" s="13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3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3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3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3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3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3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3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3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3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3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3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3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3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3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3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3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3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3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3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3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3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3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3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3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3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3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3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3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3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3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3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3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3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3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3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3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3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3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3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3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3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3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3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3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3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3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3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3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3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3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3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3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3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3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3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3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3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3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3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3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3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3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3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 0)</f>
        <v>23.96</v>
      </c>
      <c r="Q1091" s="13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3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3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3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3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3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3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3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3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3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3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3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3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3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3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3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3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3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3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3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3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3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3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3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3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3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3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3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3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3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3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3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3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3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3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3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3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3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3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3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3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3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3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3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3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3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3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3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3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3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3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3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3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3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3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3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3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3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3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3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3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3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3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3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 0)</f>
        <v>50</v>
      </c>
      <c r="Q1155" s="13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3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3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3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3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3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3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3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3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3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3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3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3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3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3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3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3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3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3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3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3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3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3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3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3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3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3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3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3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3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3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3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3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3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3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3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3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3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3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3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3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3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3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3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3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3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3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3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3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3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3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3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3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3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3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3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3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3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3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3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3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3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3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3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 0)</f>
        <v>148.57</v>
      </c>
      <c r="Q1219" s="13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3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3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3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3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3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3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3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3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3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3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3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3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3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3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3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3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3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3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3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3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3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3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3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3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3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3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3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3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3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3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3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3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3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3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3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3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3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3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3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3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3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3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3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3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3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3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3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3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3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3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3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3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3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3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3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3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3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3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3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3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3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3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3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 0)</f>
        <v>104.73</v>
      </c>
      <c r="Q1283" s="13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3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3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3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3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3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3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3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3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3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3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3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3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3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3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3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3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3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3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3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3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3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3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3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3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3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3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3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3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3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3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3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3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3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3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3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3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3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3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3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3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3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3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3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3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3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3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3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3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3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3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3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3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3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3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3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3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3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3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3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3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3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3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3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 0)</f>
        <v>53.57</v>
      </c>
      <c r="Q1347" s="13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3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3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3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3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3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3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3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3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3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3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3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3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3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3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3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3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3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3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3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3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3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3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3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3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3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3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3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3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3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3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3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3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3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3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3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3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3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3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3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3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3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3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3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3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3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3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3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3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3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3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3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3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3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3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3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3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3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3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3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3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3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3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3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 0)</f>
        <v>0</v>
      </c>
      <c r="Q1411" s="13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3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3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3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3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3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3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3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3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3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3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3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3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3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3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3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3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3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3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3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3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3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3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3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3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3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3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3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3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3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3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3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3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3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3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3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3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3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3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3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3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3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3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3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3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3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3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3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3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3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3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3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3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3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3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3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3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3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3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3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3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3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3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3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 0)</f>
        <v>38.46</v>
      </c>
      <c r="Q1475" s="13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3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3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3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3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3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3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3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3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3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3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3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3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3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3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3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3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3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3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3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3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3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3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3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3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3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3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3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3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3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3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3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3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3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3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3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3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3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3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3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3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3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3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3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3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3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3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3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3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3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3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3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3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3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3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3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3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3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3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3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3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3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3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3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 0)</f>
        <v>96.38</v>
      </c>
      <c r="Q1539" s="13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3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3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3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3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3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3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3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3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3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3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3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3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3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3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3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3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3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3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3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3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3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3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3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3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3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3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3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3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3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3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3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3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3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3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3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3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3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3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3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3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3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3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3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3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3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3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3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3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3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3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3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3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3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3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3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3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3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3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3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3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3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3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3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 0)</f>
        <v>48.33</v>
      </c>
      <c r="Q1603" s="13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3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3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3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3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3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3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3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3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3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3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3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3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3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3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3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3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3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3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3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3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3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3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3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3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3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3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3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3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3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3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3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3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3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3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3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3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3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3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3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3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3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3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3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3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3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3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3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3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3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3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3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3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3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3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3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3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3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3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3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3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3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3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3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 0)</f>
        <v>44.96</v>
      </c>
      <c r="Q1667" s="13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3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3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3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3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3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3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3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3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3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3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3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3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3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3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3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3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3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3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3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3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3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3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3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3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3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3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3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3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3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3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3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3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3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3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3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3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3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3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3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3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3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3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3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3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3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3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3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3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3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3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3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3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3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3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3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3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3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3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3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3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3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3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3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 0)</f>
        <v>0</v>
      </c>
      <c r="Q1731" s="13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3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3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3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3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3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3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3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3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3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3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3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3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3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3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3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3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3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3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3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3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3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3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3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3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3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3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3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3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3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3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3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3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3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3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3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3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3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3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3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3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3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3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3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3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3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3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3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3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3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3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3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3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3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3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3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3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3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3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3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3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3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3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3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 0)</f>
        <v>20</v>
      </c>
      <c r="Q1795" s="13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3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3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3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3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3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3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3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3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3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3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3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3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3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3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3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3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3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3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3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3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3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3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3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3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3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3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3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3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3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3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3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3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3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3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3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3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3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3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3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3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3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3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3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3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3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3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3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3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3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3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3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3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3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3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3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3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3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3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3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3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3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3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3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 0)</f>
        <v>136.36000000000001</v>
      </c>
      <c r="Q1859" s="13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3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3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3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3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3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3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3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3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3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3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3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3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3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3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3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3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3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3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3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3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3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3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3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3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3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3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3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3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3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3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3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3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3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3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3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3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3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3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3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3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3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3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3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3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3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3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3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3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3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3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3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3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3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3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3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3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3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3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3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3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3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3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3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 0)</f>
        <v>54</v>
      </c>
      <c r="Q1923" s="13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3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3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3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3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3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3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3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3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3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3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3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3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3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3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3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3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3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3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3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3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3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3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3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3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3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3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3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3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3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3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3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3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3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3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3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3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3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3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3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3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3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3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3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3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3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3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3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3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3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3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3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3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3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3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3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3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3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3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3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3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3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3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3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 0)</f>
        <v>12.75</v>
      </c>
      <c r="Q1987" s="13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3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3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3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3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3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3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3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3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3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3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3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3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3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3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3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3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3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3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3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3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3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3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3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3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3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3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3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3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3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3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3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3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3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3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3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3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3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3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3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3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3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3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3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3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3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3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3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3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3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3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3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3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3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3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3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3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3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3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3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3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3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3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3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 0)</f>
        <v>80.989999999999995</v>
      </c>
      <c r="Q2051" s="13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3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3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3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3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3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3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3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3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3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3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3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3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3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3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3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3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3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3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3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3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3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3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3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3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3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3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3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3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3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3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3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3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3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3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3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3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3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3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3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3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3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3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3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3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3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3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3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3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3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3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3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3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3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3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3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3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3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3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3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3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3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3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3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 0)</f>
        <v>68.599999999999994</v>
      </c>
      <c r="Q2115" s="13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3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3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3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3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3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3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3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3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3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3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3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3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3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3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3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3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3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3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3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3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3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3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3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3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3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3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3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3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3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3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3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3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3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3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3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3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3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3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3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3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3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3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3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3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3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3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3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3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3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3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3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3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3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3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3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3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3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3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3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3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3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3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3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 0)</f>
        <v>65.87</v>
      </c>
      <c r="Q2179" s="13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3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3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3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3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3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3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3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3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3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3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3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3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3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3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3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3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3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3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3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3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3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3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3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3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3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3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3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3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3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3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3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3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3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3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3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3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3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3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3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3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3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3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3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3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3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3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3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3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3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3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3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3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3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3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3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3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3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3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3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3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3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3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3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 0)</f>
        <v>49.47</v>
      </c>
      <c r="Q2243" s="13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3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3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3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3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3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3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3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3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3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3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3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3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3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3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3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3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3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3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3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3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3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3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3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3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3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3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3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3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3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3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3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3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3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3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3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3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3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3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3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3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3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3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3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3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3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3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3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3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3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3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3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3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3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3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3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3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3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3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3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3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3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3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3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 0)</f>
        <v>109.11</v>
      </c>
      <c r="Q2307" s="13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3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3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3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3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3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3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3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3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3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3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3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3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3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3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3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3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3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3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3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3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3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3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3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3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3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3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3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3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3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3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3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3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3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3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3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3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3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3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3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3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3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3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3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3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3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3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3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3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3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3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3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3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3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3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3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3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3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3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3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3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3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3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3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 0)</f>
        <v>0</v>
      </c>
      <c r="Q2371" s="13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3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3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3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3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3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3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3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3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3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3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3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3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3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3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3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3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3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3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3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3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3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3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3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3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3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3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3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3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3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3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3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3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3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3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3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3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3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3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3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3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3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3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3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3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3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3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3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3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3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3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3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3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3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3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3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3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3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3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3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3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3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3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3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 0)</f>
        <v>0</v>
      </c>
      <c r="Q2435" s="13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3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3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3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3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3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3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3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3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3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3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3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3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3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3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3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3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3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3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3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3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3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3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3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3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3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3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3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3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3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3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3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3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3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3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3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3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3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3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3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3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3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3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3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3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3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3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3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3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3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3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3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3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3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3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3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3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3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3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3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3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3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3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3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 0)</f>
        <v>80.55</v>
      </c>
      <c r="Q2499" s="13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3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3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3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3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3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3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3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3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3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3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3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3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3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3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3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3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3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3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3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3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3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3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3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3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3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3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3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3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3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3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3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3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3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3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3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3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3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3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3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3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3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3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3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3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3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3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3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3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3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3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3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3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3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3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3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3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3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3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3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3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3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3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3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 0)</f>
        <v>0</v>
      </c>
      <c r="Q2563" s="13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3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3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3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3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3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3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3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3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3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3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3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3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3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3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3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3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3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3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3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3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3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3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3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3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3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3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3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3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3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3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3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3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3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3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3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3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3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3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3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3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3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3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3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3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3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3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3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3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3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3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3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3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3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3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3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3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3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3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3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3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3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3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3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 0)</f>
        <v>27.58</v>
      </c>
      <c r="Q2627" s="13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3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3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3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3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3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3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3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3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3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3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3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3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3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3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3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3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3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3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3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3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3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3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3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3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3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3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3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3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3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3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3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3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3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3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3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3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3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3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3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3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3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3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3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3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3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3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3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3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3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3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3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3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3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3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3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3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3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3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3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3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3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3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3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 0)</f>
        <v>1</v>
      </c>
      <c r="Q2691" s="13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3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3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3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3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3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3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3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3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3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3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3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3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3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3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3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3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3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3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3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3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3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3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3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3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3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3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3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3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3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3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3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3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3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3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3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3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3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3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3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3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3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3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3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3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3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3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3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3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3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3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3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3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3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3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3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3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3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3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3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3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3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3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3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 0)</f>
        <v>47.5</v>
      </c>
      <c r="Q2755" s="13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3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3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3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3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3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3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3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3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3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3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3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3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3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3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3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3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3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3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3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3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3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3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3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3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3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3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3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3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3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3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3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3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3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3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3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3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3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3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3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3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3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3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3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3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3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3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3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3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3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3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3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3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3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3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3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3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3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3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3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3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3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3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3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 0)</f>
        <v>23.64</v>
      </c>
      <c r="Q2819" s="13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3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3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3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3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3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3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3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3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3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3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3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3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3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3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3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3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3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3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3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3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3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3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3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3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3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3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3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3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3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3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3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3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3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3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3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3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3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3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3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3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3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3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3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3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3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3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3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3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3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3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3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3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3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3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3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3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3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3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3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3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3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3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3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 0)</f>
        <v>0</v>
      </c>
      <c r="Q2883" s="13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3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3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3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3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3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3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3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3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3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3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3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3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3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3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3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3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3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3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3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3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3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3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3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3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3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3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3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3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3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3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3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3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3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3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3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3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3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3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3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3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3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3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3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3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3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3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3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3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3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3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3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3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3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3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3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3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3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3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3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3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3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3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3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 0)</f>
        <v>0</v>
      </c>
      <c r="Q2947" s="13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3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3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3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3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3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3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3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3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3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3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3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3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3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3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3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3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3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3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3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3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3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3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3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3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3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3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3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3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3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3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3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3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3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3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3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3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3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3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3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3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3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3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3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3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3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3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3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3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3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3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3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3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3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3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3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3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3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3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3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3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3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3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3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 0)</f>
        <v>233.9</v>
      </c>
      <c r="Q3011" s="13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3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3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3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3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3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3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3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3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3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3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3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3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3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3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3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3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3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3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3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3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3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3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3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3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3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3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3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3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3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3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3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3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3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3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3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3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3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3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3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3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3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3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3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3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3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3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3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3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3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3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3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3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3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3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3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3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3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3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3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3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3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3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3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 0)</f>
        <v>92.14</v>
      </c>
      <c r="Q3075" s="13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3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3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3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3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3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3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3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3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3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3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3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3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3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3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3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3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3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3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3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3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3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3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3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3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3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3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3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3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3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3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3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3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3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3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3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3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3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3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3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3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3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3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3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3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3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3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3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3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3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3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3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3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3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3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3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3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3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3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3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3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3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3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3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 0)</f>
        <v>50</v>
      </c>
      <c r="Q3139" s="13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3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3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3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3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3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3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3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3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3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3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3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3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3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3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3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3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3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3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3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3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3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3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3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3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3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3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3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3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3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3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3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3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3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3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3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3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3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3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3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3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3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3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3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3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3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3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3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3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3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3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3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3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3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3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3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3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3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3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3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3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3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3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3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 0)</f>
        <v>12.5</v>
      </c>
      <c r="Q3203" s="13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3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3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3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3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3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3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3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3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3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3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3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3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3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3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3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3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3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3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3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3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3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3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3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3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3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3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3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3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3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3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3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3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3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3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3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3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3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3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3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3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3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3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3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3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3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3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3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3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3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3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3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3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3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3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3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3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3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3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3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3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3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3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3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 0)</f>
        <v>70.290000000000006</v>
      </c>
      <c r="Q3267" s="13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3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3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3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3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3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3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3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3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3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3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3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3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3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3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3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3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3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3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3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3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3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3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3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3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3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3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3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3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3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3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3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3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3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3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3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3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3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3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3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3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3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3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3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3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3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3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3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3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3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3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3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3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3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3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3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3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3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3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3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3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3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3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3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 0)</f>
        <v>44.92</v>
      </c>
      <c r="Q3331" s="13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3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3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3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3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3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3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3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3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3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3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3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3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3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3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3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3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3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3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3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3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3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3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3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3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3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3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3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3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3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3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3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3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3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3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3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3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3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3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3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3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3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3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3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3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3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3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3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3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3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3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3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3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3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3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3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3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3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3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3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3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3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3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3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 0)</f>
        <v>36.07</v>
      </c>
      <c r="Q3395" s="13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3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3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3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3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3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3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3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3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3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3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3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3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3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3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3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3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3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3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3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3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3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3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3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3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3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3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3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3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3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3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3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3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3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3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3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3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3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3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3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3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3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3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3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3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3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3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3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3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3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3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3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3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3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3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3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3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3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3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3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3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3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3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3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 0)</f>
        <v>50.98</v>
      </c>
      <c r="Q3459" s="13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3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3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3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3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3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3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3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3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3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3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3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3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3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3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3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3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3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3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3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3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3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3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3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3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3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3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3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3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3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3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3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3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3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3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3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3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3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3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3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3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3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3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3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3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3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3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3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3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3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3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3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3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3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3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3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3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3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3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3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3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3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3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3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 0)</f>
        <v>45.62</v>
      </c>
      <c r="Q3523" s="13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3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3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3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3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3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3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3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3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3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3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3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3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3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3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3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3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3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3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3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3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3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3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3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3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3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3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3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3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3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3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3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3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3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3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3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3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3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3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3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3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3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3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3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3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3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3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3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3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3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3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3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3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3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3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3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3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3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3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3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3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3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3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3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 0)</f>
        <v>176.09</v>
      </c>
      <c r="Q3587" s="13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3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3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3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3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3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3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3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3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3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3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3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3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3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3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3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3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3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3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3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3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3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3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3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3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3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3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3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3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3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3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3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3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3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3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3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3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3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3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3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3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3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3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3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3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3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3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3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3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3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3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3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3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3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3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3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3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3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3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3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3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3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3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3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 0)</f>
        <v>97.5</v>
      </c>
      <c r="Q3651" s="13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3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3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3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3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3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3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3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3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3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3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3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3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3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3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3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3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3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3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3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3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3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3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3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3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3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3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3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3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3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3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3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3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3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3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3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3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3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3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3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3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3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3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3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3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3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3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3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3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3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3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3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3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3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3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3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3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3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3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3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3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3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3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3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 0)</f>
        <v>106.84</v>
      </c>
      <c r="Q3715" s="13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3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3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3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3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3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3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3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3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3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3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3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3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3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3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3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3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3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3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3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3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3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3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3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3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3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3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3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3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3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3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3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3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3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3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3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3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3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3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3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3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3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3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3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3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3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3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3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3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3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3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3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3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3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3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3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3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3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3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3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3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3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3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3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 0)</f>
        <v>48.54</v>
      </c>
      <c r="Q3779" s="13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3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3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3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3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3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3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3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3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3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3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3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3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3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3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3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3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3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3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3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3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3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3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3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3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3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3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3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3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3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3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3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3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3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3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3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3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3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3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3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3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3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3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3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3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3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3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3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3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3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3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3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3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3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3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3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3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3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3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3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3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3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3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3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 0)</f>
        <v>25.65</v>
      </c>
      <c r="Q3843" s="13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3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3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3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3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3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3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3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3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3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3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3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3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3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3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3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3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3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3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3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3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3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3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3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3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3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3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3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3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3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3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3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3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3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3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3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3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3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3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3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3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3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3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3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3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3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3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3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3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3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3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3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3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3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3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3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3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3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3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3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3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3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3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3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 0)</f>
        <v>24.71</v>
      </c>
      <c r="Q3907" s="13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3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3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3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3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3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3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3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3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3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3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3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3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3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3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3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3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3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3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3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3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3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3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3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3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3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3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3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3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3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3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3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3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3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3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3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3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3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3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3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3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3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3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3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3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3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3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3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3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3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3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3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3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3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3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3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3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3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3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3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3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3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3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3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 0)</f>
        <v>35.17</v>
      </c>
      <c r="Q3971" s="13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3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3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3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3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3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3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3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3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3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3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3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3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3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3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3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3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3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3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3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3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3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3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3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3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3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3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3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3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3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3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3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3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3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3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3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3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3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3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3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3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3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3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3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3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3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3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3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3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3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3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3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3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3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3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3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3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3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3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3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3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3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3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3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 0)</f>
        <v>65.34</v>
      </c>
      <c r="Q4035" s="13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3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3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3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3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3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3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3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3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3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3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3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3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3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3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3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3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3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3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3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3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3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3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3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3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3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3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3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3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3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3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3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3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3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3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3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3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3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3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3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3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3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3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3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3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3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3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3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3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3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3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3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3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3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3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3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3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3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3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3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3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3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3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3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 0)</f>
        <v>0</v>
      </c>
      <c r="Q4099" s="13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3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3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3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3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3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3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3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3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3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3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3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3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3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3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3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3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F8C7-AF60-4EA7-B1EA-13B1ACE3C3FD}">
  <dimension ref="A1:F6"/>
  <sheetViews>
    <sheetView workbookViewId="0">
      <selection activeCell="S11" sqref="S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54CD-4485-4F32-B9EF-C7182B070713}">
  <dimension ref="A1:F43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1"/>
      <c r="C6" s="11">
        <v>14</v>
      </c>
      <c r="D6" s="11"/>
      <c r="E6" s="11"/>
      <c r="F6" s="11">
        <v>14</v>
      </c>
    </row>
    <row r="7" spans="1:6" x14ac:dyDescent="0.25">
      <c r="A7" s="15" t="s">
        <v>8342</v>
      </c>
      <c r="B7" s="11">
        <v>3</v>
      </c>
      <c r="C7" s="11"/>
      <c r="D7" s="11"/>
      <c r="E7" s="11"/>
      <c r="F7" s="11">
        <v>3</v>
      </c>
    </row>
    <row r="8" spans="1:6" x14ac:dyDescent="0.25">
      <c r="A8" s="15" t="s">
        <v>8356</v>
      </c>
      <c r="B8" s="11"/>
      <c r="C8" s="11">
        <v>2</v>
      </c>
      <c r="D8" s="11"/>
      <c r="E8" s="11"/>
      <c r="F8" s="11">
        <v>2</v>
      </c>
    </row>
    <row r="9" spans="1:6" x14ac:dyDescent="0.25">
      <c r="A9" s="15" t="s">
        <v>8352</v>
      </c>
      <c r="B9" s="11"/>
      <c r="C9" s="11"/>
      <c r="D9" s="11"/>
      <c r="E9" s="11">
        <v>5</v>
      </c>
      <c r="F9" s="11">
        <v>5</v>
      </c>
    </row>
    <row r="10" spans="1:6" x14ac:dyDescent="0.25">
      <c r="A10" s="15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5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5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5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5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5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5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5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5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5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5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5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5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5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5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5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5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5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5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5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5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5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5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5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5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5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5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5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5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5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5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5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5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5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9965-F7D4-4115-9EA9-AC31BB7CB0BA}">
  <dimension ref="A1:F18"/>
  <sheetViews>
    <sheetView workbookViewId="0">
      <selection activeCell="O19" sqref="O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0944-620B-46F7-BEF0-DF4A54CBE0C8}">
  <dimension ref="A1:F6"/>
  <sheetViews>
    <sheetView workbookViewId="0">
      <selection activeCell="G2" sqref="G2"/>
    </sheetView>
  </sheetViews>
  <sheetFormatPr defaultRowHeight="15" x14ac:dyDescent="0.25"/>
  <cols>
    <col min="1" max="1" width="33.5703125" bestFit="1" customWidth="1"/>
    <col min="2" max="2" width="47.28515625" customWidth="1"/>
    <col min="4" max="4" width="10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t="str">
        <f>VLOOKUP(B2, Kickstarter!C:F, 4, FALSE)</f>
        <v>successful</v>
      </c>
      <c r="E2" s="7">
        <f>VLOOKUP(B2, Kickstarter!C:P, 14, FALSE)</f>
        <v>51.79</v>
      </c>
      <c r="F2">
        <f>VLOOKUP(B2, Kickstarter!C:L, 10,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t="str">
        <f>VLOOKUP(B3, Kickstarter!C:F, 4, FALSE)</f>
        <v>successful</v>
      </c>
      <c r="E3" s="7">
        <f>VLOOKUP(B3, Kickstarter!C:P, 14, FALSE)</f>
        <v>36.07</v>
      </c>
      <c r="F3">
        <f>VLOOKUP(B3, Kickstarter!C:L, 10,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t="str">
        <f>VLOOKUP(B4, Kickstarter!C:F, 4, FALSE)</f>
        <v>successful</v>
      </c>
      <c r="E4" s="7">
        <f>VLOOKUP(B4, Kickstarter!C:P, 14, FALSE)</f>
        <v>33.03</v>
      </c>
      <c r="F4">
        <f>VLOOKUP(B4, Kickstarter!C:L, 10,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t="str">
        <f>VLOOKUP(B5, Kickstarter!C:F, 4, FALSE)</f>
        <v>successful</v>
      </c>
      <c r="E5" s="7">
        <f>VLOOKUP(B5, Kickstarter!C:P, 14, FALSE)</f>
        <v>44.92</v>
      </c>
      <c r="F5">
        <f>VLOOKUP(B5, Kickstarter!C:L, 10,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t="str">
        <f>VLOOKUP(B6, Kickstarter!C:F, 4, FALSE)</f>
        <v>successful</v>
      </c>
      <c r="E6" s="7">
        <f>VLOOKUP(B6, Kickstarter!C:P, 14, FALSE)</f>
        <v>36.61</v>
      </c>
      <c r="F6">
        <f>VLOOKUP(B6, Kickstarter!C:L, 10,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4FEAA-FCF0-4CFE-92C6-384A5D29FF8C}">
  <dimension ref="A1:A5"/>
  <sheetViews>
    <sheetView workbookViewId="0">
      <selection activeCell="A6" sqref="A6"/>
    </sheetView>
  </sheetViews>
  <sheetFormatPr defaultRowHeight="15" x14ac:dyDescent="0.25"/>
  <sheetData>
    <row r="1" spans="1:1" x14ac:dyDescent="0.25">
      <c r="A1">
        <v>40</v>
      </c>
    </row>
    <row r="2" spans="1:1" x14ac:dyDescent="0.25">
      <c r="A2">
        <v>45</v>
      </c>
    </row>
    <row r="3" spans="1:1" x14ac:dyDescent="0.25">
      <c r="A3">
        <v>50</v>
      </c>
    </row>
    <row r="4" spans="1:1" x14ac:dyDescent="0.25">
      <c r="A4">
        <v>60</v>
      </c>
    </row>
    <row r="5" spans="1:1" x14ac:dyDescent="0.25">
      <c r="A5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92E8-1B39-4E1F-A6F5-4F11C20DDC8E}">
  <dimension ref="A1:T413"/>
  <sheetViews>
    <sheetView workbookViewId="0">
      <selection activeCell="U2" sqref="U2"/>
    </sheetView>
  </sheetViews>
  <sheetFormatPr defaultRowHeight="15" x14ac:dyDescent="0.25"/>
  <cols>
    <col min="1" max="1" width="9.42578125" customWidth="1"/>
    <col min="2" max="2" width="31" customWidth="1"/>
    <col min="3" max="3" width="49.570312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0">
        <v>42646.092812499999</v>
      </c>
      <c r="T2" s="10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0">
        <v>42430.040798611109</v>
      </c>
      <c r="T3" s="10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0">
        <v>42238.13282407407</v>
      </c>
      <c r="T4" s="10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0">
        <v>41850.400937500002</v>
      </c>
      <c r="T5" s="10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0">
        <v>42753.205625000002</v>
      </c>
      <c r="T6" s="10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0">
        <v>42155.920219907406</v>
      </c>
      <c r="T7" s="10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0">
        <v>42157.591064814813</v>
      </c>
      <c r="T8" s="10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0">
        <v>42676.065150462964</v>
      </c>
      <c r="T9" s="10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0">
        <v>42473.007037037038</v>
      </c>
      <c r="T10" s="10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0">
        <v>42282.768414351856</v>
      </c>
      <c r="T11" s="10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0">
        <v>42473.794710648144</v>
      </c>
      <c r="T12" s="10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0">
        <v>42561.154664351852</v>
      </c>
      <c r="T14" s="10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0">
        <v>42086.614942129629</v>
      </c>
      <c r="T16" s="10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0">
        <v>42064.652673611112</v>
      </c>
      <c r="T17" s="10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0">
        <v>42292.701053240744</v>
      </c>
      <c r="T18" s="10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0">
        <v>42461.747199074074</v>
      </c>
      <c r="T19" s="10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0">
        <v>42169.814340277779</v>
      </c>
      <c r="T20" s="10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0">
        <v>42483.675208333334</v>
      </c>
      <c r="T21" s="10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0">
        <v>42195.749745370369</v>
      </c>
      <c r="T22" s="10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0">
        <v>42018.94159722222</v>
      </c>
      <c r="T24" s="10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0">
        <v>42026.924976851849</v>
      </c>
      <c r="T25" s="10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0">
        <v>42558.189432870371</v>
      </c>
      <c r="T27" s="10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0">
        <v>41808.198518518519</v>
      </c>
      <c r="T28" s="10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0">
        <v>42056.013124999998</v>
      </c>
      <c r="T30" s="10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0">
        <v>42016.938692129625</v>
      </c>
      <c r="T31" s="10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0">
        <v>42591.899988425925</v>
      </c>
      <c r="T32" s="10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0">
        <v>41780.525937500002</v>
      </c>
      <c r="T34" s="10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0">
        <v>42158.065694444449</v>
      </c>
      <c r="T35" s="10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0">
        <v>42154.873124999998</v>
      </c>
      <c r="T36" s="10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0">
        <v>42208.84646990741</v>
      </c>
      <c r="T37" s="10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0">
        <v>42451.496817129635</v>
      </c>
      <c r="T38" s="10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0">
        <v>41759.13962962963</v>
      </c>
      <c r="T39" s="10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0">
        <v>42693.742604166662</v>
      </c>
      <c r="T40" s="10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0">
        <v>42250.598217592589</v>
      </c>
      <c r="T41" s="10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0">
        <v>42060.683935185181</v>
      </c>
      <c r="T42" s="10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0">
        <v>42171.034861111111</v>
      </c>
      <c r="T44" s="10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0">
        <v>42494.683634259258</v>
      </c>
      <c r="T45" s="10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0">
        <v>41758.839675925927</v>
      </c>
      <c r="T46" s="10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0">
        <v>42268.127696759257</v>
      </c>
      <c r="T48" s="10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0">
        <v>42746.261782407411</v>
      </c>
      <c r="T49" s="10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0">
        <v>41842.607592592591</v>
      </c>
      <c r="T50" s="10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0">
        <v>41853.240208333329</v>
      </c>
      <c r="T51" s="10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0">
        <v>42061.212488425925</v>
      </c>
      <c r="T52" s="10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0">
        <v>42036.24428240741</v>
      </c>
      <c r="T53" s="10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0">
        <v>42157.470185185186</v>
      </c>
      <c r="T54" s="10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0">
        <v>41827.909942129627</v>
      </c>
      <c r="T55" s="10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0">
        <v>42162.729548611111</v>
      </c>
      <c r="T56" s="10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0">
        <v>42233.738564814819</v>
      </c>
      <c r="T57" s="10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0">
        <v>42042.197824074072</v>
      </c>
      <c r="T58" s="10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0">
        <v>42585.523842592593</v>
      </c>
      <c r="T59" s="10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0">
        <v>41808.669571759259</v>
      </c>
      <c r="T60" s="10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0">
        <v>41852.658310185187</v>
      </c>
      <c r="T61" s="10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0">
        <v>42694.110185185185</v>
      </c>
      <c r="T62" s="10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0">
        <v>41880.061006944445</v>
      </c>
      <c r="T64" s="10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0">
        <v>41941.683865740742</v>
      </c>
      <c r="T65" s="10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0">
        <v>42026.88118055556</v>
      </c>
      <c r="T66" s="10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0">
        <v>41922.640590277777</v>
      </c>
      <c r="T67" s="10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0">
        <v>41993.824340277773</v>
      </c>
      <c r="T68" s="10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0">
        <v>42219.915856481486</v>
      </c>
      <c r="T69" s="10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0">
        <v>41891.665324074071</v>
      </c>
      <c r="T71" s="10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0">
        <v>41226.017361111109</v>
      </c>
      <c r="T72" s="10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0">
        <v>41862.83997685185</v>
      </c>
      <c r="T74" s="10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0">
        <v>40633.154363425929</v>
      </c>
      <c r="T75" s="10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0">
        <v>40970.875671296293</v>
      </c>
      <c r="T76" s="10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0">
        <v>41026.953055555554</v>
      </c>
      <c r="T77" s="10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0">
        <v>41829.788252314815</v>
      </c>
      <c r="T78" s="10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0">
        <v>41447.839722222219</v>
      </c>
      <c r="T79" s="10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0">
        <v>40884.066678240742</v>
      </c>
      <c r="T80" s="10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0">
        <v>41841.26489583333</v>
      </c>
      <c r="T81" s="10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0">
        <v>41799.685902777775</v>
      </c>
      <c r="T82" s="10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0">
        <v>41766.80572916667</v>
      </c>
      <c r="T84" s="10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0">
        <v>40644.159259259257</v>
      </c>
      <c r="T85" s="10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0">
        <v>41839.175706018519</v>
      </c>
      <c r="T87" s="10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0">
        <v>41772.105937500004</v>
      </c>
      <c r="T88" s="10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0">
        <v>41591.737974537034</v>
      </c>
      <c r="T89" s="10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0">
        <v>41789.080370370371</v>
      </c>
      <c r="T90" s="10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0">
        <v>40923.729953703703</v>
      </c>
      <c r="T91" s="10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0">
        <v>41878.878379629627</v>
      </c>
      <c r="T92" s="10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0">
        <v>40531.886886574073</v>
      </c>
      <c r="T94" s="10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0">
        <v>41477.930914351848</v>
      </c>
      <c r="T95" s="10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0">
        <v>41781.666770833333</v>
      </c>
      <c r="T96" s="10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0">
        <v>41375.702210648145</v>
      </c>
      <c r="T97" s="10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0">
        <v>40883.949317129627</v>
      </c>
      <c r="T98" s="10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0">
        <v>41491.79478009259</v>
      </c>
      <c r="T99" s="10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0">
        <v>42772.833379629628</v>
      </c>
      <c r="T110" s="10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4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0">
        <v>42262.096782407403</v>
      </c>
      <c r="T126" s="10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0">
        <v>42602.576712962968</v>
      </c>
      <c r="T133" s="10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0">
        <v>42284.516064814816</v>
      </c>
      <c r="T140" s="10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0">
        <v>42136.536134259266</v>
      </c>
      <c r="T142" s="10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0">
        <v>42400.704537037032</v>
      </c>
      <c r="T147" s="10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0">
        <v>42017.88045138889</v>
      </c>
      <c r="T148" s="10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0">
        <v>42239.957962962959</v>
      </c>
      <c r="T157" s="10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0">
        <v>42493.219236111108</v>
      </c>
      <c r="T164" s="10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6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0">
        <v>42292.087592592594</v>
      </c>
      <c r="T207" s="10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0">
        <v>41953.8675</v>
      </c>
      <c r="T208" s="10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0">
        <v>41894.91375</v>
      </c>
      <c r="T227" s="10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0">
        <v>41776.063136574077</v>
      </c>
      <c r="T236" s="10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0">
        <v>42572.61681712963</v>
      </c>
      <c r="T238" s="10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0">
        <v>42626.7503125</v>
      </c>
      <c r="T251" s="10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0">
        <v>42643.632858796293</v>
      </c>
      <c r="T255" s="10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0">
        <v>42179.898472222223</v>
      </c>
      <c r="T256" s="10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0">
        <v>42605.765381944439</v>
      </c>
      <c r="T260" s="10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0">
        <v>41921.279976851853</v>
      </c>
      <c r="T265" s="10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0">
        <v>42128.736608796295</v>
      </c>
      <c r="T266" s="10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0">
        <v>42053.916921296302</v>
      </c>
      <c r="T267" s="10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0">
        <v>42171.317442129628</v>
      </c>
      <c r="T268" s="10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0">
        <v>42689.214988425927</v>
      </c>
      <c r="T278" s="10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0">
        <v>41856.010069444441</v>
      </c>
      <c r="T293" s="10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0">
        <v>42243.6252662037</v>
      </c>
      <c r="T304" s="10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0">
        <v>42196.028703703705</v>
      </c>
      <c r="T313" s="10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0">
        <v>42220.79487268519</v>
      </c>
      <c r="T338" s="10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0">
        <v>42619.935694444444</v>
      </c>
      <c r="T347" s="10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0">
        <v>41753.593275462961</v>
      </c>
      <c r="T370" s="10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0">
        <v>41891.96503472222</v>
      </c>
      <c r="T376" s="10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0">
        <v>41792.542986111112</v>
      </c>
      <c r="T383" s="10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0">
        <v>42462.140868055561</v>
      </c>
      <c r="T395" s="10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9FD6E-FAAC-4D79-A2C4-771A50ED5A25}">
  <dimension ref="A1:T251"/>
  <sheetViews>
    <sheetView workbookViewId="0">
      <selection activeCell="E2" sqref="E2"/>
    </sheetView>
  </sheetViews>
  <sheetFormatPr defaultRowHeight="15" x14ac:dyDescent="0.25"/>
  <cols>
    <col min="2" max="2" width="34.85546875" customWidth="1"/>
    <col min="3" max="3" width="43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0">
        <v>42492.737847222219</v>
      </c>
      <c r="T2" s="10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0">
        <v>42103.016585648147</v>
      </c>
      <c r="T3" s="10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0">
        <v>42108.692060185189</v>
      </c>
      <c r="T4" s="10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0">
        <v>42123.648831018523</v>
      </c>
      <c r="T6" s="10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0">
        <v>42370.007766203707</v>
      </c>
      <c r="T9" s="10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0">
        <v>42480.800648148142</v>
      </c>
      <c r="T11" s="10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0">
        <v>41784.789687500001</v>
      </c>
      <c r="T12" s="10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0">
        <v>42002.817488425921</v>
      </c>
      <c r="T22" s="10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0">
        <v>42722.84474537037</v>
      </c>
      <c r="T23" s="10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0">
        <v>42465.128391203703</v>
      </c>
      <c r="T24" s="10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0">
        <v>42171.743969907402</v>
      </c>
      <c r="T25" s="10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0">
        <v>42672.955138888887</v>
      </c>
      <c r="T26" s="10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0">
        <v>42359.725243055553</v>
      </c>
      <c r="T27" s="10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0">
        <v>42192.905694444446</v>
      </c>
      <c r="T28" s="10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0">
        <v>42370.90320601852</v>
      </c>
      <c r="T31" s="10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0">
        <v>41948.727256944447</v>
      </c>
      <c r="T32" s="10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0">
        <v>42047.07640046296</v>
      </c>
      <c r="T33" s="10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0">
        <v>42261.632916666669</v>
      </c>
      <c r="T34" s="10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0">
        <v>41985.427361111113</v>
      </c>
      <c r="T35" s="10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0">
        <v>41850.863252314812</v>
      </c>
      <c r="T37" s="10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0">
        <v>41831.742962962962</v>
      </c>
      <c r="T38" s="10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0">
        <v>41869.714166666665</v>
      </c>
      <c r="T40" s="10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0">
        <v>42037.986284722225</v>
      </c>
      <c r="T42" s="10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0">
        <v>41811.555462962962</v>
      </c>
      <c r="T43" s="10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0">
        <v>42258.646504629629</v>
      </c>
      <c r="T45" s="10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0">
        <v>42278.664965277778</v>
      </c>
      <c r="T46" s="10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0">
        <v>41830.234166666669</v>
      </c>
      <c r="T48" s="10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0">
        <v>42210.439768518518</v>
      </c>
      <c r="T50" s="10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0">
        <v>42444.877743055549</v>
      </c>
      <c r="T54" s="10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0">
        <v>42499.731701388882</v>
      </c>
      <c r="T55" s="10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0">
        <v>42142.768819444449</v>
      </c>
      <c r="T57" s="10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0">
        <v>42354.131643518514</v>
      </c>
      <c r="T58" s="10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0">
        <v>41828.922905092593</v>
      </c>
      <c r="T59" s="10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0">
        <v>42041.205000000002</v>
      </c>
      <c r="T64" s="10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0">
        <v>42203.677766203706</v>
      </c>
      <c r="T65" s="10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0">
        <v>42297.691006944442</v>
      </c>
      <c r="T69" s="10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0">
        <v>42325.920717592591</v>
      </c>
      <c r="T71" s="10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0">
        <v>41858.214629629627</v>
      </c>
      <c r="T72" s="10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0">
        <v>42621.389340277776</v>
      </c>
      <c r="T76" s="10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0">
        <v>41780.785729166666</v>
      </c>
      <c r="T77" s="10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0">
        <v>41766.072500000002</v>
      </c>
      <c r="T78" s="10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0">
        <v>41766.617291666669</v>
      </c>
      <c r="T79" s="10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0">
        <v>42248.627013888887</v>
      </c>
      <c r="T80" s="10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0">
        <v>42159.224432870367</v>
      </c>
      <c r="T82" s="10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0">
        <v>41975.124340277776</v>
      </c>
      <c r="T84" s="10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0">
        <v>41848.84002314815</v>
      </c>
      <c r="T86" s="10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0">
        <v>42103.884930555556</v>
      </c>
      <c r="T87" s="10">
        <v>42133.884930555556</v>
      </c>
    </row>
    <row r="88" spans="1:20" ht="6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0">
        <v>42041.743090277778</v>
      </c>
      <c r="T89" s="10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0">
        <v>41829.73715277778</v>
      </c>
      <c r="T90" s="10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0">
        <v>41833.660995370366</v>
      </c>
      <c r="T92" s="10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0">
        <v>42611.261064814811</v>
      </c>
      <c r="T94" s="10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0">
        <v>42253.633159722223</v>
      </c>
      <c r="T95" s="10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0">
        <v>42295.891828703709</v>
      </c>
      <c r="T96" s="10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0">
        <v>42402.947002314817</v>
      </c>
      <c r="T97" s="10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0">
        <v>42020.587349537032</v>
      </c>
      <c r="T177" s="10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0">
        <v>41804.937083333331</v>
      </c>
      <c r="T202" s="10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0">
        <v>42144.231527777782</v>
      </c>
      <c r="T206" s="10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0">
        <v>42031.666898148149</v>
      </c>
      <c r="T224" s="10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0">
        <v>42695.7105787037</v>
      </c>
      <c r="T227" s="10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0">
        <v>42304.940960648149</v>
      </c>
      <c r="T234" s="10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0">
        <v>42209.67288194444</v>
      </c>
      <c r="T237" s="10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AA09-C553-4068-B6B4-B541E091E7A8}">
  <dimension ref="A1:T18"/>
  <sheetViews>
    <sheetView workbookViewId="0">
      <selection activeCell="C9" sqref="C9"/>
    </sheetView>
  </sheetViews>
  <sheetFormatPr defaultRowHeight="15" x14ac:dyDescent="0.25"/>
  <cols>
    <col min="2" max="2" width="27.140625" customWidth="1"/>
    <col min="3" max="3" width="31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75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3" t="s">
        <v>8317</v>
      </c>
      <c r="R2" t="s">
        <v>8319</v>
      </c>
      <c r="S2" s="10">
        <v>42199.57</v>
      </c>
      <c r="T2" s="10">
        <v>42229.57</v>
      </c>
    </row>
    <row r="3" spans="1:20" ht="6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3" t="s">
        <v>8317</v>
      </c>
      <c r="R3" t="s">
        <v>8319</v>
      </c>
      <c r="S3" s="10">
        <v>42100.642071759255</v>
      </c>
      <c r="T3" s="10">
        <v>42155.642071759255</v>
      </c>
    </row>
    <row r="4" spans="1:20" ht="7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3" t="s">
        <v>8317</v>
      </c>
      <c r="R4" t="s">
        <v>8319</v>
      </c>
      <c r="S4" s="10">
        <v>41898.665960648148</v>
      </c>
      <c r="T4" s="10">
        <v>41941.041666666664</v>
      </c>
    </row>
    <row r="5" spans="1:20" ht="45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3" t="s">
        <v>8317</v>
      </c>
      <c r="R5" t="s">
        <v>8319</v>
      </c>
      <c r="S5" s="10">
        <v>42564.026319444441</v>
      </c>
      <c r="T5" s="10">
        <v>42594.026319444441</v>
      </c>
    </row>
    <row r="6" spans="1:20" ht="75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3" t="s">
        <v>8317</v>
      </c>
      <c r="R6" t="s">
        <v>8319</v>
      </c>
      <c r="S6" s="10">
        <v>41832.852627314816</v>
      </c>
      <c r="T6" s="10">
        <v>41862.852627314816</v>
      </c>
    </row>
    <row r="7" spans="1:20" ht="3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3" t="s">
        <v>8317</v>
      </c>
      <c r="R7" t="s">
        <v>8319</v>
      </c>
      <c r="S7" s="10">
        <v>41891.693379629629</v>
      </c>
      <c r="T7" s="10">
        <v>41926.693379629629</v>
      </c>
    </row>
    <row r="8" spans="1:20" ht="75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3" t="s">
        <v>8317</v>
      </c>
      <c r="R8" t="s">
        <v>8319</v>
      </c>
      <c r="S8" s="10">
        <v>41877.912187499998</v>
      </c>
      <c r="T8" s="10">
        <v>41898.912187499998</v>
      </c>
    </row>
    <row r="9" spans="1:20" ht="75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3" t="s">
        <v>8317</v>
      </c>
      <c r="R9" t="s">
        <v>8319</v>
      </c>
      <c r="S9" s="10">
        <v>41932.036851851852</v>
      </c>
      <c r="T9" s="10">
        <v>41992.078518518523</v>
      </c>
    </row>
    <row r="10" spans="1:20" ht="60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3" t="s">
        <v>8317</v>
      </c>
      <c r="R10" t="s">
        <v>8319</v>
      </c>
      <c r="S10" s="10">
        <v>41956.017488425925</v>
      </c>
      <c r="T10" s="10">
        <v>41986.017488425925</v>
      </c>
    </row>
    <row r="11" spans="1:20" ht="75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3" t="s">
        <v>8317</v>
      </c>
      <c r="R11" t="s">
        <v>8319</v>
      </c>
      <c r="S11" s="10">
        <v>42675.690393518518</v>
      </c>
      <c r="T11" s="10">
        <v>42705.732060185182</v>
      </c>
    </row>
    <row r="12" spans="1:20" ht="7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3" t="s">
        <v>8317</v>
      </c>
      <c r="R12" t="s">
        <v>8319</v>
      </c>
      <c r="S12" s="10">
        <v>42199.618518518517</v>
      </c>
      <c r="T12" s="10">
        <v>42236.618518518517</v>
      </c>
    </row>
    <row r="13" spans="1:20" ht="75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3" t="s">
        <v>8317</v>
      </c>
      <c r="R13" t="s">
        <v>8319</v>
      </c>
      <c r="S13" s="10">
        <v>42163.957326388889</v>
      </c>
      <c r="T13" s="10">
        <v>42193.957326388889</v>
      </c>
    </row>
    <row r="14" spans="1:20" ht="6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3" t="s">
        <v>8317</v>
      </c>
      <c r="R14" t="s">
        <v>8319</v>
      </c>
      <c r="S14" s="10">
        <v>42045.957314814819</v>
      </c>
      <c r="T14" s="10">
        <v>42075.915648148148</v>
      </c>
    </row>
    <row r="15" spans="1:20" ht="75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3" t="s">
        <v>8317</v>
      </c>
      <c r="R15" t="s">
        <v>8319</v>
      </c>
      <c r="S15" s="10">
        <v>42417.804618055554</v>
      </c>
      <c r="T15" s="10">
        <v>42477.762951388882</v>
      </c>
    </row>
    <row r="16" spans="1:20" ht="7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3" t="s">
        <v>8317</v>
      </c>
      <c r="R16" t="s">
        <v>8319</v>
      </c>
      <c r="S16" s="10">
        <v>42331.84574074074</v>
      </c>
      <c r="T16" s="10">
        <v>42361.84574074074</v>
      </c>
    </row>
    <row r="17" spans="1:20" ht="7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3" t="s">
        <v>8317</v>
      </c>
      <c r="R17" t="s">
        <v>8319</v>
      </c>
      <c r="S17" s="10">
        <v>42179.160752314812</v>
      </c>
      <c r="T17" s="10">
        <v>42211.75</v>
      </c>
    </row>
    <row r="18" spans="1:20" ht="30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3" t="s">
        <v>8317</v>
      </c>
      <c r="R18" t="s">
        <v>8319</v>
      </c>
      <c r="S18" s="10">
        <v>42209.593692129631</v>
      </c>
      <c r="T18" s="10">
        <v>42239.593692129631</v>
      </c>
    </row>
  </sheetData>
  <conditionalFormatting sqref="F1:F18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5625-DA34-4277-8B07-90C33815AF54}">
  <dimension ref="A1:T82"/>
  <sheetViews>
    <sheetView workbookViewId="0">
      <selection activeCell="C3" sqref="C3"/>
    </sheetView>
  </sheetViews>
  <sheetFormatPr defaultRowHeight="15" x14ac:dyDescent="0.25"/>
  <cols>
    <col min="2" max="2" width="33.140625" customWidth="1"/>
    <col min="3" max="3" width="37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60" x14ac:dyDescent="0.2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3" t="s">
        <v>8317</v>
      </c>
      <c r="R2" t="s">
        <v>8319</v>
      </c>
      <c r="S2" s="10">
        <v>41922.741655092592</v>
      </c>
      <c r="T2" s="10">
        <v>41952.783321759263</v>
      </c>
    </row>
    <row r="3" spans="1:20" ht="60" x14ac:dyDescent="0.2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3" t="s">
        <v>8317</v>
      </c>
      <c r="R3" t="s">
        <v>8319</v>
      </c>
      <c r="S3" s="10">
        <v>42636.645358796297</v>
      </c>
      <c r="T3" s="10">
        <v>42666.645358796297</v>
      </c>
    </row>
    <row r="4" spans="1:20" ht="45" x14ac:dyDescent="0.2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3" t="s">
        <v>8317</v>
      </c>
      <c r="R4" t="s">
        <v>8319</v>
      </c>
      <c r="S4" s="10">
        <v>41990.438043981485</v>
      </c>
      <c r="T4" s="10">
        <v>42020.438043981485</v>
      </c>
    </row>
    <row r="5" spans="1:20" ht="60" x14ac:dyDescent="0.25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3" t="s">
        <v>8317</v>
      </c>
      <c r="R5" t="s">
        <v>8319</v>
      </c>
      <c r="S5" s="10">
        <v>42077.666377314818</v>
      </c>
      <c r="T5" s="10">
        <v>42107.666377314818</v>
      </c>
    </row>
    <row r="6" spans="1:20" ht="60" x14ac:dyDescent="0.25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3" t="s">
        <v>8317</v>
      </c>
      <c r="R6" t="s">
        <v>8319</v>
      </c>
      <c r="S6" s="10">
        <v>42688.711354166662</v>
      </c>
      <c r="T6" s="10">
        <v>42748.711354166662</v>
      </c>
    </row>
    <row r="7" spans="1:20" ht="60" x14ac:dyDescent="0.25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3" t="s">
        <v>8317</v>
      </c>
      <c r="R7" t="s">
        <v>8319</v>
      </c>
      <c r="S7" s="10">
        <v>41838.832152777781</v>
      </c>
      <c r="T7" s="10">
        <v>41868.832152777781</v>
      </c>
    </row>
    <row r="8" spans="1:20" ht="60" x14ac:dyDescent="0.25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3" t="s">
        <v>8317</v>
      </c>
      <c r="R8" t="s">
        <v>8319</v>
      </c>
      <c r="S8" s="10">
        <v>42090.831273148149</v>
      </c>
      <c r="T8" s="10">
        <v>42135.831273148149</v>
      </c>
    </row>
    <row r="9" spans="1:20" ht="60" x14ac:dyDescent="0.25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3" t="s">
        <v>8317</v>
      </c>
      <c r="R9" t="s">
        <v>8319</v>
      </c>
      <c r="S9" s="10">
        <v>41984.692731481482</v>
      </c>
      <c r="T9" s="10">
        <v>42018.166666666672</v>
      </c>
    </row>
    <row r="10" spans="1:20" ht="60" x14ac:dyDescent="0.25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3" t="s">
        <v>8317</v>
      </c>
      <c r="R10" t="s">
        <v>8319</v>
      </c>
      <c r="S10" s="10">
        <v>41974.219490740739</v>
      </c>
      <c r="T10" s="10">
        <v>42005.207638888889</v>
      </c>
    </row>
    <row r="11" spans="1:20" ht="60" x14ac:dyDescent="0.25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3" t="s">
        <v>8317</v>
      </c>
      <c r="R11" t="s">
        <v>8319</v>
      </c>
      <c r="S11" s="10">
        <v>41838.840474537035</v>
      </c>
      <c r="T11" s="10">
        <v>41883.840474537035</v>
      </c>
    </row>
    <row r="12" spans="1:20" ht="30" x14ac:dyDescent="0.25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3" t="s">
        <v>8317</v>
      </c>
      <c r="R12" t="s">
        <v>8319</v>
      </c>
      <c r="S12" s="10">
        <v>41803.116053240738</v>
      </c>
      <c r="T12" s="10">
        <v>41863.116053240738</v>
      </c>
    </row>
    <row r="13" spans="1:20" ht="60" x14ac:dyDescent="0.25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3" t="s">
        <v>8317</v>
      </c>
      <c r="R13" t="s">
        <v>8319</v>
      </c>
      <c r="S13" s="10">
        <v>41975.930601851855</v>
      </c>
      <c r="T13" s="10">
        <v>42005.290972222225</v>
      </c>
    </row>
    <row r="14" spans="1:20" ht="60" x14ac:dyDescent="0.25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3" t="s">
        <v>8317</v>
      </c>
      <c r="R14" t="s">
        <v>8319</v>
      </c>
      <c r="S14" s="10">
        <v>42481.376597222217</v>
      </c>
      <c r="T14" s="10">
        <v>42511.376597222217</v>
      </c>
    </row>
    <row r="15" spans="1:20" ht="60" x14ac:dyDescent="0.25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3" t="s">
        <v>8317</v>
      </c>
      <c r="R15" t="s">
        <v>8319</v>
      </c>
      <c r="S15" s="10">
        <v>42556.695706018523</v>
      </c>
      <c r="T15" s="10">
        <v>42616.695706018523</v>
      </c>
    </row>
    <row r="16" spans="1:20" ht="60" x14ac:dyDescent="0.25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3" t="s">
        <v>8317</v>
      </c>
      <c r="R16" t="s">
        <v>8319</v>
      </c>
      <c r="S16" s="10">
        <v>41864.501516203702</v>
      </c>
      <c r="T16" s="10">
        <v>41899.501516203702</v>
      </c>
    </row>
    <row r="17" spans="1:20" ht="60" x14ac:dyDescent="0.25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3" t="s">
        <v>8317</v>
      </c>
      <c r="R17" t="s">
        <v>8319</v>
      </c>
      <c r="S17" s="10">
        <v>42639.805601851855</v>
      </c>
      <c r="T17" s="10">
        <v>42669.805601851855</v>
      </c>
    </row>
    <row r="18" spans="1:20" ht="60" x14ac:dyDescent="0.2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3" t="s">
        <v>8317</v>
      </c>
      <c r="R18" t="s">
        <v>8319</v>
      </c>
      <c r="S18" s="10">
        <v>42778.765300925923</v>
      </c>
      <c r="T18" s="10">
        <v>42808.723634259266</v>
      </c>
    </row>
    <row r="19" spans="1:20" ht="75" x14ac:dyDescent="0.25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3" t="s">
        <v>8317</v>
      </c>
      <c r="R19" t="s">
        <v>8319</v>
      </c>
      <c r="S19" s="10">
        <v>42634.900046296301</v>
      </c>
      <c r="T19" s="10">
        <v>42674.900046296301</v>
      </c>
    </row>
    <row r="20" spans="1:20" ht="30" x14ac:dyDescent="0.25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3" t="s">
        <v>8317</v>
      </c>
      <c r="R20" t="s">
        <v>8319</v>
      </c>
      <c r="S20" s="10">
        <v>41809.473275462966</v>
      </c>
      <c r="T20" s="10">
        <v>41845.125</v>
      </c>
    </row>
    <row r="21" spans="1:20" ht="60" x14ac:dyDescent="0.25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3" t="s">
        <v>8317</v>
      </c>
      <c r="R21" t="s">
        <v>8319</v>
      </c>
      <c r="S21" s="10">
        <v>41971.866574074069</v>
      </c>
      <c r="T21" s="10">
        <v>42016.866574074069</v>
      </c>
    </row>
    <row r="22" spans="1:20" ht="60" x14ac:dyDescent="0.25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3" t="s">
        <v>8317</v>
      </c>
      <c r="R22" t="s">
        <v>8319</v>
      </c>
      <c r="S22" s="10">
        <v>42262.104780092588</v>
      </c>
      <c r="T22" s="10">
        <v>42292.104780092588</v>
      </c>
    </row>
    <row r="23" spans="1:20" ht="60" x14ac:dyDescent="0.25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3" t="s">
        <v>8317</v>
      </c>
      <c r="R23" t="s">
        <v>8319</v>
      </c>
      <c r="S23" s="10">
        <v>42675.66778935185</v>
      </c>
      <c r="T23" s="10">
        <v>42712.207638888889</v>
      </c>
    </row>
    <row r="24" spans="1:20" ht="45" x14ac:dyDescent="0.25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3" t="s">
        <v>8317</v>
      </c>
      <c r="R24" t="s">
        <v>8319</v>
      </c>
      <c r="S24" s="10">
        <v>42579.634733796294</v>
      </c>
      <c r="T24" s="10">
        <v>42622.25</v>
      </c>
    </row>
    <row r="25" spans="1:20" ht="60" x14ac:dyDescent="0.25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3" t="s">
        <v>8317</v>
      </c>
      <c r="R25" t="s">
        <v>8319</v>
      </c>
      <c r="S25" s="10">
        <v>42158.028310185182</v>
      </c>
      <c r="T25" s="10">
        <v>42186.028310185182</v>
      </c>
    </row>
    <row r="26" spans="1:20" ht="45" x14ac:dyDescent="0.25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3" t="s">
        <v>8317</v>
      </c>
      <c r="R26" t="s">
        <v>8319</v>
      </c>
      <c r="S26" s="10">
        <v>42094.808182870373</v>
      </c>
      <c r="T26" s="10">
        <v>42124.808182870373</v>
      </c>
    </row>
    <row r="27" spans="1:20" ht="60" x14ac:dyDescent="0.25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3" t="s">
        <v>8317</v>
      </c>
      <c r="R27" t="s">
        <v>8319</v>
      </c>
      <c r="S27" s="10">
        <v>42737.663877314815</v>
      </c>
      <c r="T27" s="10">
        <v>42767.663877314815</v>
      </c>
    </row>
    <row r="28" spans="1:20" ht="60" x14ac:dyDescent="0.25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3" t="s">
        <v>8317</v>
      </c>
      <c r="R28" t="s">
        <v>8319</v>
      </c>
      <c r="S28" s="10">
        <v>41913.521064814813</v>
      </c>
      <c r="T28" s="10">
        <v>41943.521064814813</v>
      </c>
    </row>
    <row r="29" spans="1:20" ht="60" x14ac:dyDescent="0.25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3" t="s">
        <v>8317</v>
      </c>
      <c r="R29" t="s">
        <v>8319</v>
      </c>
      <c r="S29" s="10">
        <v>41866.931076388886</v>
      </c>
      <c r="T29" s="10">
        <v>41900.083333333336</v>
      </c>
    </row>
    <row r="30" spans="1:20" ht="60" x14ac:dyDescent="0.25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3" t="s">
        <v>8317</v>
      </c>
      <c r="R30" t="s">
        <v>8319</v>
      </c>
      <c r="S30" s="10">
        <v>41563.485509259262</v>
      </c>
      <c r="T30" s="10">
        <v>41600.666666666664</v>
      </c>
    </row>
    <row r="31" spans="1:20" ht="60" x14ac:dyDescent="0.25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3" t="s">
        <v>8317</v>
      </c>
      <c r="R31" t="s">
        <v>8319</v>
      </c>
      <c r="S31" s="10">
        <v>42668.726701388892</v>
      </c>
      <c r="T31" s="10">
        <v>42698.768368055549</v>
      </c>
    </row>
    <row r="32" spans="1:20" ht="60" x14ac:dyDescent="0.25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3" t="s">
        <v>8317</v>
      </c>
      <c r="R32" t="s">
        <v>8319</v>
      </c>
      <c r="S32" s="10">
        <v>42711.950798611113</v>
      </c>
      <c r="T32" s="10">
        <v>42766.98055555555</v>
      </c>
    </row>
    <row r="33" spans="1:20" ht="30" x14ac:dyDescent="0.25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3" t="s">
        <v>8317</v>
      </c>
      <c r="R33" t="s">
        <v>8319</v>
      </c>
      <c r="S33" s="10">
        <v>41948.041192129633</v>
      </c>
      <c r="T33" s="10">
        <v>41978.041192129633</v>
      </c>
    </row>
    <row r="34" spans="1:20" ht="60" x14ac:dyDescent="0.25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3" t="s">
        <v>8317</v>
      </c>
      <c r="R34" t="s">
        <v>8319</v>
      </c>
      <c r="S34" s="10">
        <v>42384.680925925932</v>
      </c>
      <c r="T34" s="10">
        <v>42414.680925925932</v>
      </c>
    </row>
    <row r="35" spans="1:20" ht="45" x14ac:dyDescent="0.25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3" t="s">
        <v>8317</v>
      </c>
      <c r="R35" t="s">
        <v>8319</v>
      </c>
      <c r="S35" s="10">
        <v>42734.787986111114</v>
      </c>
      <c r="T35" s="10">
        <v>42794.787986111114</v>
      </c>
    </row>
    <row r="36" spans="1:20" ht="60" x14ac:dyDescent="0.25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3" t="s">
        <v>8317</v>
      </c>
      <c r="R36" t="s">
        <v>8319</v>
      </c>
      <c r="S36" s="10">
        <v>42273.090740740736</v>
      </c>
      <c r="T36" s="10">
        <v>42313.132407407407</v>
      </c>
    </row>
    <row r="37" spans="1:20" ht="45" x14ac:dyDescent="0.25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3" t="s">
        <v>8317</v>
      </c>
      <c r="R37" t="s">
        <v>8319</v>
      </c>
      <c r="S37" s="10">
        <v>41940.658645833333</v>
      </c>
      <c r="T37" s="10">
        <v>41974</v>
      </c>
    </row>
    <row r="38" spans="1:20" ht="30" x14ac:dyDescent="0.25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3" t="s">
        <v>8317</v>
      </c>
      <c r="R38" t="s">
        <v>8319</v>
      </c>
      <c r="S38" s="10">
        <v>41857.854189814818</v>
      </c>
      <c r="T38" s="10">
        <v>41887.854189814818</v>
      </c>
    </row>
    <row r="39" spans="1:20" ht="60" x14ac:dyDescent="0.25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3" t="s">
        <v>8317</v>
      </c>
      <c r="R39" t="s">
        <v>8319</v>
      </c>
      <c r="S39" s="10">
        <v>42752.845451388886</v>
      </c>
      <c r="T39" s="10">
        <v>42784.249305555553</v>
      </c>
    </row>
    <row r="40" spans="1:20" ht="60" x14ac:dyDescent="0.25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3" t="s">
        <v>8317</v>
      </c>
      <c r="R40" t="s">
        <v>8319</v>
      </c>
      <c r="S40" s="10">
        <v>42409.040231481486</v>
      </c>
      <c r="T40" s="10">
        <v>42423.040231481486</v>
      </c>
    </row>
    <row r="41" spans="1:20" ht="60" x14ac:dyDescent="0.25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3" t="s">
        <v>8317</v>
      </c>
      <c r="R41" t="s">
        <v>8319</v>
      </c>
      <c r="S41" s="10">
        <v>42182.008402777778</v>
      </c>
      <c r="T41" s="10">
        <v>42227.008402777778</v>
      </c>
    </row>
    <row r="42" spans="1:20" ht="60" x14ac:dyDescent="0.25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3" t="s">
        <v>8317</v>
      </c>
      <c r="R42" t="s">
        <v>8319</v>
      </c>
      <c r="S42" s="10">
        <v>42746.096585648149</v>
      </c>
      <c r="T42" s="10">
        <v>42776.096585648149</v>
      </c>
    </row>
    <row r="43" spans="1:20" ht="60" x14ac:dyDescent="0.25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3" t="s">
        <v>8317</v>
      </c>
      <c r="R43" t="s">
        <v>8319</v>
      </c>
      <c r="S43" s="10">
        <v>42382.843287037031</v>
      </c>
      <c r="T43" s="10">
        <v>42418.843287037031</v>
      </c>
    </row>
    <row r="44" spans="1:20" ht="45" x14ac:dyDescent="0.25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3" t="s">
        <v>8317</v>
      </c>
      <c r="R44" t="s">
        <v>8319</v>
      </c>
      <c r="S44" s="10">
        <v>42673.66788194445</v>
      </c>
      <c r="T44" s="10">
        <v>42703.709548611107</v>
      </c>
    </row>
    <row r="45" spans="1:20" ht="60" x14ac:dyDescent="0.25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3" t="s">
        <v>8317</v>
      </c>
      <c r="R45" t="s">
        <v>8319</v>
      </c>
      <c r="S45" s="10">
        <v>42444.583912037036</v>
      </c>
      <c r="T45" s="10">
        <v>42478.583333333328</v>
      </c>
    </row>
    <row r="46" spans="1:20" ht="45" x14ac:dyDescent="0.25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3" t="s">
        <v>8317</v>
      </c>
      <c r="R46" t="s">
        <v>8319</v>
      </c>
      <c r="S46" s="10">
        <v>42592.750555555554</v>
      </c>
      <c r="T46" s="10">
        <v>42622.750555555554</v>
      </c>
    </row>
    <row r="47" spans="1:20" ht="60" x14ac:dyDescent="0.25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3" t="s">
        <v>8317</v>
      </c>
      <c r="R47" t="s">
        <v>8319</v>
      </c>
      <c r="S47" s="10">
        <v>42491.781319444446</v>
      </c>
      <c r="T47" s="10">
        <v>42551.781319444446</v>
      </c>
    </row>
    <row r="48" spans="1:20" ht="30" x14ac:dyDescent="0.25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3" t="s">
        <v>8317</v>
      </c>
      <c r="R48" t="s">
        <v>8319</v>
      </c>
      <c r="S48" s="10">
        <v>42480.653611111105</v>
      </c>
      <c r="T48" s="10">
        <v>42525.653611111105</v>
      </c>
    </row>
    <row r="49" spans="1:20" ht="45" x14ac:dyDescent="0.25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3" t="s">
        <v>8317</v>
      </c>
      <c r="R49" t="s">
        <v>8319</v>
      </c>
      <c r="S49" s="10">
        <v>42662.613564814819</v>
      </c>
      <c r="T49" s="10">
        <v>42692.655231481483</v>
      </c>
    </row>
    <row r="50" spans="1:20" ht="60" x14ac:dyDescent="0.25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3" t="s">
        <v>8317</v>
      </c>
      <c r="R50" t="s">
        <v>8319</v>
      </c>
      <c r="S50" s="10">
        <v>41999.164340277777</v>
      </c>
      <c r="T50" s="10">
        <v>42029.164340277777</v>
      </c>
    </row>
    <row r="51" spans="1:20" ht="45" x14ac:dyDescent="0.25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3" t="s">
        <v>8317</v>
      </c>
      <c r="R51" t="s">
        <v>8319</v>
      </c>
      <c r="S51" s="10">
        <v>42194.833784722221</v>
      </c>
      <c r="T51" s="10">
        <v>42236.833784722221</v>
      </c>
    </row>
    <row r="52" spans="1:20" ht="60" x14ac:dyDescent="0.25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3" t="s">
        <v>8317</v>
      </c>
      <c r="R52" t="s">
        <v>8319</v>
      </c>
      <c r="S52" s="10">
        <v>42586.295138888891</v>
      </c>
      <c r="T52" s="10">
        <v>42626.295138888891</v>
      </c>
    </row>
    <row r="53" spans="1:20" ht="75" x14ac:dyDescent="0.25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3" t="s">
        <v>8317</v>
      </c>
      <c r="R53" t="s">
        <v>8319</v>
      </c>
      <c r="S53" s="10">
        <v>42060.913877314815</v>
      </c>
      <c r="T53" s="10">
        <v>42120.872210648144</v>
      </c>
    </row>
    <row r="54" spans="1:20" ht="30" x14ac:dyDescent="0.25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3" t="s">
        <v>8317</v>
      </c>
      <c r="R54" t="s">
        <v>8319</v>
      </c>
      <c r="S54" s="10">
        <v>42660.552465277782</v>
      </c>
      <c r="T54" s="10">
        <v>42691.594131944439</v>
      </c>
    </row>
    <row r="55" spans="1:20" ht="60" x14ac:dyDescent="0.25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3" t="s">
        <v>8317</v>
      </c>
      <c r="R55" t="s">
        <v>8319</v>
      </c>
      <c r="S55" s="10">
        <v>42082.802812499998</v>
      </c>
      <c r="T55" s="10">
        <v>42104.207638888889</v>
      </c>
    </row>
    <row r="56" spans="1:20" ht="60" x14ac:dyDescent="0.25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3" t="s">
        <v>8317</v>
      </c>
      <c r="R56" t="s">
        <v>8319</v>
      </c>
      <c r="S56" s="10">
        <v>41993.174363425926</v>
      </c>
      <c r="T56" s="10">
        <v>42023.174363425926</v>
      </c>
    </row>
    <row r="57" spans="1:20" ht="45" x14ac:dyDescent="0.25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3" t="s">
        <v>8317</v>
      </c>
      <c r="R57" t="s">
        <v>8319</v>
      </c>
      <c r="S57" s="10">
        <v>42766.626793981486</v>
      </c>
      <c r="T57" s="10">
        <v>42808.585127314815</v>
      </c>
    </row>
    <row r="58" spans="1:20" ht="45" x14ac:dyDescent="0.25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3" t="s">
        <v>8317</v>
      </c>
      <c r="R58" t="s">
        <v>8319</v>
      </c>
      <c r="S58" s="10">
        <v>42740.693692129629</v>
      </c>
      <c r="T58" s="10">
        <v>42786.791666666672</v>
      </c>
    </row>
    <row r="59" spans="1:20" ht="60" x14ac:dyDescent="0.25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3" t="s">
        <v>8317</v>
      </c>
      <c r="R59" t="s">
        <v>8319</v>
      </c>
      <c r="S59" s="10">
        <v>42373.712418981479</v>
      </c>
      <c r="T59" s="10">
        <v>42411.712418981479</v>
      </c>
    </row>
    <row r="60" spans="1:20" ht="30" x14ac:dyDescent="0.25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3" t="s">
        <v>8317</v>
      </c>
      <c r="R60" t="s">
        <v>8319</v>
      </c>
      <c r="S60" s="10">
        <v>42625.635636574079</v>
      </c>
      <c r="T60" s="10">
        <v>42660.635636574079</v>
      </c>
    </row>
    <row r="61" spans="1:20" ht="60" x14ac:dyDescent="0.25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3" t="s">
        <v>8317</v>
      </c>
      <c r="R61" t="s">
        <v>8319</v>
      </c>
      <c r="S61" s="10">
        <v>42637.016736111109</v>
      </c>
      <c r="T61" s="10">
        <v>42669.165972222225</v>
      </c>
    </row>
    <row r="62" spans="1:20" ht="45" x14ac:dyDescent="0.25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3" t="s">
        <v>8317</v>
      </c>
      <c r="R62" t="s">
        <v>8319</v>
      </c>
      <c r="S62" s="10">
        <v>42619.635787037041</v>
      </c>
      <c r="T62" s="10">
        <v>42649.635787037041</v>
      </c>
    </row>
    <row r="63" spans="1:20" ht="45" x14ac:dyDescent="0.25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3" t="s">
        <v>8317</v>
      </c>
      <c r="R63" t="s">
        <v>8319</v>
      </c>
      <c r="S63" s="10">
        <v>42422.254328703704</v>
      </c>
      <c r="T63" s="10">
        <v>42482.21266203704</v>
      </c>
    </row>
    <row r="64" spans="1:20" ht="60" x14ac:dyDescent="0.25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3" t="s">
        <v>8317</v>
      </c>
      <c r="R64" t="s">
        <v>8319</v>
      </c>
      <c r="S64" s="10">
        <v>41836.847615740742</v>
      </c>
      <c r="T64" s="10">
        <v>41866.847615740742</v>
      </c>
    </row>
    <row r="65" spans="1:20" ht="60" x14ac:dyDescent="0.25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3" t="s">
        <v>8317</v>
      </c>
      <c r="R65" t="s">
        <v>8319</v>
      </c>
      <c r="S65" s="10">
        <v>42111.709027777775</v>
      </c>
      <c r="T65" s="10">
        <v>42156.709027777775</v>
      </c>
    </row>
    <row r="66" spans="1:20" ht="60" x14ac:dyDescent="0.25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3" t="s">
        <v>8317</v>
      </c>
      <c r="R66" t="s">
        <v>8319</v>
      </c>
      <c r="S66" s="10">
        <v>41856.865717592591</v>
      </c>
      <c r="T66" s="10">
        <v>41886.290972222225</v>
      </c>
    </row>
    <row r="67" spans="1:20" ht="60" x14ac:dyDescent="0.25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3" t="s">
        <v>8317</v>
      </c>
      <c r="R67" t="s">
        <v>8319</v>
      </c>
      <c r="S67" s="10">
        <v>42257.014965277776</v>
      </c>
      <c r="T67" s="10">
        <v>42317.056631944448</v>
      </c>
    </row>
    <row r="68" spans="1:20" ht="60" x14ac:dyDescent="0.25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3" t="s">
        <v>8317</v>
      </c>
      <c r="R68" t="s">
        <v>8319</v>
      </c>
      <c r="S68" s="10">
        <v>42424.749490740738</v>
      </c>
      <c r="T68" s="10">
        <v>42454.707824074074</v>
      </c>
    </row>
    <row r="69" spans="1:20" ht="60" x14ac:dyDescent="0.25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3" t="s">
        <v>8317</v>
      </c>
      <c r="R69" t="s">
        <v>8319</v>
      </c>
      <c r="S69" s="10">
        <v>42489.696585648147</v>
      </c>
      <c r="T69" s="10">
        <v>42549.696585648147</v>
      </c>
    </row>
    <row r="70" spans="1:20" ht="60" x14ac:dyDescent="0.25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3" t="s">
        <v>8317</v>
      </c>
      <c r="R70" t="s">
        <v>8319</v>
      </c>
      <c r="S70" s="10">
        <v>42506.416990740734</v>
      </c>
      <c r="T70" s="10">
        <v>42541.790972222225</v>
      </c>
    </row>
    <row r="71" spans="1:20" ht="60" x14ac:dyDescent="0.25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3" t="s">
        <v>8317</v>
      </c>
      <c r="R71" t="s">
        <v>8319</v>
      </c>
      <c r="S71" s="10">
        <v>41928.904189814813</v>
      </c>
      <c r="T71" s="10">
        <v>41973.945856481485</v>
      </c>
    </row>
    <row r="72" spans="1:20" ht="60" x14ac:dyDescent="0.25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3" t="s">
        <v>8317</v>
      </c>
      <c r="R72" t="s">
        <v>8319</v>
      </c>
      <c r="S72" s="10">
        <v>41830.947013888886</v>
      </c>
      <c r="T72" s="10">
        <v>41860.947013888886</v>
      </c>
    </row>
    <row r="73" spans="1:20" ht="45" x14ac:dyDescent="0.25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3" t="s">
        <v>8317</v>
      </c>
      <c r="R73" t="s">
        <v>8319</v>
      </c>
      <c r="S73" s="10">
        <v>42615.753310185188</v>
      </c>
      <c r="T73" s="10">
        <v>42645.753310185188</v>
      </c>
    </row>
    <row r="74" spans="1:20" ht="90" x14ac:dyDescent="0.25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3" t="s">
        <v>8317</v>
      </c>
      <c r="R74" t="s">
        <v>8319</v>
      </c>
      <c r="S74" s="10">
        <v>42061.11583333333</v>
      </c>
      <c r="T74" s="10">
        <v>42091.074166666673</v>
      </c>
    </row>
    <row r="75" spans="1:20" ht="30" x14ac:dyDescent="0.25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3" t="s">
        <v>8317</v>
      </c>
      <c r="R75" t="s">
        <v>8319</v>
      </c>
      <c r="S75" s="10">
        <v>42611.933969907404</v>
      </c>
      <c r="T75" s="10">
        <v>42641.933969907404</v>
      </c>
    </row>
    <row r="76" spans="1:20" ht="60" x14ac:dyDescent="0.25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3" t="s">
        <v>8317</v>
      </c>
      <c r="R76" t="s">
        <v>8319</v>
      </c>
      <c r="S76" s="10">
        <v>41855.784305555557</v>
      </c>
      <c r="T76" s="10">
        <v>41885.784305555557</v>
      </c>
    </row>
    <row r="77" spans="1:20" ht="45" x14ac:dyDescent="0.25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3" t="s">
        <v>8317</v>
      </c>
      <c r="R77" t="s">
        <v>8319</v>
      </c>
      <c r="S77" s="10">
        <v>42437.924988425926</v>
      </c>
      <c r="T77" s="10">
        <v>42497.883321759262</v>
      </c>
    </row>
    <row r="78" spans="1:20" ht="60" x14ac:dyDescent="0.25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3" t="s">
        <v>8317</v>
      </c>
      <c r="R78" t="s">
        <v>8319</v>
      </c>
      <c r="S78" s="10">
        <v>42652.964907407411</v>
      </c>
      <c r="T78" s="10">
        <v>42686.208333333328</v>
      </c>
    </row>
    <row r="79" spans="1:20" ht="75" x14ac:dyDescent="0.25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3" t="s">
        <v>8317</v>
      </c>
      <c r="R79" t="s">
        <v>8319</v>
      </c>
      <c r="S79" s="10">
        <v>41921.263078703705</v>
      </c>
      <c r="T79" s="10">
        <v>41973.957638888889</v>
      </c>
    </row>
    <row r="80" spans="1:20" ht="60" x14ac:dyDescent="0.25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3" t="s">
        <v>8317</v>
      </c>
      <c r="R80" t="s">
        <v>8319</v>
      </c>
      <c r="S80" s="10">
        <v>41947.940740740742</v>
      </c>
      <c r="T80" s="10">
        <v>41972.666666666672</v>
      </c>
    </row>
    <row r="81" spans="1:20" ht="45" x14ac:dyDescent="0.25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3" t="s">
        <v>8317</v>
      </c>
      <c r="R81" t="s">
        <v>8319</v>
      </c>
      <c r="S81" s="10">
        <v>41817.866435185184</v>
      </c>
      <c r="T81" s="10">
        <v>41847.643750000003</v>
      </c>
    </row>
    <row r="82" spans="1:20" ht="45" x14ac:dyDescent="0.25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3" t="s">
        <v>8317</v>
      </c>
      <c r="R82" t="s">
        <v>8319</v>
      </c>
      <c r="S82" s="10">
        <v>41941.10297453704</v>
      </c>
      <c r="T82" s="10">
        <v>41971.144641203704</v>
      </c>
    </row>
  </sheetData>
  <conditionalFormatting sqref="F1:F82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C5C52-80D0-49CE-834D-11B8A0D34C65}">
  <dimension ref="A1:T63"/>
  <sheetViews>
    <sheetView workbookViewId="0">
      <selection activeCell="B2" sqref="B2"/>
    </sheetView>
  </sheetViews>
  <sheetFormatPr defaultRowHeight="15" x14ac:dyDescent="0.25"/>
  <cols>
    <col min="2" max="2" width="34" customWidth="1"/>
    <col min="3" max="3" width="40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60" x14ac:dyDescent="0.25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3" t="s">
        <v>8336</v>
      </c>
      <c r="R2" t="s">
        <v>8337</v>
      </c>
      <c r="S2" s="10">
        <v>42130.865150462967</v>
      </c>
      <c r="T2" s="10">
        <v>42163.166666666672</v>
      </c>
    </row>
    <row r="3" spans="1:20" ht="60" x14ac:dyDescent="0.25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3" t="s">
        <v>8336</v>
      </c>
      <c r="R3" t="s">
        <v>8337</v>
      </c>
      <c r="S3" s="10">
        <v>42109.894942129627</v>
      </c>
      <c r="T3" s="10">
        <v>42141.75</v>
      </c>
    </row>
    <row r="4" spans="1:20" ht="60" x14ac:dyDescent="0.25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3" t="s">
        <v>8336</v>
      </c>
      <c r="R4" t="s">
        <v>8337</v>
      </c>
      <c r="S4" s="10">
        <v>42529.979108796295</v>
      </c>
      <c r="T4" s="10">
        <v>42550.979108796295</v>
      </c>
    </row>
    <row r="5" spans="1:20" ht="45" x14ac:dyDescent="0.25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3" t="s">
        <v>8336</v>
      </c>
      <c r="R5" t="s">
        <v>8337</v>
      </c>
      <c r="S5" s="10">
        <v>41852.665798611109</v>
      </c>
      <c r="T5" s="10">
        <v>41882.665798611109</v>
      </c>
    </row>
    <row r="6" spans="1:20" ht="60" x14ac:dyDescent="0.25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3" t="s">
        <v>8336</v>
      </c>
      <c r="R6" t="s">
        <v>8337</v>
      </c>
      <c r="S6" s="10">
        <v>42419.603703703702</v>
      </c>
      <c r="T6" s="10">
        <v>42449.562037037031</v>
      </c>
    </row>
    <row r="7" spans="1:20" ht="60" x14ac:dyDescent="0.25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3" t="s">
        <v>8336</v>
      </c>
      <c r="R7" t="s">
        <v>8337</v>
      </c>
      <c r="S7" s="10">
        <v>42409.776076388895</v>
      </c>
      <c r="T7" s="10">
        <v>42469.734409722223</v>
      </c>
    </row>
    <row r="8" spans="1:20" ht="60" x14ac:dyDescent="0.25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3" t="s">
        <v>8336</v>
      </c>
      <c r="R8" t="s">
        <v>8337</v>
      </c>
      <c r="S8" s="10">
        <v>42503.66474537037</v>
      </c>
      <c r="T8" s="10">
        <v>42534.249305555553</v>
      </c>
    </row>
    <row r="9" spans="1:20" ht="60" x14ac:dyDescent="0.25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3" t="s">
        <v>8336</v>
      </c>
      <c r="R9" t="s">
        <v>8337</v>
      </c>
      <c r="S9" s="10">
        <v>42333.619050925925</v>
      </c>
      <c r="T9" s="10">
        <v>42369.125</v>
      </c>
    </row>
    <row r="10" spans="1:20" ht="60" x14ac:dyDescent="0.25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3" t="s">
        <v>8336</v>
      </c>
      <c r="R10" t="s">
        <v>8337</v>
      </c>
      <c r="S10" s="10">
        <v>42089.477500000001</v>
      </c>
      <c r="T10" s="10">
        <v>42110.477500000001</v>
      </c>
    </row>
    <row r="11" spans="1:20" ht="45" x14ac:dyDescent="0.25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3" t="s">
        <v>8336</v>
      </c>
      <c r="R11" t="s">
        <v>8337</v>
      </c>
      <c r="S11" s="10">
        <v>42125.614895833336</v>
      </c>
      <c r="T11" s="10">
        <v>42155.614895833336</v>
      </c>
    </row>
    <row r="12" spans="1:20" ht="45" x14ac:dyDescent="0.25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3" t="s">
        <v>8336</v>
      </c>
      <c r="R12" t="s">
        <v>8337</v>
      </c>
      <c r="S12" s="10">
        <v>42297.748067129629</v>
      </c>
      <c r="T12" s="10">
        <v>42342.208333333328</v>
      </c>
    </row>
    <row r="13" spans="1:20" ht="60" x14ac:dyDescent="0.25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3" t="s">
        <v>8336</v>
      </c>
      <c r="R13" t="s">
        <v>8337</v>
      </c>
      <c r="S13" s="10">
        <v>42423.709074074075</v>
      </c>
      <c r="T13" s="10">
        <v>42453.667407407411</v>
      </c>
    </row>
    <row r="14" spans="1:20" ht="60" x14ac:dyDescent="0.25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3" t="s">
        <v>8336</v>
      </c>
      <c r="R14" t="s">
        <v>8337</v>
      </c>
      <c r="S14" s="10">
        <v>42761.846122685187</v>
      </c>
      <c r="T14" s="10">
        <v>42791.846122685187</v>
      </c>
    </row>
    <row r="15" spans="1:20" ht="60" x14ac:dyDescent="0.25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3" t="s">
        <v>8336</v>
      </c>
      <c r="R15" t="s">
        <v>8337</v>
      </c>
      <c r="S15" s="10">
        <v>42318.950173611112</v>
      </c>
      <c r="T15" s="10">
        <v>42335.041666666672</v>
      </c>
    </row>
    <row r="16" spans="1:20" ht="60" x14ac:dyDescent="0.25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3" t="s">
        <v>8336</v>
      </c>
      <c r="R16" t="s">
        <v>8337</v>
      </c>
      <c r="S16" s="10">
        <v>42104.840335648143</v>
      </c>
      <c r="T16" s="10">
        <v>42164.840335648143</v>
      </c>
    </row>
    <row r="17" spans="1:20" ht="60" x14ac:dyDescent="0.25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3" t="s">
        <v>8336</v>
      </c>
      <c r="R17" t="s">
        <v>8337</v>
      </c>
      <c r="S17" s="10">
        <v>41759.923101851848</v>
      </c>
      <c r="T17" s="10">
        <v>41789.923101851848</v>
      </c>
    </row>
    <row r="18" spans="1:20" ht="30" x14ac:dyDescent="0.25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3" t="s">
        <v>8336</v>
      </c>
      <c r="R18" t="s">
        <v>8337</v>
      </c>
      <c r="S18" s="10">
        <v>42247.616400462968</v>
      </c>
      <c r="T18" s="10">
        <v>42279.960416666669</v>
      </c>
    </row>
    <row r="19" spans="1:20" ht="45" x14ac:dyDescent="0.25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3" t="s">
        <v>8336</v>
      </c>
      <c r="R19" t="s">
        <v>8337</v>
      </c>
      <c r="S19" s="10">
        <v>42535.809490740736</v>
      </c>
      <c r="T19" s="10">
        <v>42565.809490740736</v>
      </c>
    </row>
    <row r="20" spans="1:20" ht="60" x14ac:dyDescent="0.25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3" t="s">
        <v>8336</v>
      </c>
      <c r="R20" t="s">
        <v>8337</v>
      </c>
      <c r="S20" s="10">
        <v>42278.662037037036</v>
      </c>
      <c r="T20" s="10">
        <v>42309.125</v>
      </c>
    </row>
    <row r="21" spans="1:20" ht="45" x14ac:dyDescent="0.25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3" t="s">
        <v>8336</v>
      </c>
      <c r="R21" t="s">
        <v>8337</v>
      </c>
      <c r="S21" s="10">
        <v>42633.461956018517</v>
      </c>
      <c r="T21" s="10">
        <v>42663.461956018517</v>
      </c>
    </row>
    <row r="22" spans="1:20" ht="45" x14ac:dyDescent="0.25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3" t="s">
        <v>8336</v>
      </c>
      <c r="R22" t="s">
        <v>8337</v>
      </c>
      <c r="S22" s="10">
        <v>42654.177187499998</v>
      </c>
      <c r="T22" s="10">
        <v>42684.218854166669</v>
      </c>
    </row>
    <row r="23" spans="1:20" ht="60" x14ac:dyDescent="0.25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3" t="s">
        <v>8336</v>
      </c>
      <c r="R23" t="s">
        <v>8337</v>
      </c>
      <c r="S23" s="10">
        <v>40254.450335648151</v>
      </c>
      <c r="T23" s="10">
        <v>40313.340277777781</v>
      </c>
    </row>
    <row r="24" spans="1:20" ht="45" x14ac:dyDescent="0.25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3" t="s">
        <v>8336</v>
      </c>
      <c r="R24" t="s">
        <v>8337</v>
      </c>
      <c r="S24" s="10">
        <v>41786.614363425928</v>
      </c>
      <c r="T24" s="10">
        <v>41817.614363425928</v>
      </c>
    </row>
    <row r="25" spans="1:20" ht="60" x14ac:dyDescent="0.25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3" t="s">
        <v>8336</v>
      </c>
      <c r="R25" t="s">
        <v>8337</v>
      </c>
      <c r="S25" s="10">
        <v>42296.583379629628</v>
      </c>
      <c r="T25" s="10">
        <v>42326.625046296293</v>
      </c>
    </row>
    <row r="26" spans="1:20" ht="60" x14ac:dyDescent="0.25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3" t="s">
        <v>8336</v>
      </c>
      <c r="R26" t="s">
        <v>8337</v>
      </c>
      <c r="S26" s="10">
        <v>42741.684479166666</v>
      </c>
      <c r="T26" s="10">
        <v>42771.684479166666</v>
      </c>
    </row>
    <row r="27" spans="1:20" ht="45" x14ac:dyDescent="0.25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3" t="s">
        <v>8336</v>
      </c>
      <c r="R27" t="s">
        <v>8337</v>
      </c>
      <c r="S27" s="10">
        <v>42234.597685185188</v>
      </c>
      <c r="T27" s="10">
        <v>42274.597685185188</v>
      </c>
    </row>
    <row r="28" spans="1:20" ht="60" x14ac:dyDescent="0.25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3" t="s">
        <v>8336</v>
      </c>
      <c r="R28" t="s">
        <v>8337</v>
      </c>
      <c r="S28" s="10">
        <v>42619.466342592597</v>
      </c>
      <c r="T28" s="10">
        <v>42649.583333333328</v>
      </c>
    </row>
    <row r="29" spans="1:20" ht="60" x14ac:dyDescent="0.25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3" t="s">
        <v>8336</v>
      </c>
      <c r="R29" t="s">
        <v>8337</v>
      </c>
      <c r="S29" s="10">
        <v>41948.56658564815</v>
      </c>
      <c r="T29" s="10">
        <v>41979.25</v>
      </c>
    </row>
    <row r="30" spans="1:20" ht="30" x14ac:dyDescent="0.25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3" t="s">
        <v>8336</v>
      </c>
      <c r="R30" t="s">
        <v>8337</v>
      </c>
      <c r="S30" s="10">
        <v>41760.8200462963</v>
      </c>
      <c r="T30" s="10">
        <v>41790.8200462963</v>
      </c>
    </row>
    <row r="31" spans="1:20" ht="60" x14ac:dyDescent="0.25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3" t="s">
        <v>8336</v>
      </c>
      <c r="R31" t="s">
        <v>8337</v>
      </c>
      <c r="S31" s="10">
        <v>41782.741701388892</v>
      </c>
      <c r="T31" s="10">
        <v>41810.915972222225</v>
      </c>
    </row>
    <row r="32" spans="1:20" ht="45" x14ac:dyDescent="0.25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3" t="s">
        <v>8336</v>
      </c>
      <c r="R32" t="s">
        <v>8337</v>
      </c>
      <c r="S32" s="10">
        <v>41955.857789351852</v>
      </c>
      <c r="T32" s="10">
        <v>41992.166666666672</v>
      </c>
    </row>
    <row r="33" spans="1:20" ht="45" x14ac:dyDescent="0.25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3" t="s">
        <v>8336</v>
      </c>
      <c r="R33" t="s">
        <v>8337</v>
      </c>
      <c r="S33" s="10">
        <v>42493.167719907404</v>
      </c>
      <c r="T33" s="10">
        <v>42528.167719907404</v>
      </c>
    </row>
    <row r="34" spans="1:20" ht="60" x14ac:dyDescent="0.25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3" t="s">
        <v>8336</v>
      </c>
      <c r="R34" t="s">
        <v>8337</v>
      </c>
      <c r="S34" s="10">
        <v>41899.830312500002</v>
      </c>
      <c r="T34" s="10">
        <v>41929.830312500002</v>
      </c>
    </row>
    <row r="35" spans="1:20" ht="60" x14ac:dyDescent="0.25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3" t="s">
        <v>8336</v>
      </c>
      <c r="R35" t="s">
        <v>8337</v>
      </c>
      <c r="S35" s="10">
        <v>41964.751342592594</v>
      </c>
      <c r="T35" s="10">
        <v>41996</v>
      </c>
    </row>
    <row r="36" spans="1:20" ht="60" x14ac:dyDescent="0.25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3" t="s">
        <v>8336</v>
      </c>
      <c r="R36" t="s">
        <v>8337</v>
      </c>
      <c r="S36" s="10">
        <v>42570.702986111108</v>
      </c>
      <c r="T36" s="10">
        <v>42600.702986111108</v>
      </c>
    </row>
    <row r="37" spans="1:20" ht="60" x14ac:dyDescent="0.25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3" t="s">
        <v>8336</v>
      </c>
      <c r="R37" t="s">
        <v>8337</v>
      </c>
      <c r="S37" s="10">
        <v>42339.276006944448</v>
      </c>
      <c r="T37" s="10">
        <v>42388.276006944448</v>
      </c>
    </row>
    <row r="38" spans="1:20" ht="45" x14ac:dyDescent="0.25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3" t="s">
        <v>8336</v>
      </c>
      <c r="R38" t="s">
        <v>8337</v>
      </c>
      <c r="S38" s="10">
        <v>42780.600532407407</v>
      </c>
      <c r="T38" s="10">
        <v>42808.558865740735</v>
      </c>
    </row>
    <row r="39" spans="1:20" ht="45" x14ac:dyDescent="0.25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3" t="s">
        <v>8336</v>
      </c>
      <c r="R39" t="s">
        <v>8337</v>
      </c>
      <c r="S39" s="10">
        <v>42736.732893518521</v>
      </c>
      <c r="T39" s="10">
        <v>42767</v>
      </c>
    </row>
    <row r="40" spans="1:20" ht="45" x14ac:dyDescent="0.25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3" t="s">
        <v>8336</v>
      </c>
      <c r="R40" t="s">
        <v>8337</v>
      </c>
      <c r="S40" s="10">
        <v>42052.628703703704</v>
      </c>
      <c r="T40" s="10">
        <v>42082.587037037039</v>
      </c>
    </row>
    <row r="41" spans="1:20" ht="60" x14ac:dyDescent="0.25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3" t="s">
        <v>8336</v>
      </c>
      <c r="R41" t="s">
        <v>8337</v>
      </c>
      <c r="S41" s="10">
        <v>42275.767303240747</v>
      </c>
      <c r="T41" s="10">
        <v>42300.767303240747</v>
      </c>
    </row>
    <row r="42" spans="1:20" ht="60" x14ac:dyDescent="0.25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3" t="s">
        <v>8336</v>
      </c>
      <c r="R42" t="s">
        <v>8337</v>
      </c>
      <c r="S42" s="10">
        <v>41941.802384259259</v>
      </c>
      <c r="T42" s="10">
        <v>41974.125</v>
      </c>
    </row>
    <row r="43" spans="1:20" ht="45" x14ac:dyDescent="0.25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3" t="s">
        <v>8336</v>
      </c>
      <c r="R43" t="s">
        <v>8337</v>
      </c>
      <c r="S43" s="10">
        <v>42443.00204861111</v>
      </c>
      <c r="T43" s="10">
        <v>42492.165972222225</v>
      </c>
    </row>
    <row r="44" spans="1:20" ht="60" x14ac:dyDescent="0.25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3" t="s">
        <v>8336</v>
      </c>
      <c r="R44" t="s">
        <v>8337</v>
      </c>
      <c r="S44" s="10">
        <v>42221.67432870371</v>
      </c>
      <c r="T44" s="10">
        <v>42251.67432870371</v>
      </c>
    </row>
    <row r="45" spans="1:20" ht="60" x14ac:dyDescent="0.25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3" t="s">
        <v>8336</v>
      </c>
      <c r="R45" t="s">
        <v>8337</v>
      </c>
      <c r="S45" s="10">
        <v>42484.829062500001</v>
      </c>
      <c r="T45" s="10">
        <v>42513.916666666672</v>
      </c>
    </row>
    <row r="46" spans="1:20" ht="60" x14ac:dyDescent="0.25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3" t="s">
        <v>8336</v>
      </c>
      <c r="R46" t="s">
        <v>8337</v>
      </c>
      <c r="S46" s="10">
        <v>42213.802199074074</v>
      </c>
      <c r="T46" s="10">
        <v>42243.802199074074</v>
      </c>
    </row>
    <row r="47" spans="1:20" ht="45" x14ac:dyDescent="0.25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3" t="s">
        <v>8336</v>
      </c>
      <c r="R47" t="s">
        <v>8337</v>
      </c>
      <c r="S47" s="10">
        <v>41981.782060185185</v>
      </c>
      <c r="T47" s="10">
        <v>42026.782060185185</v>
      </c>
    </row>
    <row r="48" spans="1:20" ht="60" x14ac:dyDescent="0.25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3" t="s">
        <v>8336</v>
      </c>
      <c r="R48" t="s">
        <v>8337</v>
      </c>
      <c r="S48" s="10">
        <v>42705.919201388882</v>
      </c>
      <c r="T48" s="10">
        <v>42738.919201388882</v>
      </c>
    </row>
    <row r="49" spans="1:20" ht="60" x14ac:dyDescent="0.25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3" t="s">
        <v>8336</v>
      </c>
      <c r="R49" t="s">
        <v>8337</v>
      </c>
      <c r="S49" s="10">
        <v>41939.00712962963</v>
      </c>
      <c r="T49" s="10">
        <v>41969.052083333328</v>
      </c>
    </row>
    <row r="50" spans="1:20" ht="60" x14ac:dyDescent="0.25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3" t="s">
        <v>8336</v>
      </c>
      <c r="R50" t="s">
        <v>8337</v>
      </c>
      <c r="S50" s="10">
        <v>42710.876967592587</v>
      </c>
      <c r="T50" s="10">
        <v>42742.875</v>
      </c>
    </row>
    <row r="51" spans="1:20" ht="45" x14ac:dyDescent="0.25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3" t="s">
        <v>8336</v>
      </c>
      <c r="R51" t="s">
        <v>8337</v>
      </c>
      <c r="S51" s="10">
        <v>42586.925636574073</v>
      </c>
      <c r="T51" s="10">
        <v>42609.165972222225</v>
      </c>
    </row>
    <row r="52" spans="1:20" ht="60" x14ac:dyDescent="0.25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3" t="s">
        <v>8336</v>
      </c>
      <c r="R52" t="s">
        <v>8337</v>
      </c>
      <c r="S52" s="10">
        <v>42690.259699074071</v>
      </c>
      <c r="T52" s="10">
        <v>42726.083333333328</v>
      </c>
    </row>
    <row r="53" spans="1:20" ht="60" x14ac:dyDescent="0.25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3" t="s">
        <v>8336</v>
      </c>
      <c r="R53" t="s">
        <v>8337</v>
      </c>
      <c r="S53" s="10">
        <v>42668.176701388889</v>
      </c>
      <c r="T53" s="10">
        <v>42698.083333333328</v>
      </c>
    </row>
    <row r="54" spans="1:20" ht="60" x14ac:dyDescent="0.25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3" t="s">
        <v>8336</v>
      </c>
      <c r="R54" t="s">
        <v>8337</v>
      </c>
      <c r="S54" s="10">
        <v>42454.836851851855</v>
      </c>
      <c r="T54" s="10">
        <v>42479.836851851855</v>
      </c>
    </row>
    <row r="55" spans="1:20" ht="30" x14ac:dyDescent="0.25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3" t="s">
        <v>8336</v>
      </c>
      <c r="R55" t="s">
        <v>8337</v>
      </c>
      <c r="S55" s="10">
        <v>42052.7815162037</v>
      </c>
      <c r="T55" s="10">
        <v>42082.739849537036</v>
      </c>
    </row>
    <row r="56" spans="1:20" ht="60" x14ac:dyDescent="0.25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3" t="s">
        <v>8336</v>
      </c>
      <c r="R56" t="s">
        <v>8337</v>
      </c>
      <c r="S56" s="10">
        <v>42252.788900462961</v>
      </c>
      <c r="T56" s="10">
        <v>42282.788900462961</v>
      </c>
    </row>
    <row r="57" spans="1:20" ht="45" x14ac:dyDescent="0.25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3" t="s">
        <v>8336</v>
      </c>
      <c r="R57" t="s">
        <v>8337</v>
      </c>
      <c r="S57" s="10">
        <v>42571.167465277773</v>
      </c>
      <c r="T57" s="10">
        <v>42611.167465277773</v>
      </c>
    </row>
    <row r="58" spans="1:20" ht="45" x14ac:dyDescent="0.25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3" t="s">
        <v>8336</v>
      </c>
      <c r="R58" t="s">
        <v>8337</v>
      </c>
      <c r="S58" s="10">
        <v>42733.827349537038</v>
      </c>
      <c r="T58" s="10">
        <v>42763.811805555553</v>
      </c>
    </row>
    <row r="59" spans="1:20" ht="60" x14ac:dyDescent="0.25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3" t="s">
        <v>8336</v>
      </c>
      <c r="R59" t="s">
        <v>8337</v>
      </c>
      <c r="S59" s="10">
        <v>42505.955925925926</v>
      </c>
      <c r="T59" s="10">
        <v>42565.955925925926</v>
      </c>
    </row>
    <row r="60" spans="1:20" ht="30" x14ac:dyDescent="0.25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3" t="s">
        <v>8336</v>
      </c>
      <c r="R60" t="s">
        <v>8337</v>
      </c>
      <c r="S60" s="10">
        <v>42068.829039351855</v>
      </c>
      <c r="T60" s="10">
        <v>42088.787372685183</v>
      </c>
    </row>
    <row r="61" spans="1:20" ht="60" x14ac:dyDescent="0.25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3" t="s">
        <v>8336</v>
      </c>
      <c r="R61" t="s">
        <v>8337</v>
      </c>
      <c r="S61" s="10">
        <v>42405.67260416667</v>
      </c>
      <c r="T61" s="10">
        <v>42425.67260416667</v>
      </c>
    </row>
    <row r="62" spans="1:20" ht="30" x14ac:dyDescent="0.25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3" t="s">
        <v>8336</v>
      </c>
      <c r="R62" t="s">
        <v>8337</v>
      </c>
      <c r="S62" s="10">
        <v>42410.982002314813</v>
      </c>
      <c r="T62" s="10">
        <v>42440.982002314813</v>
      </c>
    </row>
    <row r="63" spans="1:20" ht="60" x14ac:dyDescent="0.25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3" t="s">
        <v>8336</v>
      </c>
      <c r="R63" t="s">
        <v>8337</v>
      </c>
      <c r="S63" s="10">
        <v>42636.868518518517</v>
      </c>
      <c r="T63" s="10">
        <v>42666.868518518517</v>
      </c>
    </row>
  </sheetData>
  <conditionalFormatting sqref="F1:F6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6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B944-A066-4EB9-B6F8-E563682E719D}">
  <dimension ref="A1:T35"/>
  <sheetViews>
    <sheetView workbookViewId="0">
      <selection sqref="A1:T35"/>
    </sheetView>
  </sheetViews>
  <sheetFormatPr defaultRowHeight="15" x14ac:dyDescent="0.25"/>
  <cols>
    <col min="2" max="2" width="28.5703125" customWidth="1"/>
    <col min="3" max="3" width="31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</row>
    <row r="2" spans="1:20" ht="75" x14ac:dyDescent="0.25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3" t="s">
        <v>8336</v>
      </c>
      <c r="R2" t="s">
        <v>8337</v>
      </c>
      <c r="S2" s="10">
        <v>41834.980462962965</v>
      </c>
      <c r="T2" s="10">
        <v>41864.980462962965</v>
      </c>
    </row>
    <row r="3" spans="1:20" ht="45" x14ac:dyDescent="0.25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3" t="s">
        <v>8336</v>
      </c>
      <c r="R3" t="s">
        <v>8337</v>
      </c>
      <c r="S3" s="10">
        <v>41824.658379629633</v>
      </c>
      <c r="T3" s="10">
        <v>41854.658379629633</v>
      </c>
    </row>
    <row r="4" spans="1:20" ht="75" x14ac:dyDescent="0.25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3" t="s">
        <v>8336</v>
      </c>
      <c r="R4" t="s">
        <v>8337</v>
      </c>
      <c r="S4" s="10">
        <v>41849.560694444444</v>
      </c>
      <c r="T4" s="10">
        <v>41909.560694444444</v>
      </c>
    </row>
    <row r="5" spans="1:20" ht="75" x14ac:dyDescent="0.25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3" t="s">
        <v>8336</v>
      </c>
      <c r="R5" t="s">
        <v>8337</v>
      </c>
      <c r="S5" s="10">
        <v>41987.818969907406</v>
      </c>
      <c r="T5" s="10">
        <v>42017.818969907406</v>
      </c>
    </row>
    <row r="6" spans="1:20" ht="75" x14ac:dyDescent="0.25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3" t="s">
        <v>8336</v>
      </c>
      <c r="R6" t="s">
        <v>8337</v>
      </c>
      <c r="S6" s="10">
        <v>41891.780023148152</v>
      </c>
      <c r="T6" s="10">
        <v>41926.780023148152</v>
      </c>
    </row>
    <row r="7" spans="1:20" ht="75" x14ac:dyDescent="0.25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3" t="s">
        <v>8336</v>
      </c>
      <c r="R7" t="s">
        <v>8337</v>
      </c>
      <c r="S7" s="10">
        <v>41978.760393518518</v>
      </c>
      <c r="T7" s="10">
        <v>42023.760393518518</v>
      </c>
    </row>
    <row r="8" spans="1:20" ht="75" x14ac:dyDescent="0.25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3" t="s">
        <v>8336</v>
      </c>
      <c r="R8" t="s">
        <v>8337</v>
      </c>
      <c r="S8" s="10">
        <v>41930.218657407408</v>
      </c>
      <c r="T8" s="10">
        <v>41972.624305555553</v>
      </c>
    </row>
    <row r="9" spans="1:20" ht="75" x14ac:dyDescent="0.25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3" t="s">
        <v>8336</v>
      </c>
      <c r="R9" t="s">
        <v>8337</v>
      </c>
      <c r="S9" s="10">
        <v>41891.976388888892</v>
      </c>
      <c r="T9" s="10">
        <v>41936.976388888892</v>
      </c>
    </row>
    <row r="10" spans="1:20" ht="60" x14ac:dyDescent="0.25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3" t="s">
        <v>8336</v>
      </c>
      <c r="R10" t="s">
        <v>8337</v>
      </c>
      <c r="S10" s="10">
        <v>42045.86336805555</v>
      </c>
      <c r="T10" s="10">
        <v>42090.821701388893</v>
      </c>
    </row>
    <row r="11" spans="1:20" ht="75" x14ac:dyDescent="0.25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3" t="s">
        <v>8336</v>
      </c>
      <c r="R11" t="s">
        <v>8337</v>
      </c>
      <c r="S11" s="10">
        <v>42585.691898148143</v>
      </c>
      <c r="T11" s="10">
        <v>42615.691898148143</v>
      </c>
    </row>
    <row r="12" spans="1:20" ht="75" x14ac:dyDescent="0.25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3" t="s">
        <v>8336</v>
      </c>
      <c r="R12" t="s">
        <v>8337</v>
      </c>
      <c r="S12" s="10">
        <v>42493.600810185191</v>
      </c>
      <c r="T12" s="10">
        <v>42553.600810185191</v>
      </c>
    </row>
    <row r="13" spans="1:20" ht="75" x14ac:dyDescent="0.25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3" t="s">
        <v>8336</v>
      </c>
      <c r="R13" t="s">
        <v>8337</v>
      </c>
      <c r="S13" s="10">
        <v>42597.617418981477</v>
      </c>
      <c r="T13" s="10">
        <v>42628.617418981477</v>
      </c>
    </row>
    <row r="14" spans="1:20" ht="75" x14ac:dyDescent="0.25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3" t="s">
        <v>8336</v>
      </c>
      <c r="R14" t="s">
        <v>8337</v>
      </c>
      <c r="S14" s="10">
        <v>42388.575104166666</v>
      </c>
      <c r="T14" s="10">
        <v>42421.575104166666</v>
      </c>
    </row>
    <row r="15" spans="1:20" ht="75" x14ac:dyDescent="0.25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3" t="s">
        <v>8336</v>
      </c>
      <c r="R15" t="s">
        <v>8337</v>
      </c>
      <c r="S15" s="10">
        <v>42115.949976851851</v>
      </c>
      <c r="T15" s="10">
        <v>42145.949976851851</v>
      </c>
    </row>
    <row r="16" spans="1:20" ht="75" x14ac:dyDescent="0.25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3" t="s">
        <v>8336</v>
      </c>
      <c r="R16" t="s">
        <v>8337</v>
      </c>
      <c r="S16" s="10">
        <v>42003.655555555553</v>
      </c>
      <c r="T16" s="10">
        <v>42035.142361111109</v>
      </c>
    </row>
    <row r="17" spans="1:20" ht="60" x14ac:dyDescent="0.25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3" t="s">
        <v>8336</v>
      </c>
      <c r="R17" t="s">
        <v>8337</v>
      </c>
      <c r="S17" s="10">
        <v>41897.134895833333</v>
      </c>
      <c r="T17" s="10">
        <v>41928</v>
      </c>
    </row>
    <row r="18" spans="1:20" ht="60" x14ac:dyDescent="0.25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3" t="s">
        <v>8336</v>
      </c>
      <c r="R18" t="s">
        <v>8337</v>
      </c>
      <c r="S18" s="10">
        <v>42068.65552083333</v>
      </c>
      <c r="T18" s="10">
        <v>42098.613854166666</v>
      </c>
    </row>
    <row r="19" spans="1:20" ht="75" x14ac:dyDescent="0.25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3" t="s">
        <v>8336</v>
      </c>
      <c r="R19" t="s">
        <v>8337</v>
      </c>
      <c r="S19" s="10">
        <v>41956.250034722223</v>
      </c>
      <c r="T19" s="10">
        <v>42016.250034722223</v>
      </c>
    </row>
    <row r="20" spans="1:20" ht="60" x14ac:dyDescent="0.25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3" t="s">
        <v>8336</v>
      </c>
      <c r="R20" t="s">
        <v>8337</v>
      </c>
      <c r="S20" s="10">
        <v>42010.674513888895</v>
      </c>
      <c r="T20" s="10">
        <v>42040.674513888895</v>
      </c>
    </row>
    <row r="21" spans="1:20" ht="60" x14ac:dyDescent="0.25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3" t="s">
        <v>8336</v>
      </c>
      <c r="R21" t="s">
        <v>8337</v>
      </c>
      <c r="S21" s="10">
        <v>42189.031041666662</v>
      </c>
      <c r="T21" s="10">
        <v>42226.290972222225</v>
      </c>
    </row>
    <row r="22" spans="1:20" ht="75" x14ac:dyDescent="0.25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3" t="s">
        <v>8336</v>
      </c>
      <c r="R22" t="s">
        <v>8337</v>
      </c>
      <c r="S22" s="10">
        <v>42011.551180555558</v>
      </c>
      <c r="T22" s="10">
        <v>42046.551180555558</v>
      </c>
    </row>
    <row r="23" spans="1:20" ht="60" x14ac:dyDescent="0.25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3" t="s">
        <v>8336</v>
      </c>
      <c r="R23" t="s">
        <v>8337</v>
      </c>
      <c r="S23" s="10">
        <v>42689.56931712963</v>
      </c>
      <c r="T23" s="10">
        <v>42719.56931712963</v>
      </c>
    </row>
    <row r="24" spans="1:20" ht="75" x14ac:dyDescent="0.25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3" t="s">
        <v>8336</v>
      </c>
      <c r="R24" t="s">
        <v>8337</v>
      </c>
      <c r="S24" s="10">
        <v>42344.32677083333</v>
      </c>
      <c r="T24" s="10">
        <v>42404.32677083333</v>
      </c>
    </row>
    <row r="25" spans="1:20" ht="75" x14ac:dyDescent="0.25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3" t="s">
        <v>8336</v>
      </c>
      <c r="R25" t="s">
        <v>8337</v>
      </c>
      <c r="S25" s="10">
        <v>42018.071550925932</v>
      </c>
      <c r="T25" s="10">
        <v>42049.071550925932</v>
      </c>
    </row>
    <row r="26" spans="1:20" ht="60" x14ac:dyDescent="0.25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3" t="s">
        <v>8336</v>
      </c>
      <c r="R26" t="s">
        <v>8337</v>
      </c>
      <c r="S26" s="10">
        <v>42282.678287037037</v>
      </c>
      <c r="T26" s="10">
        <v>42322.719953703709</v>
      </c>
    </row>
    <row r="27" spans="1:20" ht="45" x14ac:dyDescent="0.25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3" t="s">
        <v>8336</v>
      </c>
      <c r="R27" t="s">
        <v>8337</v>
      </c>
      <c r="S27" s="10">
        <v>41880.068437499998</v>
      </c>
      <c r="T27" s="10">
        <v>41910.068437499998</v>
      </c>
    </row>
    <row r="28" spans="1:20" ht="75" x14ac:dyDescent="0.25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3" t="s">
        <v>8336</v>
      </c>
      <c r="R28" t="s">
        <v>8337</v>
      </c>
      <c r="S28" s="10">
        <v>42742.680902777778</v>
      </c>
      <c r="T28" s="10">
        <v>42777.680902777778</v>
      </c>
    </row>
    <row r="29" spans="1:20" ht="60" x14ac:dyDescent="0.25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3" t="s">
        <v>8336</v>
      </c>
      <c r="R29" t="s">
        <v>8337</v>
      </c>
      <c r="S29" s="10">
        <v>41860.91002314815</v>
      </c>
      <c r="T29" s="10">
        <v>41872.91002314815</v>
      </c>
    </row>
    <row r="30" spans="1:20" ht="60" x14ac:dyDescent="0.25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3" t="s">
        <v>8336</v>
      </c>
      <c r="R30" t="s">
        <v>8337</v>
      </c>
      <c r="S30" s="10">
        <v>41876.433680555558</v>
      </c>
      <c r="T30" s="10">
        <v>41936.166666666664</v>
      </c>
    </row>
    <row r="31" spans="1:20" ht="75" x14ac:dyDescent="0.25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3" t="s">
        <v>8336</v>
      </c>
      <c r="R31" t="s">
        <v>8337</v>
      </c>
      <c r="S31" s="10">
        <v>42172.906678240746</v>
      </c>
      <c r="T31" s="10">
        <v>42186.906678240746</v>
      </c>
    </row>
    <row r="32" spans="1:20" ht="45" x14ac:dyDescent="0.25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3" t="s">
        <v>8336</v>
      </c>
      <c r="R32" t="s">
        <v>8337</v>
      </c>
      <c r="S32" s="10">
        <v>42705.662118055552</v>
      </c>
      <c r="T32" s="10">
        <v>42765.290972222225</v>
      </c>
    </row>
    <row r="33" spans="1:20" ht="45" x14ac:dyDescent="0.25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3" t="s">
        <v>8336</v>
      </c>
      <c r="R33" t="s">
        <v>8337</v>
      </c>
      <c r="S33" s="10">
        <v>42067.234375</v>
      </c>
      <c r="T33" s="10">
        <v>42097.192708333328</v>
      </c>
    </row>
    <row r="34" spans="1:20" ht="75" x14ac:dyDescent="0.25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3" t="s">
        <v>8336</v>
      </c>
      <c r="R34" t="s">
        <v>8337</v>
      </c>
      <c r="S34" s="10">
        <v>41820.752268518518</v>
      </c>
      <c r="T34" s="10">
        <v>41850.752268518518</v>
      </c>
    </row>
    <row r="35" spans="1:20" ht="90" x14ac:dyDescent="0.25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3" t="s">
        <v>8336</v>
      </c>
      <c r="R35" t="s">
        <v>8337</v>
      </c>
      <c r="S35" s="10">
        <v>42065.084375000006</v>
      </c>
      <c r="T35" s="10">
        <v>42095.042708333334</v>
      </c>
    </row>
  </sheetData>
  <conditionalFormatting sqref="F1:F3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35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9AA05-C3B9-4847-9017-35A1794864B5}">
  <dimension ref="A1:M14"/>
  <sheetViews>
    <sheetView workbookViewId="0">
      <selection activeCell="F13" sqref="F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6" max="6" width="15.5703125" bestFit="1" customWidth="1"/>
    <col min="7" max="7" width="10.140625" bestFit="1" customWidth="1"/>
    <col min="11" max="11" width="15.5703125" bestFit="1" customWidth="1"/>
    <col min="12" max="12" width="10.140625" bestFit="1" customWidth="1"/>
  </cols>
  <sheetData>
    <row r="1" spans="1:13" x14ac:dyDescent="0.25">
      <c r="A1" t="s">
        <v>8390</v>
      </c>
      <c r="B1" t="s">
        <v>8384</v>
      </c>
      <c r="C1" t="s">
        <v>8385</v>
      </c>
      <c r="F1" t="s">
        <v>8391</v>
      </c>
      <c r="G1" t="s">
        <v>8384</v>
      </c>
      <c r="H1" t="s">
        <v>8385</v>
      </c>
      <c r="K1" t="s">
        <v>8392</v>
      </c>
      <c r="L1" t="s">
        <v>8384</v>
      </c>
      <c r="M1" t="s">
        <v>8385</v>
      </c>
    </row>
    <row r="2" spans="1:13" x14ac:dyDescent="0.2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  <c r="F2" t="s">
        <v>8386</v>
      </c>
      <c r="G2" s="19">
        <f>AVERAGE('Successful US Wearables'!D:D)</f>
        <v>18040.470588235294</v>
      </c>
      <c r="H2" s="19">
        <f>AVERAGE('Failed US Wearables'!D:D)</f>
        <v>50063.765432098764</v>
      </c>
      <c r="K2" t="s">
        <v>8386</v>
      </c>
      <c r="L2" s="19">
        <f>AVERAGE('Successful US Photobooks'!D:D)</f>
        <v>11797.983870967742</v>
      </c>
      <c r="M2" s="19">
        <f>AVERAGE('Failed US Photobooks'!D:D)</f>
        <v>19033.823529411766</v>
      </c>
    </row>
    <row r="3" spans="1:1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  <c r="F3" t="s">
        <v>8387</v>
      </c>
      <c r="G3" s="19">
        <f>MEDIAN('Successful US Wearables'!D:D)</f>
        <v>12000</v>
      </c>
      <c r="H3" s="19">
        <f>MEDIAN('Failed US Wearables'!D:D)</f>
        <v>27500</v>
      </c>
      <c r="K3" t="s">
        <v>8387</v>
      </c>
      <c r="L3" s="19">
        <f>MEDIAN('Successful US Photobooks'!D:D)</f>
        <v>9000</v>
      </c>
      <c r="M3" s="19">
        <f>MEDIAN('Failed US Photobooks'!D:D)</f>
        <v>15750</v>
      </c>
    </row>
    <row r="4" spans="1:13" x14ac:dyDescent="0.25">
      <c r="A4" t="s">
        <v>8393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  <c r="G4" s="15"/>
      <c r="H4" s="15"/>
      <c r="L4" s="15"/>
      <c r="M4" s="15"/>
    </row>
    <row r="5" spans="1:13" x14ac:dyDescent="0.25">
      <c r="A5" t="s">
        <v>8394</v>
      </c>
      <c r="B5" s="19">
        <f>_xlfn.QUARTILE.EXC('Successful US Kickstarters'!D:D, 3)</f>
        <v>5000</v>
      </c>
      <c r="C5" s="19">
        <f>_xlfn.QUARTILE.EXC('Failed US Kickstarters'!D:D, 3)</f>
        <v>10000</v>
      </c>
      <c r="F5" t="s">
        <v>8388</v>
      </c>
      <c r="G5" s="19">
        <f>AVERAGE('Successful US Wearables'!E:E)</f>
        <v>26243.058235294116</v>
      </c>
      <c r="H5" s="19">
        <f>AVERAGE('Failed US Wearables'!E:E)</f>
        <v>7639.1902469135803</v>
      </c>
      <c r="K5" t="s">
        <v>8388</v>
      </c>
      <c r="L5" s="19">
        <f>AVERAGE('Successful US Photobooks'!E:E)</f>
        <v>16550.925645161289</v>
      </c>
      <c r="M5" s="19">
        <f>AVERAGE('Failed US Photobooks'!E:E)</f>
        <v>4461.6611764705876</v>
      </c>
    </row>
    <row r="6" spans="1:13" x14ac:dyDescent="0.25">
      <c r="A6" t="s">
        <v>8395</v>
      </c>
      <c r="B6" s="19">
        <f>_xlfn.QUARTILE.EXC('Successful US Kickstarters'!D:D, 1)</f>
        <v>1500</v>
      </c>
      <c r="C6" s="19">
        <f>_xlfn.QUARTILE.EXC('Failed US Kickstarters'!D:D, 1)</f>
        <v>2000</v>
      </c>
      <c r="F6" t="s">
        <v>8389</v>
      </c>
      <c r="G6" s="19">
        <f>MEDIAN('Successful US Wearables'!E:E)</f>
        <v>18855</v>
      </c>
      <c r="H6" s="19">
        <f>MEDIAN('Failed US Wearables'!E:E)</f>
        <v>837</v>
      </c>
      <c r="K6" t="s">
        <v>8389</v>
      </c>
      <c r="L6" s="19">
        <f>MEDIAN('Successful US Photobooks'!E:E)</f>
        <v>13281.5</v>
      </c>
      <c r="M6" s="19">
        <f>MEDIAN('Failed US Photobooks'!E:E)</f>
        <v>1932.5</v>
      </c>
    </row>
    <row r="7" spans="1:13" x14ac:dyDescent="0.25">
      <c r="A7" t="s">
        <v>8396</v>
      </c>
      <c r="B7" s="19">
        <f>B5-B6</f>
        <v>3500</v>
      </c>
      <c r="C7" s="19">
        <f>C5-C6</f>
        <v>8000</v>
      </c>
    </row>
    <row r="8" spans="1:13" x14ac:dyDescent="0.25">
      <c r="B8" s="15"/>
      <c r="C8" s="15"/>
    </row>
    <row r="9" spans="1:1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1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13" x14ac:dyDescent="0.25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13" x14ac:dyDescent="0.25">
      <c r="A12" t="s">
        <v>8398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13" x14ac:dyDescent="0.25">
      <c r="A13" t="s">
        <v>8399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13" x14ac:dyDescent="0.25">
      <c r="A14" t="s">
        <v>8400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Dataset Skill Drill</vt:lpstr>
      <vt:lpstr>Successful US Kickstarters</vt:lpstr>
      <vt:lpstr>Failed US Kickstarters</vt:lpstr>
      <vt:lpstr>Successful US Wearables</vt:lpstr>
      <vt:lpstr>Failed US Wearables</vt:lpstr>
      <vt:lpstr>Successful US Photobooks</vt:lpstr>
      <vt:lpstr>Failed US Photobooks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Barham</cp:lastModifiedBy>
  <dcterms:created xsi:type="dcterms:W3CDTF">2017-04-20T15:17:24Z</dcterms:created>
  <dcterms:modified xsi:type="dcterms:W3CDTF">2022-12-13T22:05:55Z</dcterms:modified>
</cp:coreProperties>
</file>