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 Transactions" sheetId="1" state="visible" r:id="rId1"/>
    <sheet name="Groceries" sheetId="2" state="visible" r:id="rId2"/>
    <sheet name="Transportation" sheetId="3" state="visible" r:id="rId3"/>
    <sheet name="Healthcare" sheetId="4" state="visible" r:id="rId4"/>
    <sheet name="Other" sheetId="5" state="visible" r:id="rId5"/>
    <sheet name="Food" sheetId="6" state="visible" r:id="rId6"/>
    <sheet name="Misc" sheetId="7" state="visible" r:id="rId7"/>
    <sheet name="Entertainment" sheetId="8" state="visible" r:id="rId8"/>
    <sheet name="Shopping" sheetId="9" state="visible" r:id="rId9"/>
    <sheet name="Birthday-Christmas" sheetId="10" state="visible" r:id="rId10"/>
    <sheet name="Horse" sheetId="11" state="visible" r:id="rId11"/>
    <sheet name="Financial" sheetId="12" state="visible" r:id="rId12"/>
    <sheet name="Category Chart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Expenses by Category</a:t>
            </a:r>
          </a:p>
        </rich>
      </tx>
    </title>
    <plotArea>
      <pieChart>
        <varyColors val="1"/>
        <ser>
          <idx val="0"/>
          <order val="0"/>
          <tx>
            <strRef>
              <f>'Category Chart'!B1</f>
            </strRef>
          </tx>
          <spPr>
            <a:ln>
              <a:prstDash val="solid"/>
            </a:ln>
          </spPr>
          <cat>
            <numRef>
              <f>'Category Chart'!$A$2:$A$12</f>
            </numRef>
          </cat>
          <val>
            <numRef>
              <f>'Category Chart'!$B$2:$B$12</f>
            </numRef>
          </val>
        </ser>
        <dLbls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72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20" customWidth="1" min="3" max="3"/>
    <col width="50" customWidth="1" min="4" max="4"/>
    <col width="7" customWidth="1" min="5" max="5"/>
  </cols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Category</t>
        </is>
      </c>
      <c r="D1" s="1" t="inlineStr">
        <is>
          <t>Description</t>
        </is>
      </c>
      <c r="E1" s="1" t="inlineStr">
        <is>
          <t>Notes</t>
        </is>
      </c>
    </row>
    <row r="2">
      <c r="A2" t="inlineStr">
        <is>
          <t>10/1/2025</t>
        </is>
      </c>
      <c r="B2" t="n">
        <v>175.98</v>
      </c>
      <c r="C2" t="inlineStr">
        <is>
          <t>Groceries</t>
        </is>
      </c>
      <c r="D2" t="inlineStr">
        <is>
          <t>DEBIT CARD PURCHASE POS0003 Walmart.com Bentonville AR09292524251318HF6JVV (Cash)</t>
        </is>
      </c>
      <c r="E2" t="inlineStr"/>
    </row>
    <row r="3">
      <c r="A3" t="inlineStr">
        <is>
          <t>10/1/2025</t>
        </is>
      </c>
      <c r="B3" t="n">
        <v>75.97</v>
      </c>
      <c r="C3" t="inlineStr">
        <is>
          <t>Transportation</t>
        </is>
      </c>
      <c r="D3" t="inlineStr">
        <is>
          <t>QUIKTRIP CORP</t>
        </is>
      </c>
      <c r="E3" t="inlineStr"/>
    </row>
    <row r="4">
      <c r="A4" t="inlineStr">
        <is>
          <t>10/1/2025</t>
        </is>
      </c>
      <c r="B4" t="n">
        <v>60</v>
      </c>
      <c r="C4" t="inlineStr">
        <is>
          <t>Healthcare</t>
        </is>
      </c>
      <c r="D4" t="inlineStr">
        <is>
          <t>DEBIT CARD PURCHASE PEDIATRIC AND ADOLESCE 918-747-7544 OK09292524801978HEF409 (Cash)</t>
        </is>
      </c>
      <c r="E4" t="inlineStr"/>
    </row>
    <row r="5">
      <c r="A5" t="inlineStr">
        <is>
          <t>10/1/2025</t>
        </is>
      </c>
      <c r="B5" t="n">
        <v>47</v>
      </c>
      <c r="C5" t="inlineStr">
        <is>
          <t>Other</t>
        </is>
      </c>
      <c r="D5" t="inlineStr">
        <is>
          <t>DEBIT CARD PURCHASE ELM STREET WASH - CRYP JENKS OK09282524269798GEJEH4 (Cash)</t>
        </is>
      </c>
      <c r="E5" t="inlineStr"/>
    </row>
    <row r="6">
      <c r="A6" t="inlineStr">
        <is>
          <t>10/1/2025</t>
        </is>
      </c>
      <c r="B6" t="n">
        <v>40.66</v>
      </c>
      <c r="C6" t="inlineStr">
        <is>
          <t>Food</t>
        </is>
      </c>
      <c r="D6" t="inlineStr">
        <is>
          <t>DEBIT CARD PURCHASE TST*HATCH JENKS Jenks OK09282524692168G348D8 (Cash)</t>
        </is>
      </c>
      <c r="E6" t="inlineStr"/>
    </row>
    <row r="7">
      <c r="A7" t="inlineStr">
        <is>
          <t>10/1/2025</t>
        </is>
      </c>
      <c r="B7" t="n">
        <v>17.01</v>
      </c>
      <c r="C7" t="inlineStr">
        <is>
          <t>Transportation</t>
        </is>
      </c>
      <c r="D7" t="inlineStr">
        <is>
          <t>DEBIT CARD PURCHASE POS0012 UBER * EATS ubereats.com CA09292524251318HF6JVV (Cash)</t>
        </is>
      </c>
      <c r="E7" t="inlineStr"/>
    </row>
    <row r="8">
      <c r="A8" t="inlineStr">
        <is>
          <t>10/1/2025</t>
        </is>
      </c>
      <c r="B8" t="n">
        <v>10.78</v>
      </c>
      <c r="C8" t="inlineStr">
        <is>
          <t>Food</t>
        </is>
      </c>
      <c r="D8" t="inlineStr">
        <is>
          <t>DEBIT CARD PURCHASE SONIC DRIVE IN #3656 918-322-1300 OK09292524055248GEEZHH (Cash)</t>
        </is>
      </c>
      <c r="E8" t="inlineStr"/>
    </row>
    <row r="9">
      <c r="A9" t="inlineStr">
        <is>
          <t>10/2/2025</t>
        </is>
      </c>
      <c r="B9" t="n">
        <v>70.06999999999999</v>
      </c>
      <c r="C9" t="inlineStr">
        <is>
          <t>Other</t>
        </is>
      </c>
      <c r="D9" t="inlineStr">
        <is>
          <t>DEBIT CARD PURCHASE POS1400 WM SUPERCENTER KISSIMMEE FL10012524251318JF6JVW (Cash)</t>
        </is>
      </c>
      <c r="E9" t="inlineStr"/>
    </row>
    <row r="10">
      <c r="A10" t="inlineStr">
        <is>
          <t>10/3/2025</t>
        </is>
      </c>
      <c r="B10" t="n">
        <v>42.27</v>
      </c>
      <c r="C10" t="inlineStr">
        <is>
          <t>Misc</t>
        </is>
      </c>
      <c r="D10" t="inlineStr">
        <is>
          <t>QUIKTRIP CORP</t>
        </is>
      </c>
      <c r="E10" t="inlineStr"/>
    </row>
    <row r="11">
      <c r="A11" t="inlineStr">
        <is>
          <t>10/3/2025</t>
        </is>
      </c>
      <c r="B11" t="n">
        <v>25</v>
      </c>
      <c r="C11" t="inlineStr">
        <is>
          <t>Food</t>
        </is>
      </c>
      <c r="D11" t="inlineStr">
        <is>
          <t>DEBIT CARD PURCHASE STARBUCKS 8007827282 800-782-7282 WA10012524692168J367X1 (Cash)</t>
        </is>
      </c>
      <c r="E11" t="inlineStr"/>
    </row>
    <row r="12">
      <c r="A12" t="inlineStr">
        <is>
          <t>10/3/2025</t>
        </is>
      </c>
      <c r="B12" t="n">
        <v>22</v>
      </c>
      <c r="C12" t="inlineStr">
        <is>
          <t>Other</t>
        </is>
      </c>
      <c r="D12" t="inlineStr">
        <is>
          <t>DEBIT CARD PURCHASE ALLAN DENNIS CONCESSIO NAPLES TX10012524055238KEHHH6 (Cash)</t>
        </is>
      </c>
      <c r="E12" t="inlineStr"/>
    </row>
    <row r="13">
      <c r="A13" t="inlineStr">
        <is>
          <t>10/3/2025</t>
        </is>
      </c>
      <c r="B13" t="n">
        <v>17.58</v>
      </c>
      <c r="C13" t="inlineStr">
        <is>
          <t>Other</t>
        </is>
      </c>
      <c r="D13" t="inlineStr">
        <is>
          <t>DEBIT CARD PURCHASE DRAGONS BREATH CONCORD CA10012524355898JFN1K2 (Cash)</t>
        </is>
      </c>
      <c r="E13" t="inlineStr"/>
    </row>
    <row r="14">
      <c r="A14" t="inlineStr">
        <is>
          <t>10/3/2025</t>
        </is>
      </c>
      <c r="B14" t="n">
        <v>12.18</v>
      </c>
      <c r="C14" t="inlineStr">
        <is>
          <t>Food</t>
        </is>
      </c>
      <c r="D14" t="inlineStr">
        <is>
          <t>DEBIT CARD PURCHASE DD *DOORDASH SONICDRIV 855-973-1040 CA10012524036298JLTQS1 (Cash)</t>
        </is>
      </c>
      <c r="E14" t="inlineStr"/>
    </row>
    <row r="15">
      <c r="A15" t="inlineStr">
        <is>
          <t>10/3/2025</t>
        </is>
      </c>
      <c r="B15" t="n">
        <v>10.5</v>
      </c>
      <c r="C15" t="inlineStr">
        <is>
          <t>Entertainment</t>
        </is>
      </c>
      <c r="D15" t="inlineStr">
        <is>
          <t>DEBIT CARD PURCHASE SQ *PRIDE AMUSEMENTS Tulsa OK10012524692168J2X5Q3 (Cash)</t>
        </is>
      </c>
      <c r="E15" t="inlineStr"/>
    </row>
    <row r="16">
      <c r="A16" t="inlineStr">
        <is>
          <t>10/3/2025</t>
        </is>
      </c>
      <c r="B16" t="n">
        <v>7.73</v>
      </c>
      <c r="C16" t="inlineStr">
        <is>
          <t>Misc</t>
        </is>
      </c>
      <c r="D16" t="inlineStr">
        <is>
          <t>QUIKTRIP CORP</t>
        </is>
      </c>
      <c r="E16" t="inlineStr"/>
    </row>
    <row r="17">
      <c r="A17" t="inlineStr">
        <is>
          <t>10/3/2025</t>
        </is>
      </c>
      <c r="B17" t="n">
        <v>6.71</v>
      </c>
      <c r="C17" t="inlineStr">
        <is>
          <t>Food</t>
        </is>
      </c>
      <c r="D17" t="inlineStr">
        <is>
          <t>DEBIT CARD PURCHASE WHATABURGER 1151 TULSA OK09302524692168J3602X (Cash)</t>
        </is>
      </c>
      <c r="E17" t="inlineStr"/>
    </row>
    <row r="18">
      <c r="A18" t="inlineStr">
        <is>
          <t>10/3/2025</t>
        </is>
      </c>
      <c r="B18" t="n">
        <v>5.5</v>
      </c>
      <c r="C18" t="inlineStr">
        <is>
          <t>Other</t>
        </is>
      </c>
      <c r="D18" t="inlineStr">
        <is>
          <t>DEBIT CARD PURCHASE TULSA COUNTY SPORT TULSA OK10012524055238KEHK22 (Cash)</t>
        </is>
      </c>
      <c r="E18" t="inlineStr"/>
    </row>
    <row r="19">
      <c r="A19" t="inlineStr">
        <is>
          <t>10/3/2025</t>
        </is>
      </c>
      <c r="B19" t="n">
        <v>3.24</v>
      </c>
      <c r="C19" t="inlineStr">
        <is>
          <t>Other</t>
        </is>
      </c>
      <c r="D19" t="inlineStr">
        <is>
          <t>DEBIT CARD PURCHASE BOOKOFMONTH *ADD-ONS BOTM.COM NY10012524116418JLV9RE (Cash)</t>
        </is>
      </c>
      <c r="E19" t="inlineStr"/>
    </row>
    <row r="20">
      <c r="A20" t="inlineStr">
        <is>
          <t>10/6/2025</t>
        </is>
      </c>
      <c r="B20" t="n">
        <v>523.5</v>
      </c>
      <c r="C20" t="inlineStr">
        <is>
          <t>Other</t>
        </is>
      </c>
      <c r="D20" t="inlineStr">
        <is>
          <t>DEBIT CARD PURCHASE POS0100 Good Shepherd Jenks OK10022524251318LF6JVW (Cash)</t>
        </is>
      </c>
      <c r="E20" t="inlineStr"/>
    </row>
    <row r="21">
      <c r="A21" t="inlineStr">
        <is>
          <t>10/6/2025</t>
        </is>
      </c>
      <c r="B21" t="n">
        <v>162</v>
      </c>
      <c r="C21" t="inlineStr">
        <is>
          <t>Other</t>
        </is>
      </c>
      <c r="D21" t="inlineStr">
        <is>
          <t>DEBIT CARD PURCHASE SQ *KELLY STAIR ARTIST Tulsa OK10022524692168K2XW56 (Cash)</t>
        </is>
      </c>
      <c r="E21" t="inlineStr"/>
    </row>
    <row r="22">
      <c r="A22" t="inlineStr">
        <is>
          <t>10/6/2025</t>
        </is>
      </c>
      <c r="B22" t="n">
        <v>125</v>
      </c>
      <c r="C22" t="inlineStr">
        <is>
          <t>Healthcare</t>
        </is>
      </c>
      <c r="D22" t="inlineStr">
        <is>
          <t>DEBIT CARD PURCHASE PSYCHOTHERAPY SESSION JACKIEBONTRAG OK10032524011348L2X81V (Cash)</t>
        </is>
      </c>
      <c r="E22" t="inlineStr"/>
    </row>
    <row r="23">
      <c r="A23" t="inlineStr">
        <is>
          <t>10/6/2025</t>
        </is>
      </c>
      <c r="B23" t="n">
        <v>119</v>
      </c>
      <c r="C23" t="inlineStr">
        <is>
          <t>Other</t>
        </is>
      </c>
      <c r="D23" t="inlineStr">
        <is>
          <t>DEBIT CARD PURCHASE SP THE BOOK ULTIMATE LONDON GB10032574208478L2X79K (Cash)</t>
        </is>
      </c>
      <c r="E23" t="inlineStr"/>
    </row>
    <row r="24">
      <c r="A24" t="inlineStr">
        <is>
          <t>10/6/2025</t>
        </is>
      </c>
      <c r="B24" t="n">
        <v>104</v>
      </c>
      <c r="C24" t="inlineStr">
        <is>
          <t>Other</t>
        </is>
      </c>
      <c r="D24" t="inlineStr">
        <is>
          <t>DEBIT CARD PURCHASE TGP Bentonville Bentonville AR10052524793388M01XK1 (Cash)</t>
        </is>
      </c>
      <c r="E24" t="inlineStr"/>
    </row>
    <row r="25">
      <c r="A25" t="inlineStr">
        <is>
          <t>10/6/2025</t>
        </is>
      </c>
      <c r="B25" t="n">
        <v>65.75</v>
      </c>
      <c r="C25" t="inlineStr">
        <is>
          <t>Other</t>
        </is>
      </c>
      <c r="D25" t="inlineStr">
        <is>
          <t>DEBIT CARD PURCHASE YALE CLEANERS #16 918-4815971 OK10032524000978LFFPST (Cash)</t>
        </is>
      </c>
      <c r="E25" t="inlineStr"/>
    </row>
    <row r="26">
      <c r="A26" t="inlineStr">
        <is>
          <t>10/6/2025</t>
        </is>
      </c>
      <c r="B26" t="n">
        <v>52.59</v>
      </c>
      <c r="C26" t="inlineStr">
        <is>
          <t>Transportation</t>
        </is>
      </c>
      <c r="D26" t="inlineStr">
        <is>
          <t>DEBIT CARD PURCHASE CASEYS #3522 JENKS OK10022524445008L8PW0T (Cash)</t>
        </is>
      </c>
      <c r="E26" t="inlineStr"/>
    </row>
    <row r="27">
      <c r="A27" t="inlineStr">
        <is>
          <t>10/6/2025</t>
        </is>
      </c>
      <c r="B27" t="n">
        <v>52</v>
      </c>
      <c r="C27" t="inlineStr">
        <is>
          <t>Food</t>
        </is>
      </c>
      <c r="D27" t="inlineStr">
        <is>
          <t>DEBIT CARD PURCHASE BLVD *SLATE ORGANIC 918-992-5192 OK10032524445008MEJ8Q6 (Cash)</t>
        </is>
      </c>
      <c r="E27" t="inlineStr"/>
    </row>
    <row r="28">
      <c r="A28" t="inlineStr">
        <is>
          <t>10/6/2025</t>
        </is>
      </c>
      <c r="B28" t="n">
        <v>50</v>
      </c>
      <c r="C28" t="inlineStr">
        <is>
          <t>Food</t>
        </is>
      </c>
      <c r="D28" t="inlineStr">
        <is>
          <t>DEBIT CARD PURCHASE CHICK-FIL-A APP 866-232-2040 GA10042524231688NELXHL (Cash)</t>
        </is>
      </c>
      <c r="E28" t="inlineStr"/>
    </row>
    <row r="29">
      <c r="A29" t="inlineStr">
        <is>
          <t>10/6/2025</t>
        </is>
      </c>
      <c r="B29" t="n">
        <v>32.5</v>
      </c>
      <c r="C29" t="inlineStr">
        <is>
          <t>Food</t>
        </is>
      </c>
      <c r="D29" t="inlineStr">
        <is>
          <t>DEBIT CARD PURCHASE BLVD *SLATE ORGANIC 918-992-5192 OK10032524445008MEJ8Q6 (Cash)</t>
        </is>
      </c>
      <c r="E29" t="inlineStr"/>
    </row>
    <row r="30">
      <c r="A30" t="inlineStr">
        <is>
          <t>10/6/2025</t>
        </is>
      </c>
      <c r="B30" t="n">
        <v>30</v>
      </c>
      <c r="C30" t="inlineStr">
        <is>
          <t>Other</t>
        </is>
      </c>
      <c r="D30" t="inlineStr">
        <is>
          <t>DEBIT CARD PURCHASE SQ *RIVERFIELD COUNTRY Tulsa OK10032524692168M2Z3NZ (Cash)</t>
        </is>
      </c>
      <c r="E30" t="inlineStr"/>
    </row>
    <row r="31">
      <c r="A31" t="inlineStr">
        <is>
          <t>10/6/2025</t>
        </is>
      </c>
      <c r="B31" t="n">
        <v>26.58</v>
      </c>
      <c r="C31" t="inlineStr">
        <is>
          <t>Misc</t>
        </is>
      </c>
      <c r="D31" t="inlineStr">
        <is>
          <t>DEBIT CARD PURCHASE QT 78 TULSA OK10032524692168M2ZJB3 (Cash)</t>
        </is>
      </c>
      <c r="E31" t="inlineStr"/>
    </row>
    <row r="32">
      <c r="A32" t="inlineStr">
        <is>
          <t>10/6/2025</t>
        </is>
      </c>
      <c r="B32" t="n">
        <v>22</v>
      </c>
      <c r="C32" t="inlineStr">
        <is>
          <t>Other</t>
        </is>
      </c>
      <c r="D32" t="inlineStr">
        <is>
          <t>DEBIT CARD PURCHASE DRYBAR 147-93351940 AR10042524064668M2X8V7 (Cash)</t>
        </is>
      </c>
      <c r="E32" t="inlineStr"/>
    </row>
    <row r="33">
      <c r="A33" t="inlineStr">
        <is>
          <t>10/6/2025</t>
        </is>
      </c>
      <c r="B33" t="n">
        <v>20</v>
      </c>
      <c r="C33" t="inlineStr">
        <is>
          <t>Entertainment</t>
        </is>
      </c>
      <c r="D33" t="inlineStr">
        <is>
          <t>DEBIT CARD PURCHASE EXPO TICKET OFFICE 9183766000 OK10012524412958K68SVW (Cash)</t>
        </is>
      </c>
      <c r="E33" t="inlineStr"/>
    </row>
    <row r="34">
      <c r="A34" t="inlineStr">
        <is>
          <t>10/6/2025</t>
        </is>
      </c>
      <c r="B34" t="n">
        <v>17.54</v>
      </c>
      <c r="C34" t="inlineStr">
        <is>
          <t>Entertainment</t>
        </is>
      </c>
      <c r="D34" t="inlineStr">
        <is>
          <t>DEBIT CARD PURCHASE EXPO TICKET OFFICE TULSA OK10012524412958K68VTE (Cash)</t>
        </is>
      </c>
      <c r="E34" t="inlineStr"/>
    </row>
    <row r="35">
      <c r="A35" t="inlineStr">
        <is>
          <t>10/6/2025</t>
        </is>
      </c>
      <c r="B35" t="n">
        <v>13.53</v>
      </c>
      <c r="C35" t="inlineStr">
        <is>
          <t>Food</t>
        </is>
      </c>
      <c r="D35" t="inlineStr">
        <is>
          <t>DEBIT CARD PURCHASE SQ *SNAX CITY Tulsa OK10022524692168K2Y19N (Cash)</t>
        </is>
      </c>
      <c r="E35" t="inlineStr"/>
    </row>
    <row r="36">
      <c r="A36" t="inlineStr">
        <is>
          <t>10/6/2025</t>
        </is>
      </c>
      <c r="B36" t="n">
        <v>12.97</v>
      </c>
      <c r="C36" t="inlineStr">
        <is>
          <t>Food</t>
        </is>
      </c>
      <c r="D36" t="inlineStr">
        <is>
          <t>DEBIT CARD PURCHASE SQ *RUTH'S CHICKEN Tulsa OK10032524692168M2Z5FW (Cash)</t>
        </is>
      </c>
      <c r="E36" t="inlineStr"/>
    </row>
    <row r="37">
      <c r="A37" t="inlineStr">
        <is>
          <t>10/6/2025</t>
        </is>
      </c>
      <c r="B37" t="n">
        <v>8.300000000000001</v>
      </c>
      <c r="C37" t="inlineStr">
        <is>
          <t>Food</t>
        </is>
      </c>
      <c r="D37" t="inlineStr">
        <is>
          <t>DEBIT CARD PURCHASE SQ *BOLDER COFFEE Rogers AR10042524692168M2ZXRW (Cash)</t>
        </is>
      </c>
      <c r="E37" t="inlineStr"/>
    </row>
    <row r="38">
      <c r="A38" t="inlineStr">
        <is>
          <t>10/6/2025</t>
        </is>
      </c>
      <c r="B38" t="n">
        <v>4.36</v>
      </c>
      <c r="C38" t="inlineStr">
        <is>
          <t>Shopping</t>
        </is>
      </c>
      <c r="D38" t="inlineStr">
        <is>
          <t>DEBIT CARD PURCHASE POS0794 DOLLAR GENERAL JENKS OK10022524251318LF6JVW (Cash)</t>
        </is>
      </c>
      <c r="E38" t="inlineStr"/>
    </row>
    <row r="39">
      <c r="A39" t="inlineStr">
        <is>
          <t>10/7/2025</t>
        </is>
      </c>
      <c r="B39" t="n">
        <v>718.67</v>
      </c>
      <c r="C39" t="inlineStr">
        <is>
          <t>Birthday/Christmas</t>
        </is>
      </c>
      <c r="D39" t="inlineStr">
        <is>
          <t>DEBIT CARD PURCHASE POS0015 ETSY, INC. Ets www.etsy.com NY10052524251318PF6JVX (Cash)</t>
        </is>
      </c>
      <c r="E39" t="inlineStr"/>
    </row>
    <row r="40">
      <c r="A40" t="inlineStr">
        <is>
          <t>10/7/2025</t>
        </is>
      </c>
      <c r="B40" t="n">
        <v>153.29</v>
      </c>
      <c r="C40" t="inlineStr">
        <is>
          <t>Shopping</t>
        </is>
      </c>
      <c r="D40" t="inlineStr">
        <is>
          <t>DEBIT CARD PURCHASE POS1 DILLARDS 4 ROGERS AR10042524251318PF6JVX (Cash)</t>
        </is>
      </c>
      <c r="E40" t="inlineStr"/>
    </row>
    <row r="41">
      <c r="A41" t="inlineStr">
        <is>
          <t>10/7/2025</t>
        </is>
      </c>
      <c r="B41" t="n">
        <v>139.2</v>
      </c>
      <c r="C41" t="inlineStr">
        <is>
          <t>Entertainment</t>
        </is>
      </c>
      <c r="D41" t="inlineStr">
        <is>
          <t>DEBIT CARD PURCHASE PINNACLE NAIL SPA ROGERS AR10042524086988NS66LK (Cash)</t>
        </is>
      </c>
      <c r="E41" t="inlineStr"/>
    </row>
    <row r="42">
      <c r="A42" t="inlineStr">
        <is>
          <t>10/7/2025</t>
        </is>
      </c>
      <c r="B42" t="n">
        <v>105</v>
      </c>
      <c r="C42" t="inlineStr">
        <is>
          <t>Other</t>
        </is>
      </c>
      <c r="D42" t="inlineStr">
        <is>
          <t>DEBIT CARD PURCHASE AMERICAN DIABETES ASSO 703-5491500 VA10042524207858N4N74D (Cash)</t>
        </is>
      </c>
      <c r="E42" t="inlineStr"/>
    </row>
    <row r="43">
      <c r="A43" t="inlineStr">
        <is>
          <t>10/7/2025</t>
        </is>
      </c>
      <c r="B43" t="n">
        <v>85.41</v>
      </c>
      <c r="C43" t="inlineStr">
        <is>
          <t>Shopping</t>
        </is>
      </c>
      <c r="D43" t="inlineStr">
        <is>
          <t>DEBIT CARD PURCHASE POS1 DILLARDS 4 ROGERS AR10042524251318PF6JVX (Cash)</t>
        </is>
      </c>
      <c r="E43" t="inlineStr"/>
    </row>
    <row r="44">
      <c r="A44" t="inlineStr">
        <is>
          <t>10/7/2025</t>
        </is>
      </c>
      <c r="B44" t="n">
        <v>77.34</v>
      </c>
      <c r="C44" t="inlineStr">
        <is>
          <t>Transportation</t>
        </is>
      </c>
      <c r="D44" t="inlineStr">
        <is>
          <t>DEBIT CARD PURCHASE POS1 QT 30 TULSA OK10052524251318PF6JVX (Cash)</t>
        </is>
      </c>
      <c r="E44" t="inlineStr"/>
    </row>
    <row r="45">
      <c r="A45" t="inlineStr">
        <is>
          <t>10/7/2025</t>
        </is>
      </c>
      <c r="B45" t="n">
        <v>75</v>
      </c>
      <c r="C45" t="inlineStr">
        <is>
          <t>Other</t>
        </is>
      </c>
      <c r="D45" t="inlineStr">
        <is>
          <t>DEBIT CARD PURCHASE AMERICAN DIABETES ASSO 703-5491500 VA10042524207858N4N74D (Cash)</t>
        </is>
      </c>
      <c r="E45" t="inlineStr"/>
    </row>
    <row r="46">
      <c r="A46" t="inlineStr">
        <is>
          <t>10/7/2025</t>
        </is>
      </c>
      <c r="B46" t="n">
        <v>65.69</v>
      </c>
      <c r="C46" t="inlineStr">
        <is>
          <t>Shopping</t>
        </is>
      </c>
      <c r="D46" t="inlineStr">
        <is>
          <t>DEBIT CARD PURCHASE POS2775 MENS WEARHOUSE ROGERS AR10042524251318PF6JVX (Cash)</t>
        </is>
      </c>
      <c r="E46" t="inlineStr"/>
    </row>
    <row r="47">
      <c r="A47" t="inlineStr">
        <is>
          <t>10/7/2025</t>
        </is>
      </c>
      <c r="B47" t="n">
        <v>50.95</v>
      </c>
      <c r="C47" t="inlineStr">
        <is>
          <t>Food</t>
        </is>
      </c>
      <c r="D47" t="inlineStr">
        <is>
          <t>DEBIT CARD PURCHASE TST*THE BUTTERED BISCU Bentonville AR10052524692168N30NLR (Cash)</t>
        </is>
      </c>
      <c r="E47" t="inlineStr"/>
    </row>
    <row r="48">
      <c r="A48" t="inlineStr">
        <is>
          <t>10/7/2025</t>
        </is>
      </c>
      <c r="B48" t="n">
        <v>35.62</v>
      </c>
      <c r="C48" t="inlineStr">
        <is>
          <t>Groceries</t>
        </is>
      </c>
      <c r="D48" t="inlineStr">
        <is>
          <t>DEBIT CARD PURCHASE POS3600 WM SUPERCENTER JENKS ELM OK10052524251318PF6JVX (Cash)</t>
        </is>
      </c>
      <c r="E48" t="inlineStr"/>
    </row>
    <row r="49">
      <c r="A49" t="inlineStr">
        <is>
          <t>10/7/2025</t>
        </is>
      </c>
      <c r="B49" t="n">
        <v>32</v>
      </c>
      <c r="C49" t="inlineStr">
        <is>
          <t>Other</t>
        </is>
      </c>
      <c r="D49" t="inlineStr">
        <is>
          <t>Check Paid # 1223 (Cash)</t>
        </is>
      </c>
      <c r="E49" t="inlineStr"/>
    </row>
    <row r="50">
      <c r="A50" t="inlineStr">
        <is>
          <t>10/7/2025</t>
        </is>
      </c>
      <c r="B50" t="n">
        <v>26.77</v>
      </c>
      <c r="C50" t="inlineStr">
        <is>
          <t>Transportation</t>
        </is>
      </c>
      <c r="D50" t="inlineStr">
        <is>
          <t>DEBIT CARD PURCHASE POS0012 UBER * PENDI uber.com CA10052524251318PF6JVX (Cash)</t>
        </is>
      </c>
      <c r="E50" t="inlineStr"/>
    </row>
    <row r="51">
      <c r="A51" t="inlineStr">
        <is>
          <t>10/7/2025</t>
        </is>
      </c>
      <c r="B51" t="n">
        <v>16.91</v>
      </c>
      <c r="C51" t="inlineStr">
        <is>
          <t>Transportation</t>
        </is>
      </c>
      <c r="D51" t="inlineStr">
        <is>
          <t>DEBIT CARD PURCHASE POS0012 UBER *TRIP H uber.com CA10042524251318PF6JVX (Cash)</t>
        </is>
      </c>
      <c r="E51" t="inlineStr"/>
    </row>
    <row r="52">
      <c r="A52" t="inlineStr">
        <is>
          <t>10/7/2025</t>
        </is>
      </c>
      <c r="B52" t="n">
        <v>16.25</v>
      </c>
      <c r="C52" t="inlineStr">
        <is>
          <t>Healthcare</t>
        </is>
      </c>
      <c r="D52" t="inlineStr">
        <is>
          <t>DEBIT CARD PURCHASE POS9999 CVS/PHARMACY # JENKS OK10062524251318PF6JVX (Cash)</t>
        </is>
      </c>
      <c r="E52" t="inlineStr"/>
    </row>
    <row r="53">
      <c r="A53" t="inlineStr">
        <is>
          <t>10/7/2025</t>
        </is>
      </c>
      <c r="B53" t="n">
        <v>16.25</v>
      </c>
      <c r="C53" t="inlineStr">
        <is>
          <t>Transportation</t>
        </is>
      </c>
      <c r="D53" t="inlineStr">
        <is>
          <t>DEBIT CARD PURCHASE POS0012 UBER * PENDI uber.com CA10052524251318PF6JVX (Cash)</t>
        </is>
      </c>
      <c r="E53" t="inlineStr"/>
    </row>
    <row r="54">
      <c r="A54" t="inlineStr">
        <is>
          <t>10/7/2025</t>
        </is>
      </c>
      <c r="B54" t="n">
        <v>15.77</v>
      </c>
      <c r="C54" t="inlineStr">
        <is>
          <t>Transportation</t>
        </is>
      </c>
      <c r="D54" t="inlineStr">
        <is>
          <t>DEBIT CARD PURCHASE POS0012 UBER *TRIP H uber.com CA10042524251318PF6JVX (Cash)</t>
        </is>
      </c>
      <c r="E54" t="inlineStr"/>
    </row>
    <row r="55">
      <c r="A55" t="inlineStr">
        <is>
          <t>10/7/2025</t>
        </is>
      </c>
      <c r="B55" t="n">
        <v>13.2</v>
      </c>
      <c r="C55" t="inlineStr">
        <is>
          <t>Other</t>
        </is>
      </c>
      <c r="D55" t="inlineStr">
        <is>
          <t>DEBIT CARD PURCHASE EMB STE ROGERS CEDAR C ROGERS AR10042524755428N3JB49 (Cash)</t>
        </is>
      </c>
      <c r="E55" t="inlineStr"/>
    </row>
    <row r="56">
      <c r="A56" t="inlineStr">
        <is>
          <t>10/7/2025</t>
        </is>
      </c>
      <c r="B56" t="n">
        <v>11.36</v>
      </c>
      <c r="C56" t="inlineStr">
        <is>
          <t>Food</t>
        </is>
      </c>
      <c r="D56" t="inlineStr">
        <is>
          <t>DEBIT CARD PURCHASE SONIC DRIVE IN #2250 JENKS OK10052524055248NEMNJ6 (Cash)</t>
        </is>
      </c>
      <c r="E56" t="inlineStr"/>
    </row>
    <row r="57">
      <c r="A57" t="inlineStr">
        <is>
          <t>10/7/2025</t>
        </is>
      </c>
      <c r="B57" t="n">
        <v>5</v>
      </c>
      <c r="C57" t="inlineStr">
        <is>
          <t>Transportation</t>
        </is>
      </c>
      <c r="D57" t="inlineStr">
        <is>
          <t>DEBIT CARD PURCHASE POS0012 UBER *TRIP H uber.com CA10042524251318PF6JVX (Cash)</t>
        </is>
      </c>
      <c r="E57" t="inlineStr"/>
    </row>
    <row r="58">
      <c r="A58" t="inlineStr">
        <is>
          <t>10/7/2025</t>
        </is>
      </c>
      <c r="B58" t="n">
        <v>4</v>
      </c>
      <c r="C58" t="inlineStr">
        <is>
          <t>Transportation</t>
        </is>
      </c>
      <c r="D58" t="inlineStr">
        <is>
          <t>DEBIT CARD PURCHASE POS0012 UBER *TRIP H uber.com CA10042524251318PF6JVX (Cash)</t>
        </is>
      </c>
      <c r="E58" t="inlineStr"/>
    </row>
    <row r="59">
      <c r="A59" t="inlineStr">
        <is>
          <t>10/8/2025</t>
        </is>
      </c>
      <c r="B59" t="n">
        <v>168.74</v>
      </c>
      <c r="C59" t="inlineStr">
        <is>
          <t>Horse</t>
        </is>
      </c>
      <c r="D59" t="inlineStr">
        <is>
          <t>DEBIT CARD PURCHASE POS0003 Walmart.com Bentonville AR10062524251318RF6JVX (Cash)</t>
        </is>
      </c>
      <c r="E59" t="inlineStr"/>
    </row>
    <row r="60">
      <c r="A60" t="inlineStr">
        <is>
          <t>10/8/2025</t>
        </is>
      </c>
      <c r="B60" t="n">
        <v>120</v>
      </c>
      <c r="C60" t="inlineStr">
        <is>
          <t>Other</t>
        </is>
      </c>
      <c r="D60" t="inlineStr">
        <is>
          <t>Check Paid # 1155 (Cash)</t>
        </is>
      </c>
      <c r="E60" t="inlineStr"/>
    </row>
    <row r="61">
      <c r="A61" t="inlineStr">
        <is>
          <t>10/8/2025</t>
        </is>
      </c>
      <c r="B61" t="n">
        <v>108.58</v>
      </c>
      <c r="C61" t="inlineStr">
        <is>
          <t>Birthday/Christmas</t>
        </is>
      </c>
      <c r="D61" t="inlineStr">
        <is>
          <t>DEBIT CARD PURCHASE POS0015 ETSY, INC. Ets www.etsy.com NY10072524251318RF6JVX (Cash)</t>
        </is>
      </c>
      <c r="E61" t="inlineStr"/>
    </row>
    <row r="62">
      <c r="A62" t="inlineStr">
        <is>
          <t>10/8/2025</t>
        </is>
      </c>
      <c r="B62" t="n">
        <v>51.96</v>
      </c>
      <c r="C62" t="inlineStr">
        <is>
          <t>Transportation</t>
        </is>
      </c>
      <c r="D62" t="inlineStr">
        <is>
          <t>DEBIT CARD PURCHASE POS0012 UBER * PENDI uber.com CA10072524251318RF6JVX (Cash)</t>
        </is>
      </c>
      <c r="E62" t="inlineStr"/>
    </row>
    <row r="63">
      <c r="A63" t="inlineStr">
        <is>
          <t>10/8/2025</t>
        </is>
      </c>
      <c r="B63" t="n">
        <v>30</v>
      </c>
      <c r="C63" t="inlineStr">
        <is>
          <t>Healthcare</t>
        </is>
      </c>
      <c r="D63" t="inlineStr">
        <is>
          <t>DEBIT CARD PURCHASE PEDIATRIC AND ADOLESCE 9187477544 OK10062524801978PENM4E (Cash)</t>
        </is>
      </c>
      <c r="E63" t="inlineStr"/>
    </row>
    <row r="64">
      <c r="A64" t="inlineStr">
        <is>
          <t>10/8/2025</t>
        </is>
      </c>
      <c r="B64" t="n">
        <v>25.22</v>
      </c>
      <c r="C64" t="inlineStr">
        <is>
          <t>Transportation</t>
        </is>
      </c>
      <c r="D64" t="inlineStr">
        <is>
          <t>DEBIT CARD PURCHASE POS1 QT 101 OUTSIDE JENKS OK10072524251318RF6JVX (Cash)</t>
        </is>
      </c>
      <c r="E64" t="inlineStr"/>
    </row>
    <row r="65">
      <c r="A65" t="inlineStr">
        <is>
          <t>10/8/2025</t>
        </is>
      </c>
      <c r="B65" t="n">
        <v>16.36</v>
      </c>
      <c r="C65" t="inlineStr">
        <is>
          <t>Birthday/Christmas</t>
        </is>
      </c>
      <c r="D65" t="inlineStr">
        <is>
          <t>DEBIT CARD PURCHASE POS0015 ETSY, INC. Ets www.etsy.com NY10072524251318RF6JVX (Cash)</t>
        </is>
      </c>
      <c r="E65" t="inlineStr"/>
    </row>
    <row r="66">
      <c r="A66" t="inlineStr">
        <is>
          <t>10/8/2025</t>
        </is>
      </c>
      <c r="B66" t="n">
        <v>4</v>
      </c>
      <c r="C66" t="inlineStr">
        <is>
          <t>Other</t>
        </is>
      </c>
      <c r="D66" t="inlineStr">
        <is>
          <t>DEBIT CARD PURCHASE SKY ZONE - TULSA - GUE TULSA OK10052524269798PEJD6F (Cash)</t>
        </is>
      </c>
      <c r="E66" t="inlineStr"/>
    </row>
    <row r="67">
      <c r="A67" t="inlineStr">
        <is>
          <t>10/8/2025</t>
        </is>
      </c>
      <c r="B67" t="n">
        <v>2</v>
      </c>
      <c r="C67" t="inlineStr">
        <is>
          <t>Other</t>
        </is>
      </c>
      <c r="D67" t="inlineStr">
        <is>
          <t>DEBIT CARD PURCHASE SKY ZONE - TULSA - GUE TULSA OK10052524269798PEJEEG (Cash)</t>
        </is>
      </c>
      <c r="E67" t="inlineStr"/>
    </row>
    <row r="68">
      <c r="A68" t="inlineStr">
        <is>
          <t>10/8/2025</t>
        </is>
      </c>
      <c r="B68" t="n">
        <v>1.83</v>
      </c>
      <c r="C68" t="inlineStr">
        <is>
          <t>Misc</t>
        </is>
      </c>
      <c r="D68" t="inlineStr">
        <is>
          <t>DEBIT CARD PURCHASE POS9999 CASEYS #3522 5 JENKS OK10072524251318RF6JVX (Cash)</t>
        </is>
      </c>
      <c r="E68" t="inlineStr"/>
    </row>
    <row r="69">
      <c r="A69" t="inlineStr">
        <is>
          <t>10/8/2025</t>
        </is>
      </c>
      <c r="B69" t="n">
        <v>1.66</v>
      </c>
      <c r="C69" t="inlineStr">
        <is>
          <t>Healthcare</t>
        </is>
      </c>
      <c r="D69" t="inlineStr">
        <is>
          <t>DEBIT CARD PURCHASE CURTIN DRUG JENKS OK10062524240528REP0K7 (Cash)</t>
        </is>
      </c>
      <c r="E69" t="inlineStr"/>
    </row>
    <row r="70">
      <c r="A70" t="inlineStr">
        <is>
          <t>10/9/2025</t>
        </is>
      </c>
      <c r="B70" t="n">
        <v>60.03</v>
      </c>
      <c r="C70" t="inlineStr">
        <is>
          <t>Transportation</t>
        </is>
      </c>
      <c r="D70" t="inlineStr">
        <is>
          <t>DEBIT CARD PURCHASE POS2V45 ULTRA MART COLUMBIA MO10072524251318TF6JVY (Cash)</t>
        </is>
      </c>
      <c r="E70" t="inlineStr"/>
    </row>
    <row r="71">
      <c r="A71" t="inlineStr">
        <is>
          <t>10/9/2025</t>
        </is>
      </c>
      <c r="B71" t="n">
        <v>50</v>
      </c>
      <c r="C71" t="inlineStr">
        <is>
          <t>Birthday/Christmas</t>
        </is>
      </c>
      <c r="D71" t="inlineStr">
        <is>
          <t>DEBIT CARD PURCHASE VENMO *MOUTHYBROAD MOU 855-812-4430 NY10072524027628R1YVNK (Cash)</t>
        </is>
      </c>
      <c r="E71" t="inlineStr"/>
    </row>
    <row r="72">
      <c r="A72" t="inlineStr">
        <is>
          <t>10/9/2025</t>
        </is>
      </c>
      <c r="B72" t="n">
        <v>28.03</v>
      </c>
      <c r="C72" t="inlineStr">
        <is>
          <t>Food</t>
        </is>
      </c>
      <c r="D72" t="inlineStr">
        <is>
          <t>DEBIT CARD PURCHASE CHICK-FIL-A #05429 TULSA OK10062524427338RLM8LE (Cash)</t>
        </is>
      </c>
      <c r="E72" t="inlineStr"/>
    </row>
    <row r="73">
      <c r="A73" t="inlineStr">
        <is>
          <t>10/9/2025</t>
        </is>
      </c>
      <c r="B73" t="n">
        <v>15</v>
      </c>
      <c r="C73" t="inlineStr">
        <is>
          <t>Shopping</t>
        </is>
      </c>
      <c r="D73" t="inlineStr">
        <is>
          <t>DEBIT CARD PURCHASE POS0214 CVS/PHARMACY # JENKS OK10082524251318TF6JVY (Cash)</t>
        </is>
      </c>
      <c r="E73" t="inlineStr"/>
    </row>
    <row r="74">
      <c r="A74" t="inlineStr">
        <is>
          <t>10/9/2025</t>
        </is>
      </c>
      <c r="B74" t="n">
        <v>11.48</v>
      </c>
      <c r="C74" t="inlineStr">
        <is>
          <t>Food</t>
        </is>
      </c>
      <c r="D74" t="inlineStr">
        <is>
          <t>DEBIT CARD PURCHASE POS8754 CENEX HOOD S S BOIS D ARC MO10072524251318TF6JVY (Cash)</t>
        </is>
      </c>
      <c r="E74" t="inlineStr"/>
    </row>
    <row r="75">
      <c r="A75" t="inlineStr">
        <is>
          <t>10/9/2025</t>
        </is>
      </c>
      <c r="B75" t="n">
        <v>8.82</v>
      </c>
      <c r="C75" t="inlineStr">
        <is>
          <t>Misc</t>
        </is>
      </c>
      <c r="D75" t="inlineStr">
        <is>
          <t>DEBIT CARD PURCHASE QT 31 TULSA OK10062524692168R325PG (Cash)</t>
        </is>
      </c>
      <c r="E75" t="inlineStr"/>
    </row>
    <row r="76">
      <c r="A76" t="inlineStr">
        <is>
          <t>10/9/2025</t>
        </is>
      </c>
      <c r="B76" t="n">
        <v>5.3</v>
      </c>
      <c r="C76" t="inlineStr">
        <is>
          <t>Misc</t>
        </is>
      </c>
      <c r="D76" t="inlineStr">
        <is>
          <t>DEBIT CARD PURCHASE QT 96 TULSA OK10062524692168R325SV (Cash)</t>
        </is>
      </c>
      <c r="E76" t="inlineStr"/>
    </row>
    <row r="77">
      <c r="A77" t="inlineStr">
        <is>
          <t>10/10/2025</t>
        </is>
      </c>
      <c r="B77" t="n">
        <v>60.83</v>
      </c>
      <c r="C77" t="inlineStr">
        <is>
          <t>Other</t>
        </is>
      </c>
      <c r="D77" t="inlineStr">
        <is>
          <t>DEBIT CARD PURCHASE POS6911 INK BY HUDSON TULSA OK10082524251318SF6JVY (Cash)</t>
        </is>
      </c>
      <c r="E77" t="inlineStr"/>
    </row>
    <row r="78">
      <c r="A78" t="inlineStr">
        <is>
          <t>10/10/2025</t>
        </is>
      </c>
      <c r="B78" t="n">
        <v>46.51</v>
      </c>
      <c r="C78" t="inlineStr">
        <is>
          <t>Groceries</t>
        </is>
      </c>
      <c r="D78" t="inlineStr">
        <is>
          <t>DEBIT CARD PURCHASE POS0003 Walmart.com Bentonville AR10092524251318SF6JVY (Cash)</t>
        </is>
      </c>
      <c r="E78" t="inlineStr"/>
    </row>
    <row r="79">
      <c r="A79" t="inlineStr">
        <is>
          <t>10/10/2025</t>
        </is>
      </c>
      <c r="B79" t="n">
        <v>22.54</v>
      </c>
      <c r="C79" t="inlineStr">
        <is>
          <t>Healthcare</t>
        </is>
      </c>
      <c r="D79" t="inlineStr">
        <is>
          <t>DEBIT CARD PURCHASE POS0214 CVS/PHARMACY # JENKS OK10092524251318SF6JVY (Cash)</t>
        </is>
      </c>
      <c r="E79" t="inlineStr"/>
    </row>
    <row r="80">
      <c r="A80" t="inlineStr">
        <is>
          <t>10/10/2025</t>
        </is>
      </c>
      <c r="B80" t="n">
        <v>19.38</v>
      </c>
      <c r="C80" t="inlineStr">
        <is>
          <t>Misc</t>
        </is>
      </c>
      <c r="D80" t="inlineStr">
        <is>
          <t>DEBIT CARD PURCHASE QT 30 TULSA OK10072524692168T33331 (Cash)</t>
        </is>
      </c>
      <c r="E80" t="inlineStr"/>
    </row>
    <row r="81">
      <c r="A81" t="inlineStr">
        <is>
          <t>10/10/2025</t>
        </is>
      </c>
      <c r="B81" t="n">
        <v>14.32</v>
      </c>
      <c r="C81" t="inlineStr">
        <is>
          <t>Food</t>
        </is>
      </c>
      <c r="D81" t="inlineStr">
        <is>
          <t>DEBIT CARD PURCHASE TACO BELL 456 COLUMBIA MO10072524943008T8SFH8 (Cash)</t>
        </is>
      </c>
      <c r="E81" t="inlineStr"/>
    </row>
    <row r="82">
      <c r="A82" t="inlineStr">
        <is>
          <t>10/10/2025</t>
        </is>
      </c>
      <c r="B82" t="n">
        <v>9.789999999999999</v>
      </c>
      <c r="C82" t="inlineStr">
        <is>
          <t>Misc</t>
        </is>
      </c>
      <c r="D82" t="inlineStr">
        <is>
          <t>DEBIT CARD PURCHASE QT 101 JENKS OK10072524692168T33311 (Cash)</t>
        </is>
      </c>
      <c r="E82" t="inlineStr"/>
    </row>
    <row r="83">
      <c r="A83" t="inlineStr">
        <is>
          <t>10/13/2025</t>
        </is>
      </c>
      <c r="B83" t="n">
        <v>178.89</v>
      </c>
      <c r="C83" t="inlineStr">
        <is>
          <t>Entertainment</t>
        </is>
      </c>
      <c r="D83" t="inlineStr">
        <is>
          <t>DEBIT CARD PURCHASE SQ *JENKS AQUARIUM AUT Jenks OK10112524692168W35YHT (Cash)</t>
        </is>
      </c>
      <c r="E83" t="inlineStr"/>
    </row>
    <row r="84">
      <c r="A84" t="inlineStr">
        <is>
          <t>10/13/2025</t>
        </is>
      </c>
      <c r="B84" t="n">
        <v>137.71</v>
      </c>
      <c r="C84" t="inlineStr">
        <is>
          <t>Horse</t>
        </is>
      </c>
      <c r="D84" t="inlineStr">
        <is>
          <t>DEBIT CARD PURCHASE SP FARM HOUSE TACK 186-44573557 NC10112524492168X2X4AN (Cash)</t>
        </is>
      </c>
      <c r="E84" t="inlineStr"/>
    </row>
    <row r="85">
      <c r="A85" t="inlineStr">
        <is>
          <t>10/13/2025</t>
        </is>
      </c>
      <c r="B85" t="n">
        <v>123.48</v>
      </c>
      <c r="C85" t="inlineStr">
        <is>
          <t>Horse</t>
        </is>
      </c>
      <c r="D85" t="inlineStr">
        <is>
          <t>DEBIT CARD PURCHASE POS0003 Walmart.com Bentonville AR10102524251318VF6JVY (Cash)</t>
        </is>
      </c>
      <c r="E85" t="inlineStr"/>
    </row>
    <row r="86">
      <c r="A86" t="inlineStr">
        <is>
          <t>10/13/2025</t>
        </is>
      </c>
      <c r="B86" t="n">
        <v>99.98999999999999</v>
      </c>
      <c r="C86" t="inlineStr">
        <is>
          <t>Horse</t>
        </is>
      </c>
      <c r="D86" t="inlineStr">
        <is>
          <t>DEBIT CARD PURCHASE POS27ZW SHOWGROUNDS-RI SHELBURNE FA MA10102524251318VF6JVY (Cash)</t>
        </is>
      </c>
      <c r="E86" t="inlineStr"/>
    </row>
    <row r="87">
      <c r="A87" t="inlineStr">
        <is>
          <t>10/13/2025</t>
        </is>
      </c>
      <c r="B87" t="n">
        <v>84.53</v>
      </c>
      <c r="C87" t="inlineStr">
        <is>
          <t>Horse</t>
        </is>
      </c>
      <c r="D87" t="inlineStr">
        <is>
          <t>DEBIT CARD PURCHASE OUTBACK 3448 GASTONIA NC10082524692168S33TNL (Cash)</t>
        </is>
      </c>
      <c r="E87" t="inlineStr"/>
    </row>
    <row r="88">
      <c r="A88" t="inlineStr">
        <is>
          <t>10/13/2025</t>
        </is>
      </c>
      <c r="B88" t="n">
        <v>75</v>
      </c>
      <c r="C88" t="inlineStr">
        <is>
          <t>Horse</t>
        </is>
      </c>
      <c r="D88" t="inlineStr">
        <is>
          <t>DEBIT CARD PURCHASE SHOWGROUNDS-RIDERVIDEO SHOWGROUNDSLI MA10092524011348S2X937 (Cash)</t>
        </is>
      </c>
      <c r="E88" t="inlineStr"/>
    </row>
    <row r="89">
      <c r="A89" t="inlineStr">
        <is>
          <t>10/13/2025</t>
        </is>
      </c>
      <c r="B89" t="n">
        <v>67.12</v>
      </c>
      <c r="C89" t="inlineStr">
        <is>
          <t>Groceries</t>
        </is>
      </c>
      <c r="D89" t="inlineStr">
        <is>
          <t>DEBIT CARD PURCHASE POS0003 Walmart.com Bentonville AR10102524251318VF6JVY (Cash)</t>
        </is>
      </c>
      <c r="E89" t="inlineStr"/>
    </row>
    <row r="90">
      <c r="A90" t="inlineStr">
        <is>
          <t>10/13/2025</t>
        </is>
      </c>
      <c r="B90" t="n">
        <v>58</v>
      </c>
      <c r="C90" t="inlineStr">
        <is>
          <t>Other</t>
        </is>
      </c>
      <c r="D90" t="inlineStr">
        <is>
          <t>DEBIT CARD PURCHASE EB *OKTOBERFEST 8014137200 CA10112524036298WLT142 (Cash)</t>
        </is>
      </c>
      <c r="E90" t="inlineStr"/>
    </row>
    <row r="91">
      <c r="A91" t="inlineStr">
        <is>
          <t>10/13/2025</t>
        </is>
      </c>
      <c r="B91" t="n">
        <v>52.98</v>
      </c>
      <c r="C91" t="inlineStr">
        <is>
          <t>Birthday/Christmas</t>
        </is>
      </c>
      <c r="D91" t="inlineStr">
        <is>
          <t>DEBIT CARD PURCHASE QUIK PRINT OF TULSA IN TULSA OK10092524247608S5SEHX (Cash)</t>
        </is>
      </c>
      <c r="E91" t="inlineStr"/>
    </row>
    <row r="92">
      <c r="A92" t="inlineStr">
        <is>
          <t>10/13/2025</t>
        </is>
      </c>
      <c r="B92" t="n">
        <v>40.18</v>
      </c>
      <c r="C92" t="inlineStr">
        <is>
          <t>Horse</t>
        </is>
      </c>
      <c r="D92" t="inlineStr">
        <is>
          <t>DEBIT CARD PURCHASE SQ *TACO MUNDO Mill Spring NC10102524692168V351V1 (Cash)</t>
        </is>
      </c>
      <c r="E92" t="inlineStr"/>
    </row>
    <row r="93">
      <c r="A93" t="inlineStr">
        <is>
          <t>10/13/2025</t>
        </is>
      </c>
      <c r="B93" t="n">
        <v>30.16</v>
      </c>
      <c r="C93" t="inlineStr">
        <is>
          <t>Horse</t>
        </is>
      </c>
      <c r="D93" t="inlineStr">
        <is>
          <t>DEBIT CARD PURCHASE SQ *BONNE BOUCHE FINE Mill Spring NC10112524692168W363R7 (Cash)</t>
        </is>
      </c>
      <c r="E93" t="inlineStr"/>
    </row>
    <row r="94">
      <c r="A94" t="inlineStr">
        <is>
          <t>10/13/2025</t>
        </is>
      </c>
      <c r="B94" t="n">
        <v>24.02</v>
      </c>
      <c r="C94" t="inlineStr">
        <is>
          <t>Horse</t>
        </is>
      </c>
      <c r="D94" t="inlineStr">
        <is>
          <t>DEBIT CARD PURCHASE SQ *BONNE BOUCHE FINE Tryon NC10102524692168V354NR (Cash)</t>
        </is>
      </c>
      <c r="E94" t="inlineStr"/>
    </row>
    <row r="95">
      <c r="A95" t="inlineStr">
        <is>
          <t>10/13/2025</t>
        </is>
      </c>
      <c r="B95" t="n">
        <v>22</v>
      </c>
      <c r="C95" t="inlineStr">
        <is>
          <t>Other</t>
        </is>
      </c>
      <c r="D95" t="inlineStr">
        <is>
          <t>DEBIT CARD PURCHASE EMB STE ROGERS CEDAR C ROGERS AR10042524755428W3JQXR (Cash)</t>
        </is>
      </c>
      <c r="E95" t="inlineStr"/>
    </row>
    <row r="96">
      <c r="A96" t="inlineStr">
        <is>
          <t>10/13/2025</t>
        </is>
      </c>
      <c r="B96" t="n">
        <v>21.44</v>
      </c>
      <c r="C96" t="inlineStr">
        <is>
          <t>Misc</t>
        </is>
      </c>
      <c r="D96" t="inlineStr">
        <is>
          <t>DEBIT CARD PURCHASE QT 96 TULSA OK10092524692168V34VGQ (Cash)</t>
        </is>
      </c>
      <c r="E96" t="inlineStr"/>
    </row>
    <row r="97">
      <c r="A97" t="inlineStr">
        <is>
          <t>10/13/2025</t>
        </is>
      </c>
      <c r="B97" t="n">
        <v>21</v>
      </c>
      <c r="C97" t="inlineStr">
        <is>
          <t>Food</t>
        </is>
      </c>
      <c r="D97" t="inlineStr">
        <is>
          <t>DEBIT CARD PURCHASE SQ *CORAL REEF CAFE Jenks OK10112524692168W364Z0 (Cash)</t>
        </is>
      </c>
      <c r="E97" t="inlineStr"/>
    </row>
    <row r="98">
      <c r="A98" t="inlineStr">
        <is>
          <t>10/13/2025</t>
        </is>
      </c>
      <c r="B98" t="n">
        <v>17.88</v>
      </c>
      <c r="C98" t="inlineStr">
        <is>
          <t>Food</t>
        </is>
      </c>
      <c r="D98" t="inlineStr">
        <is>
          <t>DEBIT CARD PURCHASE 015 BRAUMS STORE TULSA OK10092524013398S01SYJ (Cash)</t>
        </is>
      </c>
      <c r="E98" t="inlineStr"/>
    </row>
    <row r="99">
      <c r="A99" t="inlineStr">
        <is>
          <t>10/13/2025</t>
        </is>
      </c>
      <c r="B99" t="n">
        <v>17.73</v>
      </c>
      <c r="C99" t="inlineStr">
        <is>
          <t>Food</t>
        </is>
      </c>
      <c r="D99" t="inlineStr">
        <is>
          <t>DEBIT CARD PURCHASE CHIPOTLE MEX GR ONLINE TEAM-BANKING@ CA10102524431068W8W78S (Cash)</t>
        </is>
      </c>
      <c r="E99" t="inlineStr"/>
    </row>
    <row r="100">
      <c r="A100" t="inlineStr">
        <is>
          <t>10/13/2025</t>
        </is>
      </c>
      <c r="B100" t="n">
        <v>14.71</v>
      </c>
      <c r="C100" t="inlineStr">
        <is>
          <t>Food</t>
        </is>
      </c>
      <c r="D100" t="inlineStr">
        <is>
          <t>DEBIT CARD PURCHASE DD *DOORDASH SONICDRIV 855-973-1040 CA10112524036298WLRZX3 (Cash)</t>
        </is>
      </c>
      <c r="E100" t="inlineStr"/>
    </row>
    <row r="101">
      <c r="A101" t="inlineStr">
        <is>
          <t>10/13/2025</t>
        </is>
      </c>
      <c r="B101" t="n">
        <v>13.12</v>
      </c>
      <c r="C101" t="inlineStr">
        <is>
          <t>Food</t>
        </is>
      </c>
      <c r="D101" t="inlineStr">
        <is>
          <t>DEBIT CARD PURCHASE DD *DOORDASH SONICDRIV 855-973-1040 CA10092524036298SMMHZ2 (Cash)</t>
        </is>
      </c>
      <c r="E101" t="inlineStr"/>
    </row>
    <row r="102">
      <c r="A102" t="inlineStr">
        <is>
          <t>10/13/2025</t>
        </is>
      </c>
      <c r="B102" t="n">
        <v>13.1</v>
      </c>
      <c r="C102" t="inlineStr">
        <is>
          <t>Horse</t>
        </is>
      </c>
      <c r="D102" t="inlineStr">
        <is>
          <t>DEBIT CARD PURCHASE THE GENERAL STORE 828-8631000 NC10092524000978VGFW37 (Cash)</t>
        </is>
      </c>
      <c r="E102" t="inlineStr"/>
    </row>
    <row r="103">
      <c r="A103" t="inlineStr">
        <is>
          <t>10/13/2025</t>
        </is>
      </c>
      <c r="B103" t="n">
        <v>10.85</v>
      </c>
      <c r="C103" t="inlineStr">
        <is>
          <t>Horse</t>
        </is>
      </c>
      <c r="D103" t="inlineStr">
        <is>
          <t>DEBIT CARD PURCHASE SQ *KONA ICE OF CENTRA Tulsa OK10102524692168V359RM (Cash)</t>
        </is>
      </c>
      <c r="E103" t="inlineStr"/>
    </row>
    <row r="104">
      <c r="A104" t="inlineStr">
        <is>
          <t>10/13/2025</t>
        </is>
      </c>
      <c r="B104" t="n">
        <v>9.66</v>
      </c>
      <c r="C104" t="inlineStr">
        <is>
          <t>Food</t>
        </is>
      </c>
      <c r="D104" t="inlineStr">
        <is>
          <t>DEBIT CARD PURCHASE SONIC DRIVE IN #3055 918-492-3396 OK10092524055248SES24Y (Cash)</t>
        </is>
      </c>
      <c r="E104" t="inlineStr"/>
    </row>
    <row r="105">
      <c r="A105" t="inlineStr">
        <is>
          <t>10/13/2025</t>
        </is>
      </c>
      <c r="B105" t="n">
        <v>9.56</v>
      </c>
      <c r="C105" t="inlineStr">
        <is>
          <t>Horse</t>
        </is>
      </c>
      <c r="D105" t="inlineStr">
        <is>
          <t>DEBIT CARD PURCHASE SP FARM HOUSE TACK 186-44573557 NC10092524492168S2X6ME (Cash)</t>
        </is>
      </c>
      <c r="E105" t="inlineStr"/>
    </row>
    <row r="106">
      <c r="A106" t="inlineStr">
        <is>
          <t>10/13/2025</t>
        </is>
      </c>
      <c r="B106" t="n">
        <v>7</v>
      </c>
      <c r="C106" t="inlineStr">
        <is>
          <t>Other</t>
        </is>
      </c>
      <c r="D106" t="inlineStr">
        <is>
          <t>DEBIT CARD PURCHASE CTLP*APPLE PHOTO BOOTH GREENVALE NY10112524116418XEWD8S (Cash)</t>
        </is>
      </c>
      <c r="E106" t="inlineStr"/>
    </row>
    <row r="107">
      <c r="A107" t="inlineStr">
        <is>
          <t>10/13/2025</t>
        </is>
      </c>
      <c r="B107" t="n">
        <v>5</v>
      </c>
      <c r="C107" t="inlineStr">
        <is>
          <t>Entertainment</t>
        </is>
      </c>
      <c r="D107" t="inlineStr">
        <is>
          <t>DEBIT CARD PURCHASE SQ *JENKS AQUARIUM AUT Jenks OK10112524692168W35Z6W (Cash)</t>
        </is>
      </c>
      <c r="E107" t="inlineStr"/>
    </row>
    <row r="108">
      <c r="A108" t="inlineStr">
        <is>
          <t>10/13/2025</t>
        </is>
      </c>
      <c r="B108" t="n">
        <v>5</v>
      </c>
      <c r="C108" t="inlineStr">
        <is>
          <t>Entertainment</t>
        </is>
      </c>
      <c r="D108" t="inlineStr">
        <is>
          <t>DEBIT CARD PURCHASE SQ *JENKS AQUARIUM AUT Jenks OK10112524692168W35ZSL (Cash)</t>
        </is>
      </c>
      <c r="E108" t="inlineStr"/>
    </row>
    <row r="109">
      <c r="A109" t="inlineStr">
        <is>
          <t>10/13/2025</t>
        </is>
      </c>
      <c r="B109" t="n">
        <v>5</v>
      </c>
      <c r="C109" t="inlineStr">
        <is>
          <t>Entertainment</t>
        </is>
      </c>
      <c r="D109" t="inlineStr">
        <is>
          <t>DEBIT CARD PURCHASE SQ *JENKS AQUARIUM AUT Jenks OK10112524692168W35YHP (Cash)</t>
        </is>
      </c>
      <c r="E109" t="inlineStr"/>
    </row>
    <row r="110">
      <c r="A110" t="inlineStr">
        <is>
          <t>10/13/2025</t>
        </is>
      </c>
      <c r="B110" t="n">
        <v>3.42</v>
      </c>
      <c r="C110" t="inlineStr">
        <is>
          <t>Food</t>
        </is>
      </c>
      <c r="D110" t="inlineStr">
        <is>
          <t>DEBIT CARD PURCHASE CHIPOTLE 2141 TULSA OK10102524431068W8W5XE (Cash)</t>
        </is>
      </c>
      <c r="E110" t="inlineStr"/>
    </row>
    <row r="111">
      <c r="A111" t="inlineStr">
        <is>
          <t>10/13/2025</t>
        </is>
      </c>
      <c r="B111" t="n">
        <v>2</v>
      </c>
      <c r="C111" t="inlineStr">
        <is>
          <t>Entertainment</t>
        </is>
      </c>
      <c r="D111" t="inlineStr">
        <is>
          <t>DEBIT CARD PURCHASE CTLP*VENUPLUS INC ORLANDO FL10112524116418XEWQER (Cash)</t>
        </is>
      </c>
      <c r="E111" t="inlineStr"/>
    </row>
    <row r="112">
      <c r="A112" t="inlineStr">
        <is>
          <t>10/13/2025</t>
        </is>
      </c>
      <c r="B112" t="n">
        <v>2</v>
      </c>
      <c r="C112" t="inlineStr">
        <is>
          <t>Entertainment</t>
        </is>
      </c>
      <c r="D112" t="inlineStr">
        <is>
          <t>DEBIT CARD PURCHASE CTLP*VENUPLUS INC ORLANDO FL10112524116418XEWQER (Cash)</t>
        </is>
      </c>
      <c r="E112" t="inlineStr"/>
    </row>
    <row r="113">
      <c r="A113" t="inlineStr">
        <is>
          <t>10/13/2025</t>
        </is>
      </c>
      <c r="B113" t="n">
        <v>2</v>
      </c>
      <c r="C113" t="inlineStr">
        <is>
          <t>Entertainment</t>
        </is>
      </c>
      <c r="D113" t="inlineStr">
        <is>
          <t>DEBIT CARD PURCHASE CTLP*VENUPLUS INC ORLANDO FL10112524116418XEWQER (Cash)</t>
        </is>
      </c>
      <c r="E113" t="inlineStr"/>
    </row>
    <row r="114">
      <c r="A114" t="inlineStr">
        <is>
          <t>10/13/2025</t>
        </is>
      </c>
      <c r="B114" t="n">
        <v>1</v>
      </c>
      <c r="C114" t="inlineStr">
        <is>
          <t>Entertainment</t>
        </is>
      </c>
      <c r="D114" t="inlineStr">
        <is>
          <t>DEBIT CARD PURCHASE CTLP*VENUPLUS INC ORLANDO FL10112524116418XEWQER (Cash)</t>
        </is>
      </c>
      <c r="E114" t="inlineStr"/>
    </row>
    <row r="115">
      <c r="A115" t="inlineStr">
        <is>
          <t>10/13/2025</t>
        </is>
      </c>
      <c r="B115" t="n">
        <v>1</v>
      </c>
      <c r="C115" t="inlineStr">
        <is>
          <t>Entertainment</t>
        </is>
      </c>
      <c r="D115" t="inlineStr">
        <is>
          <t>DEBIT CARD PURCHASE CTLP*VENUPLUS INC ORLANDO FL10112524116418XEWQER (Cash)</t>
        </is>
      </c>
      <c r="E115" t="inlineStr"/>
    </row>
    <row r="116">
      <c r="A116" t="inlineStr">
        <is>
          <t>10/13/2025</t>
        </is>
      </c>
      <c r="B116" t="n">
        <v>1</v>
      </c>
      <c r="C116" t="inlineStr">
        <is>
          <t>Entertainment</t>
        </is>
      </c>
      <c r="D116" t="inlineStr">
        <is>
          <t>DEBIT CARD PURCHASE CTLP*VENUPLUS INC ORLANDO FL10112524116418XEWQER (Cash)</t>
        </is>
      </c>
      <c r="E116" t="inlineStr"/>
    </row>
    <row r="117">
      <c r="A117" t="inlineStr">
        <is>
          <t>10/13/2025</t>
        </is>
      </c>
      <c r="B117" t="n">
        <v>1</v>
      </c>
      <c r="C117" t="inlineStr">
        <is>
          <t>Entertainment</t>
        </is>
      </c>
      <c r="D117" t="inlineStr">
        <is>
          <t>DEBIT CARD PURCHASE CTLP*VENUPLUS INC ORLANDO FL10112524116418XEWQER (Cash)</t>
        </is>
      </c>
      <c r="E117" t="inlineStr"/>
    </row>
    <row r="118">
      <c r="A118" t="inlineStr">
        <is>
          <t>10/13/2025</t>
        </is>
      </c>
      <c r="B118" t="n">
        <v>1</v>
      </c>
      <c r="C118" t="inlineStr">
        <is>
          <t>Entertainment</t>
        </is>
      </c>
      <c r="D118" t="inlineStr">
        <is>
          <t>DEBIT CARD PURCHASE CTLP*VENUPLUS INC ORLANDO FL10112524116418XEWQER (Cash)</t>
        </is>
      </c>
      <c r="E118" t="inlineStr"/>
    </row>
    <row r="119">
      <c r="A119" t="inlineStr">
        <is>
          <t>10/14/2025</t>
        </is>
      </c>
      <c r="B119" t="n">
        <v>171.58</v>
      </c>
      <c r="C119" t="inlineStr">
        <is>
          <t>Horse</t>
        </is>
      </c>
      <c r="D119" t="inlineStr">
        <is>
          <t>DEBIT CARD PURCHASE GERTIE MAES 828-8631000 NC10102524000978XGN0XH (Cash)</t>
        </is>
      </c>
      <c r="E119" t="inlineStr"/>
    </row>
    <row r="120">
      <c r="A120" t="inlineStr">
        <is>
          <t>10/14/2025</t>
        </is>
      </c>
      <c r="B120" t="n">
        <v>73.29000000000001</v>
      </c>
      <c r="C120" t="inlineStr">
        <is>
          <t>Transportation</t>
        </is>
      </c>
      <c r="D120" t="inlineStr">
        <is>
          <t>QUIKTRIP CORP</t>
        </is>
      </c>
      <c r="E120" t="inlineStr"/>
    </row>
    <row r="121">
      <c r="A121" t="inlineStr">
        <is>
          <t>10/14/2025</t>
        </is>
      </c>
      <c r="B121" t="n">
        <v>71.04000000000001</v>
      </c>
      <c r="C121" t="inlineStr">
        <is>
          <t>Shopping</t>
        </is>
      </c>
      <c r="D121" t="inlineStr">
        <is>
          <t>DEBIT CARD PURCHASE LOWES #00907* 866-483-7521 NC10122524692168X2XJ5S (Cash)</t>
        </is>
      </c>
      <c r="E121" t="inlineStr"/>
    </row>
    <row r="122">
      <c r="A122" t="inlineStr">
        <is>
          <t>10/14/2025</t>
        </is>
      </c>
      <c r="B122" t="n">
        <v>53.19</v>
      </c>
      <c r="C122" t="inlineStr">
        <is>
          <t>Food</t>
        </is>
      </c>
      <c r="D122" t="inlineStr">
        <is>
          <t>DEBIT CARD PURCHASE TST*HATCH JENKS Jenks OK10112524692168X2XAD9 (Cash)</t>
        </is>
      </c>
      <c r="E122" t="inlineStr"/>
    </row>
    <row r="123">
      <c r="A123" t="inlineStr">
        <is>
          <t>10/14/2025</t>
        </is>
      </c>
      <c r="B123" t="n">
        <v>43.22</v>
      </c>
      <c r="C123" t="inlineStr">
        <is>
          <t>Horse</t>
        </is>
      </c>
      <c r="D123" t="inlineStr">
        <is>
          <t>DEBIT CARD PURCHASE SILVER SPOON SALOON 828-8631000 NC10112524000978XGSQST (Cash)</t>
        </is>
      </c>
      <c r="E123" t="inlineStr"/>
    </row>
    <row r="124">
      <c r="A124" t="inlineStr">
        <is>
          <t>10/14/2025</t>
        </is>
      </c>
      <c r="B124" t="n">
        <v>31.1</v>
      </c>
      <c r="C124" t="inlineStr">
        <is>
          <t>Shopping</t>
        </is>
      </c>
      <c r="D124" t="inlineStr">
        <is>
          <t>DEBIT CARD PURCHASE CLT CNBC NEWS SHOP Charlotte NC10122524793388X028WV (Cash)</t>
        </is>
      </c>
      <c r="E124" t="inlineStr"/>
    </row>
    <row r="125">
      <c r="A125" t="inlineStr">
        <is>
          <t>10/14/2025</t>
        </is>
      </c>
      <c r="B125" t="n">
        <v>28.05</v>
      </c>
      <c r="C125" t="inlineStr">
        <is>
          <t>Horse</t>
        </is>
      </c>
      <c r="D125" t="inlineStr">
        <is>
          <t>DEBIT CARD PURCHASE GERTIE MAES 828-8631000 NC10102524000978XGN0XH (Cash)</t>
        </is>
      </c>
      <c r="E125" t="inlineStr"/>
    </row>
    <row r="126">
      <c r="A126" t="inlineStr">
        <is>
          <t>10/14/2025</t>
        </is>
      </c>
      <c r="B126" t="n">
        <v>27.23</v>
      </c>
      <c r="C126" t="inlineStr">
        <is>
          <t>Birthday/Christmas</t>
        </is>
      </c>
      <c r="D126" t="inlineStr">
        <is>
          <t>DEBIT CARD PURCHASE AGITSI STAINED GLASS L SAND SPRINGS OK10122524270748XS66FM (Cash)</t>
        </is>
      </c>
      <c r="E126" t="inlineStr"/>
    </row>
    <row r="127">
      <c r="A127" t="inlineStr">
        <is>
          <t>10/14/2025</t>
        </is>
      </c>
      <c r="B127" t="n">
        <v>21.34</v>
      </c>
      <c r="C127" t="inlineStr">
        <is>
          <t>Misc</t>
        </is>
      </c>
      <c r="D127" t="inlineStr">
        <is>
          <t>QUIKTRIP CORP</t>
        </is>
      </c>
      <c r="E127" t="inlineStr"/>
    </row>
    <row r="128">
      <c r="A128" t="inlineStr">
        <is>
          <t>10/14/2025</t>
        </is>
      </c>
      <c r="B128" t="n">
        <v>18.46</v>
      </c>
      <c r="C128" t="inlineStr">
        <is>
          <t>Horse</t>
        </is>
      </c>
      <c r="D128" t="inlineStr">
        <is>
          <t>DEBIT CARD PURCHASE SQ *GIGI?S GOODS Mill Spring NC10122524692168X2XEST (Cash)</t>
        </is>
      </c>
      <c r="E128" t="inlineStr"/>
    </row>
    <row r="129">
      <c r="A129" t="inlineStr">
        <is>
          <t>10/14/2025</t>
        </is>
      </c>
      <c r="B129" t="n">
        <v>15.63</v>
      </c>
      <c r="C129" t="inlineStr">
        <is>
          <t>Horse</t>
        </is>
      </c>
      <c r="D129" t="inlineStr">
        <is>
          <t>DEBIT CARD PURCHASE THE GENERAL STORE 828-8631000 NC10112524000978XGV4TP (Cash)</t>
        </is>
      </c>
      <c r="E129" t="inlineStr"/>
    </row>
    <row r="130">
      <c r="A130" t="inlineStr">
        <is>
          <t>10/14/2025</t>
        </is>
      </c>
      <c r="B130" t="n">
        <v>14.88</v>
      </c>
      <c r="C130" t="inlineStr">
        <is>
          <t>Horse</t>
        </is>
      </c>
      <c r="D130" t="inlineStr">
        <is>
          <t>DEBIT CARD PURCHASE SILVER SPOON SALOON 828-8631000 NC10102524000978XGMBXX (Cash)</t>
        </is>
      </c>
      <c r="E130" t="inlineStr"/>
    </row>
    <row r="131">
      <c r="A131" t="inlineStr">
        <is>
          <t>10/14/2025</t>
        </is>
      </c>
      <c r="B131" t="n">
        <v>5.46</v>
      </c>
      <c r="C131" t="inlineStr">
        <is>
          <t>Transportation</t>
        </is>
      </c>
      <c r="D131" t="inlineStr">
        <is>
          <t>DEBIT CARD PURCHASE GRAZZY* Fine Airport P Tulsa OK10132524943758Y000F1 (Cash)</t>
        </is>
      </c>
      <c r="E131" t="inlineStr"/>
    </row>
    <row r="132">
      <c r="A132" t="inlineStr">
        <is>
          <t>10/14/2025</t>
        </is>
      </c>
      <c r="B132" t="n">
        <v>4.97</v>
      </c>
      <c r="C132" t="inlineStr">
        <is>
          <t>Horse</t>
        </is>
      </c>
      <c r="D132" t="inlineStr">
        <is>
          <t>DEBIT CARD PURCHASE BEATRIX MARKET CLT CHARLOTTE NC10122524431068Y8XQKZ (Cash)</t>
        </is>
      </c>
      <c r="E132" t="inlineStr"/>
    </row>
    <row r="133">
      <c r="A133" t="inlineStr">
        <is>
          <t>10/14/2025</t>
        </is>
      </c>
      <c r="B133" t="n">
        <v>3.4</v>
      </c>
      <c r="C133" t="inlineStr">
        <is>
          <t>Transportation</t>
        </is>
      </c>
      <c r="D133" t="inlineStr">
        <is>
          <t>DEBIT CARD PURCHASE GRAZZY* Fine Airport P Tulsa OK10132524943758Y000GP (Cash)</t>
        </is>
      </c>
      <c r="E133" t="inlineStr"/>
    </row>
    <row r="134">
      <c r="A134" t="inlineStr">
        <is>
          <t>10/14/2025</t>
        </is>
      </c>
      <c r="B134" t="n">
        <v>1.95</v>
      </c>
      <c r="C134" t="inlineStr">
        <is>
          <t>Misc</t>
        </is>
      </c>
      <c r="D134" t="inlineStr">
        <is>
          <t>QUIKTRIP CORP</t>
        </is>
      </c>
      <c r="E134" t="inlineStr"/>
    </row>
    <row r="135">
      <c r="A135" t="inlineStr">
        <is>
          <t>10/15/2025</t>
        </is>
      </c>
      <c r="B135" t="n">
        <v>150</v>
      </c>
      <c r="C135" t="inlineStr">
        <is>
          <t>Shopping</t>
        </is>
      </c>
      <c r="D135" t="inlineStr">
        <is>
          <t>DEBIT CARD PURCHASE THE HOME DEPOT #3915 TULSA OK10122524943018Y09G4A (Cash)</t>
        </is>
      </c>
      <c r="E135" t="inlineStr"/>
    </row>
    <row r="136">
      <c r="A136" t="inlineStr">
        <is>
          <t>10/15/2025</t>
        </is>
      </c>
      <c r="B136" t="n">
        <v>74.29000000000001</v>
      </c>
      <c r="C136" t="inlineStr">
        <is>
          <t>Horse</t>
        </is>
      </c>
      <c r="D136" t="inlineStr">
        <is>
          <t>DEBIT CARD PURCHASE POS0003 Walmart.com Bentonville AR10132524251318ZF6JW0 (Cash)</t>
        </is>
      </c>
      <c r="E136" t="inlineStr"/>
    </row>
    <row r="137">
      <c r="A137" t="inlineStr">
        <is>
          <t>10/15/2025</t>
        </is>
      </c>
      <c r="B137" t="n">
        <v>64.23</v>
      </c>
      <c r="C137" t="inlineStr">
        <is>
          <t>Horse</t>
        </is>
      </c>
      <c r="D137" t="inlineStr">
        <is>
          <t>DEBIT CARD PURCHASE ROGERS DINER 828-8631000 NC10122524000978YH08G0 (Cash)</t>
        </is>
      </c>
      <c r="E137" t="inlineStr"/>
    </row>
    <row r="138">
      <c r="A138" t="inlineStr">
        <is>
          <t>10/15/2025</t>
        </is>
      </c>
      <c r="B138" t="n">
        <v>54.39</v>
      </c>
      <c r="C138" t="inlineStr">
        <is>
          <t>Groceries</t>
        </is>
      </c>
      <c r="D138" t="inlineStr">
        <is>
          <t>DEBIT CARD PURCHASE POS0003 Walmart.com Bentonville AR10112524251318ZF6JW0 (Cash)</t>
        </is>
      </c>
      <c r="E138" t="inlineStr"/>
    </row>
    <row r="139">
      <c r="A139" t="inlineStr">
        <is>
          <t>10/15/2025</t>
        </is>
      </c>
      <c r="B139" t="n">
        <v>23.54</v>
      </c>
      <c r="C139" t="inlineStr">
        <is>
          <t>Misc</t>
        </is>
      </c>
      <c r="D139" t="inlineStr">
        <is>
          <t>DEBIT CARD PURCHASE POS1 Love's #0714 O CHARLOTTE NC10122524251318ZF6JW0 (Cash)</t>
        </is>
      </c>
      <c r="E139" t="inlineStr"/>
    </row>
    <row r="140">
      <c r="A140" t="inlineStr">
        <is>
          <t>10/15/2025</t>
        </is>
      </c>
      <c r="B140" t="n">
        <v>17.33</v>
      </c>
      <c r="C140" t="inlineStr">
        <is>
          <t>Shopping</t>
        </is>
      </c>
      <c r="D140" t="inlineStr">
        <is>
          <t>DEBIT CARD PURCHASE POS0794 DOLLAR GENERAL JENKS OK10132524251318ZF6JW0 (Cash)</t>
        </is>
      </c>
      <c r="E140" t="inlineStr"/>
    </row>
    <row r="141">
      <c r="A141" t="inlineStr">
        <is>
          <t>10/15/2025</t>
        </is>
      </c>
      <c r="B141" t="n">
        <v>15.6</v>
      </c>
      <c r="C141" t="inlineStr">
        <is>
          <t>Other</t>
        </is>
      </c>
      <c r="D141" t="inlineStr">
        <is>
          <t>DEBIT CARD PURCHASE POS8260 OKLAHOMA AQUAR JENKS OK10112524251318ZF6JW0 (Cash)</t>
        </is>
      </c>
      <c r="E141" t="inlineStr"/>
    </row>
    <row r="142">
      <c r="A142" t="inlineStr">
        <is>
          <t>10/15/2025</t>
        </is>
      </c>
      <c r="B142" t="n">
        <v>12.77</v>
      </c>
      <c r="C142" t="inlineStr">
        <is>
          <t>Other</t>
        </is>
      </c>
      <c r="D142" t="inlineStr">
        <is>
          <t>DEBIT CARD PURCHASE POS1110 REASORS #25 TULSA OK10122524251318ZF6JW0 (Cash)</t>
        </is>
      </c>
      <c r="E142" t="inlineStr"/>
    </row>
    <row r="143">
      <c r="A143" t="inlineStr">
        <is>
          <t>10/15/2025</t>
        </is>
      </c>
      <c r="B143" t="n">
        <v>10.66</v>
      </c>
      <c r="C143" t="inlineStr">
        <is>
          <t>Food</t>
        </is>
      </c>
      <c r="D143" t="inlineStr">
        <is>
          <t>DEBIT CARD PURCHASE SONIC DRIVE IN #3055 918-492-3396 OK10132524055248YEYE81 (Cash)</t>
        </is>
      </c>
      <c r="E143" t="inlineStr"/>
    </row>
    <row r="144">
      <c r="A144" t="inlineStr">
        <is>
          <t>10/15/2025</t>
        </is>
      </c>
      <c r="B144" t="n">
        <v>10.46</v>
      </c>
      <c r="C144" t="inlineStr">
        <is>
          <t>Misc</t>
        </is>
      </c>
      <c r="D144" t="inlineStr">
        <is>
          <t>DEBIT CARD PURCHASE QT 57 TULSA OK10122524692168Y2Y860 (Cash)</t>
        </is>
      </c>
      <c r="E144" t="inlineStr"/>
    </row>
    <row r="145">
      <c r="A145" t="inlineStr">
        <is>
          <t>10/15/2025</t>
        </is>
      </c>
      <c r="B145" t="n">
        <v>8.77</v>
      </c>
      <c r="C145" t="inlineStr">
        <is>
          <t>Horse</t>
        </is>
      </c>
      <c r="D145" t="inlineStr">
        <is>
          <t>DEBIT CARD PURCHASE THE GENERAL STORE 828-8631000 NC10122524000978YGZATY (Cash)</t>
        </is>
      </c>
      <c r="E145" t="inlineStr"/>
    </row>
    <row r="146">
      <c r="A146" t="inlineStr">
        <is>
          <t>10/15/2025</t>
        </is>
      </c>
      <c r="B146" t="n">
        <v>8.289999999999999</v>
      </c>
      <c r="C146" t="inlineStr">
        <is>
          <t>Misc</t>
        </is>
      </c>
      <c r="D146" t="inlineStr">
        <is>
          <t>DEBIT CARD PURCHASE CASEYS #3522 JENKS OK10122524445008Y8R048 (Cash)</t>
        </is>
      </c>
      <c r="E146" t="inlineStr"/>
    </row>
    <row r="147">
      <c r="A147" t="inlineStr">
        <is>
          <t>10/15/2025</t>
        </is>
      </c>
      <c r="B147" t="n">
        <v>3.52</v>
      </c>
      <c r="C147" t="inlineStr">
        <is>
          <t>Misc</t>
        </is>
      </c>
      <c r="D147" t="inlineStr">
        <is>
          <t>DEBIT CARD PURCHASE QT 107 TULSA OK10122524692168Y2Y85R (Cash)</t>
        </is>
      </c>
      <c r="E147" t="inlineStr"/>
    </row>
    <row r="148">
      <c r="A148" t="inlineStr">
        <is>
          <t>10/16/2025</t>
        </is>
      </c>
      <c r="B148" t="n">
        <v>165.06</v>
      </c>
      <c r="C148" t="inlineStr">
        <is>
          <t>Other</t>
        </is>
      </c>
      <c r="D148" t="inlineStr">
        <is>
          <t>DEBIT CARD PURCHASE SQ *THE FIRST WARD Tulsa OK10142524692168Z2ZEVA (Cash)</t>
        </is>
      </c>
      <c r="E148" t="inlineStr"/>
    </row>
    <row r="149">
      <c r="A149" t="inlineStr">
        <is>
          <t>10/16/2025</t>
        </is>
      </c>
      <c r="B149" t="n">
        <v>102.95</v>
      </c>
      <c r="C149" t="inlineStr">
        <is>
          <t>Financial</t>
        </is>
      </c>
      <c r="D149" t="inlineStr">
        <is>
          <t>CASH ADVANCE ATMOKQ1 91 WEST 141ST GLENPOOL OK10152574251319006GV7 (Cash)</t>
        </is>
      </c>
      <c r="E149" t="inlineStr"/>
    </row>
    <row r="150">
      <c r="A150" t="inlineStr">
        <is>
          <t>10/16/2025</t>
        </is>
      </c>
      <c r="B150" t="n">
        <v>41.53</v>
      </c>
      <c r="C150" t="inlineStr">
        <is>
          <t>Transportation</t>
        </is>
      </c>
      <c r="D150" t="inlineStr">
        <is>
          <t>DEBIT CARD PURCHASE POS1 QT 121 OUTSIDE SAPULPA OK101525242513190F6JW0 (Cash)</t>
        </is>
      </c>
      <c r="E150" t="inlineStr"/>
    </row>
    <row r="151">
      <c r="A151" t="inlineStr">
        <is>
          <t>10/16/2025</t>
        </is>
      </c>
      <c r="B151" t="n">
        <v>7.14</v>
      </c>
      <c r="C151" t="inlineStr">
        <is>
          <t>Food</t>
        </is>
      </c>
      <c r="D151" t="inlineStr">
        <is>
          <t>DEBIT CARD PURCHASE POS0915 MCDONALD'S M20 GLENPOOL OK101525242513190F6JW0 (Cash)</t>
        </is>
      </c>
      <c r="E151" t="inlineStr"/>
    </row>
    <row r="152">
      <c r="A152" t="inlineStr">
        <is>
          <t>10/16/2025</t>
        </is>
      </c>
      <c r="B152" t="n">
        <v>3.92</v>
      </c>
      <c r="C152" t="inlineStr">
        <is>
          <t>Misc</t>
        </is>
      </c>
      <c r="D152" t="inlineStr">
        <is>
          <t>QUIKTRIP CORP</t>
        </is>
      </c>
      <c r="E152" t="inlineStr"/>
    </row>
    <row r="153">
      <c r="A153" t="inlineStr">
        <is>
          <t>10/16/2025</t>
        </is>
      </c>
      <c r="B153" t="n">
        <v>0.22</v>
      </c>
      <c r="C153" t="inlineStr">
        <is>
          <t>Groceries</t>
        </is>
      </c>
      <c r="D153" t="inlineStr">
        <is>
          <t>DEBIT CARD PURCHASE POS0003 Walmart.com Bentonville AR101525242513190F6JW0 (Cash)</t>
        </is>
      </c>
      <c r="E153" t="inlineStr"/>
    </row>
    <row r="154">
      <c r="A154" t="inlineStr">
        <is>
          <t>10/17/2025</t>
        </is>
      </c>
      <c r="B154" t="n">
        <v>334.1</v>
      </c>
      <c r="C154" t="inlineStr">
        <is>
          <t>Groceries</t>
        </is>
      </c>
      <c r="D154" t="inlineStr">
        <is>
          <t>DEBIT CARD PURCHASE POS0003 Walmart.com Bentonville AR101625242513191F6JW0 (Cash)</t>
        </is>
      </c>
      <c r="E154" t="inlineStr"/>
    </row>
    <row r="155">
      <c r="A155" t="inlineStr">
        <is>
          <t>10/17/2025</t>
        </is>
      </c>
      <c r="B155" t="n">
        <v>125</v>
      </c>
      <c r="C155" t="inlineStr">
        <is>
          <t>Healthcare</t>
        </is>
      </c>
      <c r="D155" t="inlineStr">
        <is>
          <t>DEBIT CARD PURCHASE PSYCHOTHERAPY SESSION JACKIEBONTRAG OK1015252401134902X7RM (Cash)</t>
        </is>
      </c>
      <c r="E155" t="inlineStr"/>
    </row>
    <row r="156">
      <c r="A156" t="inlineStr">
        <is>
          <t>10/17/2025</t>
        </is>
      </c>
      <c r="B156" t="n">
        <v>113.03</v>
      </c>
      <c r="C156" t="inlineStr">
        <is>
          <t>Shopping</t>
        </is>
      </c>
      <c r="D156" t="inlineStr">
        <is>
          <t>DEBIT CARD PURCHASE LEVI STORE 426 JENKS OK1015252494300918Z5EY (Cash)</t>
        </is>
      </c>
      <c r="E156" t="inlineStr"/>
    </row>
    <row r="157">
      <c r="A157" t="inlineStr">
        <is>
          <t>10/17/2025</t>
        </is>
      </c>
      <c r="B157" t="n">
        <v>89.47</v>
      </c>
      <c r="C157" t="inlineStr">
        <is>
          <t>Horse</t>
        </is>
      </c>
      <c r="D157" t="inlineStr">
        <is>
          <t>DEBIT CARD PURCHASE TAXCO - BELMONT BELMONT NC101525248019791F0LWH (Cash)</t>
        </is>
      </c>
      <c r="E157" t="inlineStr"/>
    </row>
    <row r="158">
      <c r="A158" t="inlineStr">
        <is>
          <t>10/17/2025</t>
        </is>
      </c>
      <c r="B158" t="n">
        <v>56.51</v>
      </c>
      <c r="C158" t="inlineStr">
        <is>
          <t>Groceries</t>
        </is>
      </c>
      <c r="D158" t="inlineStr">
        <is>
          <t>DEBIT CARD PURCHASE POS0003 Walmart.com Bentonville AR101625242513191F6JW0 (Cash)</t>
        </is>
      </c>
      <c r="E158" t="inlineStr"/>
    </row>
    <row r="159">
      <c r="A159" t="inlineStr">
        <is>
          <t>10/17/2025</t>
        </is>
      </c>
      <c r="B159" t="n">
        <v>42.47</v>
      </c>
      <c r="C159" t="inlineStr">
        <is>
          <t>Other</t>
        </is>
      </c>
      <c r="D159" t="inlineStr">
        <is>
          <t>DEBIT CARD PURCHASE INK BY HUDSON ST2066 TULSA OK1015252443106918Z7DA (Cash)</t>
        </is>
      </c>
      <c r="E159" t="inlineStr"/>
    </row>
    <row r="160">
      <c r="A160" t="inlineStr">
        <is>
          <t>10/17/2025</t>
        </is>
      </c>
      <c r="B160" t="n">
        <v>16.02</v>
      </c>
      <c r="C160" t="inlineStr">
        <is>
          <t>Misc</t>
        </is>
      </c>
      <c r="D160" t="inlineStr">
        <is>
          <t>DEBIT CARD PURCHASE QT 57 TULSA OK1014252469216902ZXK2 (Cash)</t>
        </is>
      </c>
      <c r="E160" t="inlineStr"/>
    </row>
    <row r="161">
      <c r="A161" t="inlineStr">
        <is>
          <t>10/17/2025</t>
        </is>
      </c>
      <c r="B161" t="n">
        <v>4.12</v>
      </c>
      <c r="C161" t="inlineStr">
        <is>
          <t>Misc</t>
        </is>
      </c>
      <c r="D161" t="inlineStr">
        <is>
          <t>DEBIT CARD PURCHASE QT 41 TULSA OK1014252469216902ZXF7 (Cash)</t>
        </is>
      </c>
      <c r="E161" t="inlineStr"/>
    </row>
    <row r="162">
      <c r="A162" t="inlineStr">
        <is>
          <t>10/20/2025</t>
        </is>
      </c>
      <c r="B162" t="n">
        <v>75</v>
      </c>
      <c r="C162" t="inlineStr">
        <is>
          <t>Other</t>
        </is>
      </c>
      <c r="D162" t="inlineStr">
        <is>
          <t>DEBIT CARD PURCHASE SHOWGROUNDS-RIDERVIDEO SHOWGROUNDSLI MA1016252401134922X4BN (Cash)</t>
        </is>
      </c>
      <c r="E162" t="inlineStr"/>
    </row>
    <row r="163">
      <c r="A163" t="inlineStr">
        <is>
          <t>10/20/2025</t>
        </is>
      </c>
      <c r="B163" t="n">
        <v>61.92</v>
      </c>
      <c r="C163" t="inlineStr">
        <is>
          <t>Other</t>
        </is>
      </c>
      <c r="D163" t="inlineStr">
        <is>
          <t>DEBIT CARD PURCHASE SP EQUESTRIAN TEAM A 156-12828484 FL1018252449216942X492 (Cash)</t>
        </is>
      </c>
      <c r="E163" t="inlineStr"/>
    </row>
    <row r="164">
      <c r="A164" t="inlineStr">
        <is>
          <t>10/20/2025</t>
        </is>
      </c>
      <c r="B164" t="n">
        <v>47.68</v>
      </c>
      <c r="C164" t="inlineStr">
        <is>
          <t>Groceries</t>
        </is>
      </c>
      <c r="D164" t="inlineStr">
        <is>
          <t>DEBIT CARD PURCHASE POS0003 Walmart.com Bentonville AR101725242513192F6JW1 (Cash)</t>
        </is>
      </c>
      <c r="E164" t="inlineStr"/>
    </row>
    <row r="165">
      <c r="A165" t="inlineStr">
        <is>
          <t>10/20/2025</t>
        </is>
      </c>
      <c r="B165" t="n">
        <v>35.23</v>
      </c>
      <c r="C165" t="inlineStr">
        <is>
          <t>Horse</t>
        </is>
      </c>
      <c r="D165" t="inlineStr">
        <is>
          <t>DEBIT CARD PURCHASE THE GENERAL STORE 828-8631000 NC101625240009792HL9Q4 (Cash)</t>
        </is>
      </c>
      <c r="E165" t="inlineStr"/>
    </row>
    <row r="166">
      <c r="A166" t="inlineStr">
        <is>
          <t>10/20/2025</t>
        </is>
      </c>
      <c r="B166" t="n">
        <v>35.21</v>
      </c>
      <c r="C166" t="inlineStr">
        <is>
          <t>Horse</t>
        </is>
      </c>
      <c r="D166" t="inlineStr">
        <is>
          <t>DEBIT CARD PURCHASE SQ *IMPERIAL MERCANTIL Mill Spring NC101625246921691311D8 (Cash)</t>
        </is>
      </c>
      <c r="E166" t="inlineStr"/>
    </row>
    <row r="167">
      <c r="A167" t="inlineStr">
        <is>
          <t>10/20/2025</t>
        </is>
      </c>
      <c r="B167" t="n">
        <v>34.54</v>
      </c>
      <c r="C167" t="inlineStr">
        <is>
          <t>Horse</t>
        </is>
      </c>
      <c r="D167" t="inlineStr">
        <is>
          <t>DEBIT CARD PURCHASE CAMPAGNA ITALIAN CUISI 828-8631000 NC101625240009792HL98E (Cash)</t>
        </is>
      </c>
      <c r="E167" t="inlineStr"/>
    </row>
    <row r="168">
      <c r="A168" t="inlineStr">
        <is>
          <t>10/20/2025</t>
        </is>
      </c>
      <c r="B168" t="n">
        <v>32.93</v>
      </c>
      <c r="C168" t="inlineStr">
        <is>
          <t>Horse</t>
        </is>
      </c>
      <c r="D168" t="inlineStr">
        <is>
          <t>DEBIT CARD PURCHASE GAMECENTER 828-8631000 NC101625240009792HL98H (Cash)</t>
        </is>
      </c>
      <c r="E168" t="inlineStr"/>
    </row>
    <row r="169">
      <c r="A169" t="inlineStr">
        <is>
          <t>10/20/2025</t>
        </is>
      </c>
      <c r="B169" t="n">
        <v>31.97</v>
      </c>
      <c r="C169" t="inlineStr">
        <is>
          <t>Horse</t>
        </is>
      </c>
      <c r="D169" t="inlineStr">
        <is>
          <t>DEBIT CARD PURCHASE EXXON 7-ELEVEN 35562 CHARLOTTE NC1018252400322940G6DV (Cash)</t>
        </is>
      </c>
      <c r="E169" t="inlineStr"/>
    </row>
    <row r="170">
      <c r="A170" t="inlineStr">
        <is>
          <t>10/20/2025</t>
        </is>
      </c>
      <c r="B170" t="n">
        <v>30.36</v>
      </c>
      <c r="C170" t="inlineStr">
        <is>
          <t>Horse</t>
        </is>
      </c>
      <c r="D170" t="inlineStr">
        <is>
          <t>DEBIT CARD PURCHASE THE GENERAL STORE 828-8631000 NC101625240009792HL9Q4 (Cash)</t>
        </is>
      </c>
      <c r="E170" t="inlineStr"/>
    </row>
    <row r="171">
      <c r="A171" t="inlineStr">
        <is>
          <t>10/20/2025</t>
        </is>
      </c>
      <c r="B171" t="n">
        <v>19.22</v>
      </c>
      <c r="C171" t="inlineStr">
        <is>
          <t>Horse</t>
        </is>
      </c>
      <c r="D171" t="inlineStr">
        <is>
          <t>DEBIT CARD PURCHASE SQ *BONNE BOUCHE FINE Tryon NC10162524692169130Y04 (Cash)</t>
        </is>
      </c>
      <c r="E171" t="inlineStr"/>
    </row>
    <row r="172">
      <c r="A172" t="inlineStr">
        <is>
          <t>10/20/2025</t>
        </is>
      </c>
      <c r="B172" t="n">
        <v>15.76</v>
      </c>
      <c r="C172" t="inlineStr">
        <is>
          <t>Horse</t>
        </is>
      </c>
      <c r="D172" t="inlineStr">
        <is>
          <t>DEBIT CARD PURCHASE THE GENERAL STORE 828-8631000 NC101625240009792HL9Q4 (Cash)</t>
        </is>
      </c>
      <c r="E172" t="inlineStr"/>
    </row>
    <row r="173">
      <c r="A173" t="inlineStr">
        <is>
          <t>10/20/2025</t>
        </is>
      </c>
      <c r="B173" t="n">
        <v>10.98</v>
      </c>
      <c r="C173" t="inlineStr">
        <is>
          <t>Horse</t>
        </is>
      </c>
      <c r="D173" t="inlineStr">
        <is>
          <t>DEBIT CARD PURCHASE GAMECENTER 828-8631000 NC101625240009792HL98H (Cash)</t>
        </is>
      </c>
      <c r="E173" t="inlineStr"/>
    </row>
    <row r="174">
      <c r="A174" t="inlineStr">
        <is>
          <t>10/20/2025</t>
        </is>
      </c>
      <c r="B174" t="n">
        <v>5.49</v>
      </c>
      <c r="C174" t="inlineStr">
        <is>
          <t>Horse</t>
        </is>
      </c>
      <c r="D174" t="inlineStr">
        <is>
          <t>DEBIT CARD PURCHASE GAMECENTER 828-8631000 NC101625240009792HL98H (Cash)</t>
        </is>
      </c>
      <c r="E174" t="inlineStr"/>
    </row>
    <row r="175">
      <c r="A175" t="inlineStr">
        <is>
          <t>10/21/2025</t>
        </is>
      </c>
      <c r="B175" t="n">
        <v>192.24</v>
      </c>
      <c r="C175" t="inlineStr">
        <is>
          <t>Horse</t>
        </is>
      </c>
      <c r="D175" t="inlineStr">
        <is>
          <t>DEBIT CARD PURCHASE LEGENDS GRILLE 828-8631000 NC101725240009794HS292 (Cash)</t>
        </is>
      </c>
      <c r="E175" t="inlineStr"/>
    </row>
    <row r="176">
      <c r="A176" t="inlineStr">
        <is>
          <t>10/21/2025</t>
        </is>
      </c>
      <c r="B176" t="n">
        <v>81</v>
      </c>
      <c r="C176" t="inlineStr">
        <is>
          <t>Horse</t>
        </is>
      </c>
      <c r="D176" t="inlineStr">
        <is>
          <t>DEBIT CARD PURCHASE BOUJEE BOWLS 828-8631000 NC101825240009794HYB7W (Cash)</t>
        </is>
      </c>
      <c r="E176" t="inlineStr"/>
    </row>
    <row r="177">
      <c r="A177" t="inlineStr">
        <is>
          <t>10/21/2025</t>
        </is>
      </c>
      <c r="B177" t="n">
        <v>79</v>
      </c>
      <c r="C177" t="inlineStr">
        <is>
          <t>Food</t>
        </is>
      </c>
      <c r="D177" t="inlineStr">
        <is>
          <t>DEBIT CARD PURCHASE MOM\'S FAMILY DINER - BIXBY OK101925247507694S66D2 (Cash)</t>
        </is>
      </c>
      <c r="E177" t="inlineStr"/>
    </row>
    <row r="178">
      <c r="A178" t="inlineStr">
        <is>
          <t>10/21/2025</t>
        </is>
      </c>
      <c r="B178" t="n">
        <v>75.56</v>
      </c>
      <c r="C178" t="inlineStr">
        <is>
          <t>Horse</t>
        </is>
      </c>
      <c r="D178" t="inlineStr">
        <is>
          <t>DEBIT CARD PURCHASE SILVER SPOON SALOON 828-8631000 NC101725240009794HT4B6 (Cash)</t>
        </is>
      </c>
      <c r="E178" t="inlineStr"/>
    </row>
    <row r="179">
      <c r="A179" t="inlineStr">
        <is>
          <t>10/21/2025</t>
        </is>
      </c>
      <c r="B179" t="n">
        <v>41.25</v>
      </c>
      <c r="C179" t="inlineStr">
        <is>
          <t>Horse</t>
        </is>
      </c>
      <c r="D179" t="inlineStr">
        <is>
          <t>DEBIT CARD PURCHASE THE GENERAL STORE 828-8631000 NC101725240009794HS27Z (Cash)</t>
        </is>
      </c>
      <c r="E179" t="inlineStr"/>
    </row>
    <row r="180">
      <c r="A180" t="inlineStr">
        <is>
          <t>10/21/2025</t>
        </is>
      </c>
      <c r="B180" t="n">
        <v>40.59</v>
      </c>
      <c r="C180" t="inlineStr">
        <is>
          <t>Other</t>
        </is>
      </c>
      <c r="D180" t="inlineStr">
        <is>
          <t>DEBIT CARD PURCHASE POS9999 CASEYS #3522 5 JENKS OK101925242513195F6JW1 (Cash)</t>
        </is>
      </c>
      <c r="E180" t="inlineStr"/>
    </row>
    <row r="181">
      <c r="A181" t="inlineStr">
        <is>
          <t>10/21/2025</t>
        </is>
      </c>
      <c r="B181" t="n">
        <v>32.87</v>
      </c>
      <c r="C181" t="inlineStr">
        <is>
          <t>Horse</t>
        </is>
      </c>
      <c r="D181" t="inlineStr">
        <is>
          <t>DEBIT CARD PURCHASE THE GENERAL STORE 828-8631000 NC101725240009794HS26P (Cash)</t>
        </is>
      </c>
      <c r="E181" t="inlineStr"/>
    </row>
    <row r="182">
      <c r="A182" t="inlineStr">
        <is>
          <t>10/21/2025</t>
        </is>
      </c>
      <c r="B182" t="n">
        <v>27.05</v>
      </c>
      <c r="C182" t="inlineStr">
        <is>
          <t>Horse</t>
        </is>
      </c>
      <c r="D182" t="inlineStr">
        <is>
          <t>DEBIT CARD PURCHASE BOUJEE BOWLS 828-8631000 NC101825240009794HYB7W (Cash)</t>
        </is>
      </c>
      <c r="E182" t="inlineStr"/>
    </row>
    <row r="183">
      <c r="A183" t="inlineStr">
        <is>
          <t>10/21/2025</t>
        </is>
      </c>
      <c r="B183" t="n">
        <v>23.54</v>
      </c>
      <c r="C183" t="inlineStr">
        <is>
          <t>Horse</t>
        </is>
      </c>
      <c r="D183" t="inlineStr">
        <is>
          <t>DEBIT CARD PURCHASE THE GENERAL STORE 828-8631000 NC101725240009794HS26P (Cash)</t>
        </is>
      </c>
      <c r="E183" t="inlineStr"/>
    </row>
    <row r="184">
      <c r="A184" t="inlineStr">
        <is>
          <t>10/21/2025</t>
        </is>
      </c>
      <c r="B184" t="n">
        <v>20.85</v>
      </c>
      <c r="C184" t="inlineStr">
        <is>
          <t>Horse</t>
        </is>
      </c>
      <c r="D184" t="inlineStr">
        <is>
          <t>DEBIT CARD PURCHASE THE GENERAL STORE 828-8631000 NC101825240009794HY8BF (Cash)</t>
        </is>
      </c>
      <c r="E184" t="inlineStr"/>
    </row>
    <row r="185">
      <c r="A185" t="inlineStr">
        <is>
          <t>10/21/2025</t>
        </is>
      </c>
      <c r="B185" t="n">
        <v>12.63</v>
      </c>
      <c r="C185" t="inlineStr">
        <is>
          <t>Horse</t>
        </is>
      </c>
      <c r="D185" t="inlineStr">
        <is>
          <t>DEBIT CARD PURCHASE GAMECENTER 828-8631000 NC101725240009794HT488 (Cash)</t>
        </is>
      </c>
      <c r="E185" t="inlineStr"/>
    </row>
    <row r="186">
      <c r="A186" t="inlineStr">
        <is>
          <t>10/21/2025</t>
        </is>
      </c>
      <c r="B186" t="n">
        <v>10.98</v>
      </c>
      <c r="C186" t="inlineStr">
        <is>
          <t>Horse</t>
        </is>
      </c>
      <c r="D186" t="inlineStr">
        <is>
          <t>DEBIT CARD PURCHASE GAMECENTER 828-8631000 NC101725240009794HT488 (Cash)</t>
        </is>
      </c>
      <c r="E186" t="inlineStr"/>
    </row>
    <row r="187">
      <c r="A187" t="inlineStr">
        <is>
          <t>10/22/2025</t>
        </is>
      </c>
      <c r="B187" t="n">
        <v>166.15</v>
      </c>
      <c r="C187" t="inlineStr">
        <is>
          <t>Other</t>
        </is>
      </c>
      <c r="D187" t="inlineStr">
        <is>
          <t>DEBIT CARD PURCHASE VERIFYVEND855-5539974 PROVIDENCE RI102025240011995S66D1 (Cash)</t>
        </is>
      </c>
      <c r="E187" t="inlineStr"/>
    </row>
    <row r="188">
      <c r="A188" t="inlineStr">
        <is>
          <t>10/22/2025</t>
        </is>
      </c>
      <c r="B188" t="n">
        <v>146.83</v>
      </c>
      <c r="C188" t="inlineStr">
        <is>
          <t>Groceries</t>
        </is>
      </c>
      <c r="D188" t="inlineStr">
        <is>
          <t>DEBIT CARD PURCHASE POS0003 Walmart.com Bentonville AR102125242513196F6JW2 (Cash)</t>
        </is>
      </c>
      <c r="E188" t="inlineStr"/>
    </row>
    <row r="189">
      <c r="A189" t="inlineStr">
        <is>
          <t>10/22/2025</t>
        </is>
      </c>
      <c r="B189" t="n">
        <v>69.55</v>
      </c>
      <c r="C189" t="inlineStr">
        <is>
          <t>Transportation</t>
        </is>
      </c>
      <c r="D189" t="inlineStr">
        <is>
          <t>QUIKTRIP CORP</t>
        </is>
      </c>
      <c r="E189" t="inlineStr"/>
    </row>
    <row r="190">
      <c r="A190" t="inlineStr">
        <is>
          <t>10/22/2025</t>
        </is>
      </c>
      <c r="B190" t="n">
        <v>21</v>
      </c>
      <c r="C190" t="inlineStr">
        <is>
          <t>Other</t>
        </is>
      </c>
      <c r="D190" t="inlineStr">
        <is>
          <t>SQ *JOE MALCHOW</t>
        </is>
      </c>
      <c r="E190" t="inlineStr"/>
    </row>
    <row r="191">
      <c r="A191" t="inlineStr">
        <is>
          <t>10/22/2025</t>
        </is>
      </c>
      <c r="B191" t="n">
        <v>19.52</v>
      </c>
      <c r="C191" t="inlineStr">
        <is>
          <t>Misc</t>
        </is>
      </c>
      <c r="D191" t="inlineStr">
        <is>
          <t>QUIKTRIP CORP</t>
        </is>
      </c>
      <c r="E191" t="inlineStr"/>
    </row>
    <row r="192">
      <c r="A192" t="inlineStr">
        <is>
          <t>10/22/2025</t>
        </is>
      </c>
      <c r="B192" t="n">
        <v>16.34</v>
      </c>
      <c r="C192" t="inlineStr">
        <is>
          <t>Food</t>
        </is>
      </c>
      <c r="D192" t="inlineStr">
        <is>
          <t>TACO BELL 004681</t>
        </is>
      </c>
      <c r="E192" t="inlineStr"/>
    </row>
    <row r="193">
      <c r="A193" t="inlineStr">
        <is>
          <t>10/22/2025</t>
        </is>
      </c>
      <c r="B193" t="n">
        <v>13.43</v>
      </c>
      <c r="C193" t="inlineStr">
        <is>
          <t>Shopping</t>
        </is>
      </c>
      <c r="D193" t="inlineStr">
        <is>
          <t>STORE</t>
        </is>
      </c>
      <c r="E193" t="inlineStr"/>
    </row>
    <row r="194">
      <c r="A194" t="inlineStr">
        <is>
          <t>10/22/2025</t>
        </is>
      </c>
      <c r="B194" t="n">
        <v>10</v>
      </c>
      <c r="C194" t="inlineStr">
        <is>
          <t>Horse</t>
        </is>
      </c>
      <c r="D194" t="inlineStr">
        <is>
          <t>DEBIT CARD PURCHASE OUTSTAND AUTH 10/17 SQ *TRYON INTERNATIO529002689851737 as of Oct-17-2025 (Cash)</t>
        </is>
      </c>
      <c r="E194" t="inlineStr"/>
    </row>
    <row r="195">
      <c r="A195" t="inlineStr">
        <is>
          <t>10/22/2025</t>
        </is>
      </c>
      <c r="B195" t="n">
        <v>8.52</v>
      </c>
      <c r="C195" t="inlineStr">
        <is>
          <t>Food</t>
        </is>
      </c>
      <c r="D195" t="inlineStr">
        <is>
          <t>CHICK-FIL-A #03253</t>
        </is>
      </c>
      <c r="E195" t="inlineStr"/>
    </row>
    <row r="196">
      <c r="A196" t="inlineStr">
        <is>
          <t>10/22/2025</t>
        </is>
      </c>
      <c r="B196" t="n">
        <v>8</v>
      </c>
      <c r="C196" t="inlineStr">
        <is>
          <t>Other</t>
        </is>
      </c>
      <c r="D196" t="inlineStr">
        <is>
          <t>SQ *JOE MALCHOW</t>
        </is>
      </c>
      <c r="E196" t="inlineStr"/>
    </row>
    <row r="197">
      <c r="A197" t="inlineStr">
        <is>
          <t>10/22/2025</t>
        </is>
      </c>
      <c r="B197" t="n">
        <v>7.92</v>
      </c>
      <c r="C197" t="inlineStr">
        <is>
          <t>Food</t>
        </is>
      </c>
      <c r="D197" t="inlineStr">
        <is>
          <t>DEBIT CARD PURCHASE SONIC DRIVE IN #3055 918-492-3396 OK102025240552495F5T81 (Cash)</t>
        </is>
      </c>
      <c r="E197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50" customWidth="1" min="1" max="1"/>
    <col width="8" customWidth="1" min="2" max="2"/>
    <col width="20" customWidth="1" min="3" max="3"/>
    <col width="50" customWidth="1" min="4" max="4"/>
    <col width="7" customWidth="1" min="5" max="5"/>
  </cols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Category</t>
        </is>
      </c>
      <c r="D1" s="1" t="inlineStr">
        <is>
          <t>Description</t>
        </is>
      </c>
      <c r="E1" s="1" t="inlineStr">
        <is>
          <t>Notes</t>
        </is>
      </c>
    </row>
    <row r="2">
      <c r="A2">
        <f>IF(COUNTIF('All Transactions'!$C$2:$C$197,"Birthday/Christmas")&gt;0,"Category data below","No Birthday/Christmas transactions")</f>
        <v/>
      </c>
    </row>
    <row r="3">
      <c r="A3" t="inlineStr">
        <is>
          <t>10/7/2025</t>
        </is>
      </c>
      <c r="B3" t="n">
        <v>718.67</v>
      </c>
      <c r="C3" t="inlineStr">
        <is>
          <t>Birthday/Christmas</t>
        </is>
      </c>
      <c r="D3" t="inlineStr">
        <is>
          <t>DEBIT CARD PURCHASE POS0015 ETSY, INC. Ets www.etsy.com NY10052524251318PF6JVX (Cash)</t>
        </is>
      </c>
      <c r="E3" t="inlineStr"/>
    </row>
    <row r="4">
      <c r="A4" t="inlineStr">
        <is>
          <t>10/8/2025</t>
        </is>
      </c>
      <c r="B4" t="n">
        <v>108.58</v>
      </c>
      <c r="C4" t="inlineStr">
        <is>
          <t>Birthday/Christmas</t>
        </is>
      </c>
      <c r="D4" t="inlineStr">
        <is>
          <t>DEBIT CARD PURCHASE POS0015 ETSY, INC. Ets www.etsy.com NY10072524251318RF6JVX (Cash)</t>
        </is>
      </c>
      <c r="E4" t="inlineStr"/>
    </row>
    <row r="5">
      <c r="A5" t="inlineStr">
        <is>
          <t>10/8/2025</t>
        </is>
      </c>
      <c r="B5" t="n">
        <v>16.36</v>
      </c>
      <c r="C5" t="inlineStr">
        <is>
          <t>Birthday/Christmas</t>
        </is>
      </c>
      <c r="D5" t="inlineStr">
        <is>
          <t>DEBIT CARD PURCHASE POS0015 ETSY, INC. Ets www.etsy.com NY10072524251318RF6JVX (Cash)</t>
        </is>
      </c>
      <c r="E5" t="inlineStr"/>
    </row>
    <row r="6">
      <c r="A6" t="inlineStr">
        <is>
          <t>10/9/2025</t>
        </is>
      </c>
      <c r="B6" t="n">
        <v>50</v>
      </c>
      <c r="C6" t="inlineStr">
        <is>
          <t>Birthday/Christmas</t>
        </is>
      </c>
      <c r="D6" t="inlineStr">
        <is>
          <t>DEBIT CARD PURCHASE VENMO *MOUTHYBROAD MOU 855-812-4430 NY10072524027628R1YVNK (Cash)</t>
        </is>
      </c>
      <c r="E6" t="inlineStr"/>
    </row>
    <row r="7">
      <c r="A7" t="inlineStr">
        <is>
          <t>10/13/2025</t>
        </is>
      </c>
      <c r="B7" t="n">
        <v>52.98</v>
      </c>
      <c r="C7" t="inlineStr">
        <is>
          <t>Birthday/Christmas</t>
        </is>
      </c>
      <c r="D7" t="inlineStr">
        <is>
          <t>DEBIT CARD PURCHASE QUIK PRINT OF TULSA IN TULSA OK10092524247608S5SEHX (Cash)</t>
        </is>
      </c>
      <c r="E7" t="inlineStr"/>
    </row>
    <row r="8">
      <c r="A8" t="inlineStr">
        <is>
          <t>10/14/2025</t>
        </is>
      </c>
      <c r="B8" t="n">
        <v>27.23</v>
      </c>
      <c r="C8" t="inlineStr">
        <is>
          <t>Birthday/Christmas</t>
        </is>
      </c>
      <c r="D8" t="inlineStr">
        <is>
          <t>DEBIT CARD PURCHASE AGITSI STAINED GLASS L SAND SPRINGS OK10122524270748XS66FM (Cash)</t>
        </is>
      </c>
      <c r="E8" t="inlineStr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46"/>
  <sheetViews>
    <sheetView workbookViewId="0">
      <selection activeCell="A1" sqref="A1"/>
    </sheetView>
  </sheetViews>
  <sheetFormatPr baseColWidth="8" defaultRowHeight="15"/>
  <cols>
    <col width="50" customWidth="1" min="1" max="1"/>
    <col width="8" customWidth="1" min="2" max="2"/>
    <col width="10" customWidth="1" min="3" max="3"/>
    <col width="50" customWidth="1" min="4" max="4"/>
    <col width="7" customWidth="1" min="5" max="5"/>
  </cols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Category</t>
        </is>
      </c>
      <c r="D1" s="1" t="inlineStr">
        <is>
          <t>Description</t>
        </is>
      </c>
      <c r="E1" s="1" t="inlineStr">
        <is>
          <t>Notes</t>
        </is>
      </c>
    </row>
    <row r="2">
      <c r="A2">
        <f>IF(COUNTIF('All Transactions'!$C$2:$C$197,"Horse")&gt;0,"Category data below","No Horse transactions")</f>
        <v/>
      </c>
    </row>
    <row r="3">
      <c r="A3" t="inlineStr">
        <is>
          <t>10/8/2025</t>
        </is>
      </c>
      <c r="B3" t="n">
        <v>168.74</v>
      </c>
      <c r="C3" t="inlineStr">
        <is>
          <t>Horse</t>
        </is>
      </c>
      <c r="D3" t="inlineStr">
        <is>
          <t>DEBIT CARD PURCHASE POS0003 Walmart.com Bentonville AR10062524251318RF6JVX (Cash)</t>
        </is>
      </c>
      <c r="E3" t="inlineStr"/>
    </row>
    <row r="4">
      <c r="A4" t="inlineStr">
        <is>
          <t>10/13/2025</t>
        </is>
      </c>
      <c r="B4" t="n">
        <v>137.71</v>
      </c>
      <c r="C4" t="inlineStr">
        <is>
          <t>Horse</t>
        </is>
      </c>
      <c r="D4" t="inlineStr">
        <is>
          <t>DEBIT CARD PURCHASE SP FARM HOUSE TACK 186-44573557 NC10112524492168X2X4AN (Cash)</t>
        </is>
      </c>
      <c r="E4" t="inlineStr"/>
    </row>
    <row r="5">
      <c r="A5" t="inlineStr">
        <is>
          <t>10/13/2025</t>
        </is>
      </c>
      <c r="B5" t="n">
        <v>123.48</v>
      </c>
      <c r="C5" t="inlineStr">
        <is>
          <t>Horse</t>
        </is>
      </c>
      <c r="D5" t="inlineStr">
        <is>
          <t>DEBIT CARD PURCHASE POS0003 Walmart.com Bentonville AR10102524251318VF6JVY (Cash)</t>
        </is>
      </c>
      <c r="E5" t="inlineStr"/>
    </row>
    <row r="6">
      <c r="A6" t="inlineStr">
        <is>
          <t>10/13/2025</t>
        </is>
      </c>
      <c r="B6" t="n">
        <v>99.98999999999999</v>
      </c>
      <c r="C6" t="inlineStr">
        <is>
          <t>Horse</t>
        </is>
      </c>
      <c r="D6" t="inlineStr">
        <is>
          <t>DEBIT CARD PURCHASE POS27ZW SHOWGROUNDS-RI SHELBURNE FA MA10102524251318VF6JVY (Cash)</t>
        </is>
      </c>
      <c r="E6" t="inlineStr"/>
    </row>
    <row r="7">
      <c r="A7" t="inlineStr">
        <is>
          <t>10/13/2025</t>
        </is>
      </c>
      <c r="B7" t="n">
        <v>84.53</v>
      </c>
      <c r="C7" t="inlineStr">
        <is>
          <t>Horse</t>
        </is>
      </c>
      <c r="D7" t="inlineStr">
        <is>
          <t>DEBIT CARD PURCHASE OUTBACK 3448 GASTONIA NC10082524692168S33TNL (Cash)</t>
        </is>
      </c>
      <c r="E7" t="inlineStr"/>
    </row>
    <row r="8">
      <c r="A8" t="inlineStr">
        <is>
          <t>10/13/2025</t>
        </is>
      </c>
      <c r="B8" t="n">
        <v>75</v>
      </c>
      <c r="C8" t="inlineStr">
        <is>
          <t>Horse</t>
        </is>
      </c>
      <c r="D8" t="inlineStr">
        <is>
          <t>DEBIT CARD PURCHASE SHOWGROUNDS-RIDERVIDEO SHOWGROUNDSLI MA10092524011348S2X937 (Cash)</t>
        </is>
      </c>
      <c r="E8" t="inlineStr"/>
    </row>
    <row r="9">
      <c r="A9" t="inlineStr">
        <is>
          <t>10/13/2025</t>
        </is>
      </c>
      <c r="B9" t="n">
        <v>40.18</v>
      </c>
      <c r="C9" t="inlineStr">
        <is>
          <t>Horse</t>
        </is>
      </c>
      <c r="D9" t="inlineStr">
        <is>
          <t>DEBIT CARD PURCHASE SQ *TACO MUNDO Mill Spring NC10102524692168V351V1 (Cash)</t>
        </is>
      </c>
      <c r="E9" t="inlineStr"/>
    </row>
    <row r="10">
      <c r="A10" t="inlineStr">
        <is>
          <t>10/13/2025</t>
        </is>
      </c>
      <c r="B10" t="n">
        <v>30.16</v>
      </c>
      <c r="C10" t="inlineStr">
        <is>
          <t>Horse</t>
        </is>
      </c>
      <c r="D10" t="inlineStr">
        <is>
          <t>DEBIT CARD PURCHASE SQ *BONNE BOUCHE FINE Mill Spring NC10112524692168W363R7 (Cash)</t>
        </is>
      </c>
      <c r="E10" t="inlineStr"/>
    </row>
    <row r="11">
      <c r="A11" t="inlineStr">
        <is>
          <t>10/13/2025</t>
        </is>
      </c>
      <c r="B11" t="n">
        <v>24.02</v>
      </c>
      <c r="C11" t="inlineStr">
        <is>
          <t>Horse</t>
        </is>
      </c>
      <c r="D11" t="inlineStr">
        <is>
          <t>DEBIT CARD PURCHASE SQ *BONNE BOUCHE FINE Tryon NC10102524692168V354NR (Cash)</t>
        </is>
      </c>
      <c r="E11" t="inlineStr"/>
    </row>
    <row r="12">
      <c r="A12" t="inlineStr">
        <is>
          <t>10/13/2025</t>
        </is>
      </c>
      <c r="B12" t="n">
        <v>13.1</v>
      </c>
      <c r="C12" t="inlineStr">
        <is>
          <t>Horse</t>
        </is>
      </c>
      <c r="D12" t="inlineStr">
        <is>
          <t>DEBIT CARD PURCHASE THE GENERAL STORE 828-8631000 NC10092524000978VGFW37 (Cash)</t>
        </is>
      </c>
      <c r="E12" t="inlineStr"/>
    </row>
    <row r="13">
      <c r="A13" t="inlineStr">
        <is>
          <t>10/13/2025</t>
        </is>
      </c>
      <c r="B13" t="n">
        <v>10.85</v>
      </c>
      <c r="C13" t="inlineStr">
        <is>
          <t>Horse</t>
        </is>
      </c>
      <c r="D13" t="inlineStr">
        <is>
          <t>DEBIT CARD PURCHASE SQ *KONA ICE OF CENTRA Tulsa OK10102524692168V359RM (Cash)</t>
        </is>
      </c>
      <c r="E13" t="inlineStr"/>
    </row>
    <row r="14">
      <c r="A14" t="inlineStr">
        <is>
          <t>10/13/2025</t>
        </is>
      </c>
      <c r="B14" t="n">
        <v>9.56</v>
      </c>
      <c r="C14" t="inlineStr">
        <is>
          <t>Horse</t>
        </is>
      </c>
      <c r="D14" t="inlineStr">
        <is>
          <t>DEBIT CARD PURCHASE SP FARM HOUSE TACK 186-44573557 NC10092524492168S2X6ME (Cash)</t>
        </is>
      </c>
      <c r="E14" t="inlineStr"/>
    </row>
    <row r="15">
      <c r="A15" t="inlineStr">
        <is>
          <t>10/14/2025</t>
        </is>
      </c>
      <c r="B15" t="n">
        <v>171.58</v>
      </c>
      <c r="C15" t="inlineStr">
        <is>
          <t>Horse</t>
        </is>
      </c>
      <c r="D15" t="inlineStr">
        <is>
          <t>DEBIT CARD PURCHASE GERTIE MAES 828-8631000 NC10102524000978XGN0XH (Cash)</t>
        </is>
      </c>
      <c r="E15" t="inlineStr"/>
    </row>
    <row r="16">
      <c r="A16" t="inlineStr">
        <is>
          <t>10/14/2025</t>
        </is>
      </c>
      <c r="B16" t="n">
        <v>43.22</v>
      </c>
      <c r="C16" t="inlineStr">
        <is>
          <t>Horse</t>
        </is>
      </c>
      <c r="D16" t="inlineStr">
        <is>
          <t>DEBIT CARD PURCHASE SILVER SPOON SALOON 828-8631000 NC10112524000978XGSQST (Cash)</t>
        </is>
      </c>
      <c r="E16" t="inlineStr"/>
    </row>
    <row r="17">
      <c r="A17" t="inlineStr">
        <is>
          <t>10/14/2025</t>
        </is>
      </c>
      <c r="B17" t="n">
        <v>28.05</v>
      </c>
      <c r="C17" t="inlineStr">
        <is>
          <t>Horse</t>
        </is>
      </c>
      <c r="D17" t="inlineStr">
        <is>
          <t>DEBIT CARD PURCHASE GERTIE MAES 828-8631000 NC10102524000978XGN0XH (Cash)</t>
        </is>
      </c>
      <c r="E17" t="inlineStr"/>
    </row>
    <row r="18">
      <c r="A18" t="inlineStr">
        <is>
          <t>10/14/2025</t>
        </is>
      </c>
      <c r="B18" t="n">
        <v>18.46</v>
      </c>
      <c r="C18" t="inlineStr">
        <is>
          <t>Horse</t>
        </is>
      </c>
      <c r="D18" t="inlineStr">
        <is>
          <t>DEBIT CARD PURCHASE SQ *GIGI?S GOODS Mill Spring NC10122524692168X2XEST (Cash)</t>
        </is>
      </c>
      <c r="E18" t="inlineStr"/>
    </row>
    <row r="19">
      <c r="A19" t="inlineStr">
        <is>
          <t>10/14/2025</t>
        </is>
      </c>
      <c r="B19" t="n">
        <v>15.63</v>
      </c>
      <c r="C19" t="inlineStr">
        <is>
          <t>Horse</t>
        </is>
      </c>
      <c r="D19" t="inlineStr">
        <is>
          <t>DEBIT CARD PURCHASE THE GENERAL STORE 828-8631000 NC10112524000978XGV4TP (Cash)</t>
        </is>
      </c>
      <c r="E19" t="inlineStr"/>
    </row>
    <row r="20">
      <c r="A20" t="inlineStr">
        <is>
          <t>10/14/2025</t>
        </is>
      </c>
      <c r="B20" t="n">
        <v>14.88</v>
      </c>
      <c r="C20" t="inlineStr">
        <is>
          <t>Horse</t>
        </is>
      </c>
      <c r="D20" t="inlineStr">
        <is>
          <t>DEBIT CARD PURCHASE SILVER SPOON SALOON 828-8631000 NC10102524000978XGMBXX (Cash)</t>
        </is>
      </c>
      <c r="E20" t="inlineStr"/>
    </row>
    <row r="21">
      <c r="A21" t="inlineStr">
        <is>
          <t>10/14/2025</t>
        </is>
      </c>
      <c r="B21" t="n">
        <v>4.97</v>
      </c>
      <c r="C21" t="inlineStr">
        <is>
          <t>Horse</t>
        </is>
      </c>
      <c r="D21" t="inlineStr">
        <is>
          <t>DEBIT CARD PURCHASE BEATRIX MARKET CLT CHARLOTTE NC10122524431068Y8XQKZ (Cash)</t>
        </is>
      </c>
      <c r="E21" t="inlineStr"/>
    </row>
    <row r="22">
      <c r="A22" t="inlineStr">
        <is>
          <t>10/15/2025</t>
        </is>
      </c>
      <c r="B22" t="n">
        <v>74.29000000000001</v>
      </c>
      <c r="C22" t="inlineStr">
        <is>
          <t>Horse</t>
        </is>
      </c>
      <c r="D22" t="inlineStr">
        <is>
          <t>DEBIT CARD PURCHASE POS0003 Walmart.com Bentonville AR10132524251318ZF6JW0 (Cash)</t>
        </is>
      </c>
      <c r="E22" t="inlineStr"/>
    </row>
    <row r="23">
      <c r="A23" t="inlineStr">
        <is>
          <t>10/15/2025</t>
        </is>
      </c>
      <c r="B23" t="n">
        <v>64.23</v>
      </c>
      <c r="C23" t="inlineStr">
        <is>
          <t>Horse</t>
        </is>
      </c>
      <c r="D23" t="inlineStr">
        <is>
          <t>DEBIT CARD PURCHASE ROGERS DINER 828-8631000 NC10122524000978YH08G0 (Cash)</t>
        </is>
      </c>
      <c r="E23" t="inlineStr"/>
    </row>
    <row r="24">
      <c r="A24" t="inlineStr">
        <is>
          <t>10/15/2025</t>
        </is>
      </c>
      <c r="B24" t="n">
        <v>8.77</v>
      </c>
      <c r="C24" t="inlineStr">
        <is>
          <t>Horse</t>
        </is>
      </c>
      <c r="D24" t="inlineStr">
        <is>
          <t>DEBIT CARD PURCHASE THE GENERAL STORE 828-8631000 NC10122524000978YGZATY (Cash)</t>
        </is>
      </c>
      <c r="E24" t="inlineStr"/>
    </row>
    <row r="25">
      <c r="A25" t="inlineStr">
        <is>
          <t>10/17/2025</t>
        </is>
      </c>
      <c r="B25" t="n">
        <v>89.47</v>
      </c>
      <c r="C25" t="inlineStr">
        <is>
          <t>Horse</t>
        </is>
      </c>
      <c r="D25" t="inlineStr">
        <is>
          <t>DEBIT CARD PURCHASE TAXCO - BELMONT BELMONT NC101525248019791F0LWH (Cash)</t>
        </is>
      </c>
      <c r="E25" t="inlineStr"/>
    </row>
    <row r="26">
      <c r="A26" t="inlineStr">
        <is>
          <t>10/20/2025</t>
        </is>
      </c>
      <c r="B26" t="n">
        <v>35.23</v>
      </c>
      <c r="C26" t="inlineStr">
        <is>
          <t>Horse</t>
        </is>
      </c>
      <c r="D26" t="inlineStr">
        <is>
          <t>DEBIT CARD PURCHASE THE GENERAL STORE 828-8631000 NC101625240009792HL9Q4 (Cash)</t>
        </is>
      </c>
      <c r="E26" t="inlineStr"/>
    </row>
    <row r="27">
      <c r="A27" t="inlineStr">
        <is>
          <t>10/20/2025</t>
        </is>
      </c>
      <c r="B27" t="n">
        <v>35.21</v>
      </c>
      <c r="C27" t="inlineStr">
        <is>
          <t>Horse</t>
        </is>
      </c>
      <c r="D27" t="inlineStr">
        <is>
          <t>DEBIT CARD PURCHASE SQ *IMPERIAL MERCANTIL Mill Spring NC101625246921691311D8 (Cash)</t>
        </is>
      </c>
      <c r="E27" t="inlineStr"/>
    </row>
    <row r="28">
      <c r="A28" t="inlineStr">
        <is>
          <t>10/20/2025</t>
        </is>
      </c>
      <c r="B28" t="n">
        <v>34.54</v>
      </c>
      <c r="C28" t="inlineStr">
        <is>
          <t>Horse</t>
        </is>
      </c>
      <c r="D28" t="inlineStr">
        <is>
          <t>DEBIT CARD PURCHASE CAMPAGNA ITALIAN CUISI 828-8631000 NC101625240009792HL98E (Cash)</t>
        </is>
      </c>
      <c r="E28" t="inlineStr"/>
    </row>
    <row r="29">
      <c r="A29" t="inlineStr">
        <is>
          <t>10/20/2025</t>
        </is>
      </c>
      <c r="B29" t="n">
        <v>32.93</v>
      </c>
      <c r="C29" t="inlineStr">
        <is>
          <t>Horse</t>
        </is>
      </c>
      <c r="D29" t="inlineStr">
        <is>
          <t>DEBIT CARD PURCHASE GAMECENTER 828-8631000 NC101625240009792HL98H (Cash)</t>
        </is>
      </c>
      <c r="E29" t="inlineStr"/>
    </row>
    <row r="30">
      <c r="A30" t="inlineStr">
        <is>
          <t>10/20/2025</t>
        </is>
      </c>
      <c r="B30" t="n">
        <v>31.97</v>
      </c>
      <c r="C30" t="inlineStr">
        <is>
          <t>Horse</t>
        </is>
      </c>
      <c r="D30" t="inlineStr">
        <is>
          <t>DEBIT CARD PURCHASE EXXON 7-ELEVEN 35562 CHARLOTTE NC1018252400322940G6DV (Cash)</t>
        </is>
      </c>
      <c r="E30" t="inlineStr"/>
    </row>
    <row r="31">
      <c r="A31" t="inlineStr">
        <is>
          <t>10/20/2025</t>
        </is>
      </c>
      <c r="B31" t="n">
        <v>30.36</v>
      </c>
      <c r="C31" t="inlineStr">
        <is>
          <t>Horse</t>
        </is>
      </c>
      <c r="D31" t="inlineStr">
        <is>
          <t>DEBIT CARD PURCHASE THE GENERAL STORE 828-8631000 NC101625240009792HL9Q4 (Cash)</t>
        </is>
      </c>
      <c r="E31" t="inlineStr"/>
    </row>
    <row r="32">
      <c r="A32" t="inlineStr">
        <is>
          <t>10/20/2025</t>
        </is>
      </c>
      <c r="B32" t="n">
        <v>19.22</v>
      </c>
      <c r="C32" t="inlineStr">
        <is>
          <t>Horse</t>
        </is>
      </c>
      <c r="D32" t="inlineStr">
        <is>
          <t>DEBIT CARD PURCHASE SQ *BONNE BOUCHE FINE Tryon NC10162524692169130Y04 (Cash)</t>
        </is>
      </c>
      <c r="E32" t="inlineStr"/>
    </row>
    <row r="33">
      <c r="A33" t="inlineStr">
        <is>
          <t>10/20/2025</t>
        </is>
      </c>
      <c r="B33" t="n">
        <v>15.76</v>
      </c>
      <c r="C33" t="inlineStr">
        <is>
          <t>Horse</t>
        </is>
      </c>
      <c r="D33" t="inlineStr">
        <is>
          <t>DEBIT CARD PURCHASE THE GENERAL STORE 828-8631000 NC101625240009792HL9Q4 (Cash)</t>
        </is>
      </c>
      <c r="E33" t="inlineStr"/>
    </row>
    <row r="34">
      <c r="A34" t="inlineStr">
        <is>
          <t>10/20/2025</t>
        </is>
      </c>
      <c r="B34" t="n">
        <v>10.98</v>
      </c>
      <c r="C34" t="inlineStr">
        <is>
          <t>Horse</t>
        </is>
      </c>
      <c r="D34" t="inlineStr">
        <is>
          <t>DEBIT CARD PURCHASE GAMECENTER 828-8631000 NC101625240009792HL98H (Cash)</t>
        </is>
      </c>
      <c r="E34" t="inlineStr"/>
    </row>
    <row r="35">
      <c r="A35" t="inlineStr">
        <is>
          <t>10/20/2025</t>
        </is>
      </c>
      <c r="B35" t="n">
        <v>5.49</v>
      </c>
      <c r="C35" t="inlineStr">
        <is>
          <t>Horse</t>
        </is>
      </c>
      <c r="D35" t="inlineStr">
        <is>
          <t>DEBIT CARD PURCHASE GAMECENTER 828-8631000 NC101625240009792HL98H (Cash)</t>
        </is>
      </c>
      <c r="E35" t="inlineStr"/>
    </row>
    <row r="36">
      <c r="A36" t="inlineStr">
        <is>
          <t>10/21/2025</t>
        </is>
      </c>
      <c r="B36" t="n">
        <v>192.24</v>
      </c>
      <c r="C36" t="inlineStr">
        <is>
          <t>Horse</t>
        </is>
      </c>
      <c r="D36" t="inlineStr">
        <is>
          <t>DEBIT CARD PURCHASE LEGENDS GRILLE 828-8631000 NC101725240009794HS292 (Cash)</t>
        </is>
      </c>
      <c r="E36" t="inlineStr"/>
    </row>
    <row r="37">
      <c r="A37" t="inlineStr">
        <is>
          <t>10/21/2025</t>
        </is>
      </c>
      <c r="B37" t="n">
        <v>81</v>
      </c>
      <c r="C37" t="inlineStr">
        <is>
          <t>Horse</t>
        </is>
      </c>
      <c r="D37" t="inlineStr">
        <is>
          <t>DEBIT CARD PURCHASE BOUJEE BOWLS 828-8631000 NC101825240009794HYB7W (Cash)</t>
        </is>
      </c>
      <c r="E37" t="inlineStr"/>
    </row>
    <row r="38">
      <c r="A38" t="inlineStr">
        <is>
          <t>10/21/2025</t>
        </is>
      </c>
      <c r="B38" t="n">
        <v>75.56</v>
      </c>
      <c r="C38" t="inlineStr">
        <is>
          <t>Horse</t>
        </is>
      </c>
      <c r="D38" t="inlineStr">
        <is>
          <t>DEBIT CARD PURCHASE SILVER SPOON SALOON 828-8631000 NC101725240009794HT4B6 (Cash)</t>
        </is>
      </c>
      <c r="E38" t="inlineStr"/>
    </row>
    <row r="39">
      <c r="A39" t="inlineStr">
        <is>
          <t>10/21/2025</t>
        </is>
      </c>
      <c r="B39" t="n">
        <v>41.25</v>
      </c>
      <c r="C39" t="inlineStr">
        <is>
          <t>Horse</t>
        </is>
      </c>
      <c r="D39" t="inlineStr">
        <is>
          <t>DEBIT CARD PURCHASE THE GENERAL STORE 828-8631000 NC101725240009794HS27Z (Cash)</t>
        </is>
      </c>
      <c r="E39" t="inlineStr"/>
    </row>
    <row r="40">
      <c r="A40" t="inlineStr">
        <is>
          <t>10/21/2025</t>
        </is>
      </c>
      <c r="B40" t="n">
        <v>32.87</v>
      </c>
      <c r="C40" t="inlineStr">
        <is>
          <t>Horse</t>
        </is>
      </c>
      <c r="D40" t="inlineStr">
        <is>
          <t>DEBIT CARD PURCHASE THE GENERAL STORE 828-8631000 NC101725240009794HS26P (Cash)</t>
        </is>
      </c>
      <c r="E40" t="inlineStr"/>
    </row>
    <row r="41">
      <c r="A41" t="inlineStr">
        <is>
          <t>10/21/2025</t>
        </is>
      </c>
      <c r="B41" t="n">
        <v>27.05</v>
      </c>
      <c r="C41" t="inlineStr">
        <is>
          <t>Horse</t>
        </is>
      </c>
      <c r="D41" t="inlineStr">
        <is>
          <t>DEBIT CARD PURCHASE BOUJEE BOWLS 828-8631000 NC101825240009794HYB7W (Cash)</t>
        </is>
      </c>
      <c r="E41" t="inlineStr"/>
    </row>
    <row r="42">
      <c r="A42" t="inlineStr">
        <is>
          <t>10/21/2025</t>
        </is>
      </c>
      <c r="B42" t="n">
        <v>23.54</v>
      </c>
      <c r="C42" t="inlineStr">
        <is>
          <t>Horse</t>
        </is>
      </c>
      <c r="D42" t="inlineStr">
        <is>
          <t>DEBIT CARD PURCHASE THE GENERAL STORE 828-8631000 NC101725240009794HS26P (Cash)</t>
        </is>
      </c>
      <c r="E42" t="inlineStr"/>
    </row>
    <row r="43">
      <c r="A43" t="inlineStr">
        <is>
          <t>10/21/2025</t>
        </is>
      </c>
      <c r="B43" t="n">
        <v>20.85</v>
      </c>
      <c r="C43" t="inlineStr">
        <is>
          <t>Horse</t>
        </is>
      </c>
      <c r="D43" t="inlineStr">
        <is>
          <t>DEBIT CARD PURCHASE THE GENERAL STORE 828-8631000 NC101825240009794HY8BF (Cash)</t>
        </is>
      </c>
      <c r="E43" t="inlineStr"/>
    </row>
    <row r="44">
      <c r="A44" t="inlineStr">
        <is>
          <t>10/21/2025</t>
        </is>
      </c>
      <c r="B44" t="n">
        <v>12.63</v>
      </c>
      <c r="C44" t="inlineStr">
        <is>
          <t>Horse</t>
        </is>
      </c>
      <c r="D44" t="inlineStr">
        <is>
          <t>DEBIT CARD PURCHASE GAMECENTER 828-8631000 NC101725240009794HT488 (Cash)</t>
        </is>
      </c>
      <c r="E44" t="inlineStr"/>
    </row>
    <row r="45">
      <c r="A45" t="inlineStr">
        <is>
          <t>10/21/2025</t>
        </is>
      </c>
      <c r="B45" t="n">
        <v>10.98</v>
      </c>
      <c r="C45" t="inlineStr">
        <is>
          <t>Horse</t>
        </is>
      </c>
      <c r="D45" t="inlineStr">
        <is>
          <t>DEBIT CARD PURCHASE GAMECENTER 828-8631000 NC101725240009794HT488 (Cash)</t>
        </is>
      </c>
      <c r="E45" t="inlineStr"/>
    </row>
    <row r="46">
      <c r="A46" t="inlineStr">
        <is>
          <t>10/22/2025</t>
        </is>
      </c>
      <c r="B46" t="n">
        <v>10</v>
      </c>
      <c r="C46" t="inlineStr">
        <is>
          <t>Horse</t>
        </is>
      </c>
      <c r="D46" t="inlineStr">
        <is>
          <t>DEBIT CARD PURCHASE OUTSTAND AUTH 10/17 SQ *TRYON INTERNATIO529002689851737 as of Oct-17-2025 (Cash)</t>
        </is>
      </c>
      <c r="E46" t="inlineStr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50" customWidth="1" min="1" max="1"/>
    <col width="8" customWidth="1" min="2" max="2"/>
    <col width="11" customWidth="1" min="3" max="3"/>
    <col width="50" customWidth="1" min="4" max="4"/>
    <col width="7" customWidth="1" min="5" max="5"/>
  </cols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Category</t>
        </is>
      </c>
      <c r="D1" s="1" t="inlineStr">
        <is>
          <t>Description</t>
        </is>
      </c>
      <c r="E1" s="1" t="inlineStr">
        <is>
          <t>Notes</t>
        </is>
      </c>
    </row>
    <row r="2">
      <c r="A2">
        <f>IF(COUNTIF('All Transactions'!$C$2:$C$197,"Financial")&gt;0,"Category data below","No Financial transactions")</f>
        <v/>
      </c>
    </row>
    <row r="3">
      <c r="A3" t="inlineStr">
        <is>
          <t>10/16/2025</t>
        </is>
      </c>
      <c r="B3" t="n">
        <v>102.95</v>
      </c>
      <c r="C3" t="inlineStr">
        <is>
          <t>Financial</t>
        </is>
      </c>
      <c r="D3" t="inlineStr">
        <is>
          <t>CASH ADVANCE ATMOKQ1 91 WEST 141ST GLENPOOL OK10152574251319006GV7 (Cash)</t>
        </is>
      </c>
      <c r="E3" t="inlineStr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</cols>
  <sheetData>
    <row r="1">
      <c r="A1" s="2" t="inlineStr">
        <is>
          <t>Category</t>
        </is>
      </c>
      <c r="B1" s="2" t="inlineStr">
        <is>
          <t>Total Amount</t>
        </is>
      </c>
    </row>
    <row r="2">
      <c r="A2" t="inlineStr">
        <is>
          <t>Birthday-Christmas</t>
        </is>
      </c>
      <c r="B2">
        <f>SUMIF('All Transactions'!$C:$C,"Birthday/Christmas",'All Transactions'!$B:$B)</f>
        <v/>
      </c>
    </row>
    <row r="3">
      <c r="A3" t="inlineStr">
        <is>
          <t>Entertainment</t>
        </is>
      </c>
      <c r="B3">
        <f>SUMIF('All Transactions'!$C:$C,"Entertainment",'All Transactions'!$B:$B)</f>
        <v/>
      </c>
    </row>
    <row r="4">
      <c r="A4" t="inlineStr">
        <is>
          <t>Financial</t>
        </is>
      </c>
      <c r="B4">
        <f>SUMIF('All Transactions'!$C:$C,"Financial",'All Transactions'!$B:$B)</f>
        <v/>
      </c>
    </row>
    <row r="5">
      <c r="A5" t="inlineStr">
        <is>
          <t>Food</t>
        </is>
      </c>
      <c r="B5">
        <f>SUMIF('All Transactions'!$C:$C,"Food",'All Transactions'!$B:$B)</f>
        <v/>
      </c>
    </row>
    <row r="6">
      <c r="A6" t="inlineStr">
        <is>
          <t>Groceries</t>
        </is>
      </c>
      <c r="B6">
        <f>SUMIF('All Transactions'!$C:$C,"Groceries",'All Transactions'!$B:$B)</f>
        <v/>
      </c>
    </row>
    <row r="7">
      <c r="A7" t="inlineStr">
        <is>
          <t>Healthcare</t>
        </is>
      </c>
      <c r="B7">
        <f>SUMIF('All Transactions'!$C:$C,"Healthcare",'All Transactions'!$B:$B)</f>
        <v/>
      </c>
    </row>
    <row r="8">
      <c r="A8" t="inlineStr">
        <is>
          <t>Horse</t>
        </is>
      </c>
      <c r="B8">
        <f>SUMIF('All Transactions'!$C:$C,"Horse",'All Transactions'!$B:$B)</f>
        <v/>
      </c>
    </row>
    <row r="9">
      <c r="A9" t="inlineStr">
        <is>
          <t>Misc</t>
        </is>
      </c>
      <c r="B9">
        <f>SUMIF('All Transactions'!$C:$C,"Misc",'All Transactions'!$B:$B)</f>
        <v/>
      </c>
    </row>
    <row r="10">
      <c r="A10" t="inlineStr">
        <is>
          <t>Other</t>
        </is>
      </c>
      <c r="B10">
        <f>SUMIF('All Transactions'!$C:$C,"Other",'All Transactions'!$B:$B)</f>
        <v/>
      </c>
    </row>
    <row r="11">
      <c r="A11" t="inlineStr">
        <is>
          <t>Shopping</t>
        </is>
      </c>
      <c r="B11">
        <f>SUMIF('All Transactions'!$C:$C,"Shopping",'All Transactions'!$B:$B)</f>
        <v/>
      </c>
    </row>
    <row r="12">
      <c r="A12" t="inlineStr">
        <is>
          <t>Transportation</t>
        </is>
      </c>
      <c r="B12">
        <f>SUMIF('All Transactions'!$C:$C,"Transportation",'All Transactions'!$B:$B)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50" customWidth="1" min="1" max="1"/>
    <col width="8" customWidth="1" min="2" max="2"/>
    <col width="11" customWidth="1" min="3" max="3"/>
    <col width="50" customWidth="1" min="4" max="4"/>
    <col width="7" customWidth="1" min="5" max="5"/>
  </cols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Category</t>
        </is>
      </c>
      <c r="D1" s="1" t="inlineStr">
        <is>
          <t>Description</t>
        </is>
      </c>
      <c r="E1" s="1" t="inlineStr">
        <is>
          <t>Notes</t>
        </is>
      </c>
    </row>
    <row r="2">
      <c r="A2">
        <f>IF(COUNTIF('All Transactions'!$C$2:$C$197,"Groceries")&gt;0,"Category data below","No Groceries transactions")</f>
        <v/>
      </c>
    </row>
    <row r="3">
      <c r="A3" t="inlineStr">
        <is>
          <t>10/1/2025</t>
        </is>
      </c>
      <c r="B3" t="n">
        <v>175.98</v>
      </c>
      <c r="C3" t="inlineStr">
        <is>
          <t>Groceries</t>
        </is>
      </c>
      <c r="D3" t="inlineStr">
        <is>
          <t>DEBIT CARD PURCHASE POS0003 Walmart.com Bentonville AR09292524251318HF6JVV (Cash)</t>
        </is>
      </c>
      <c r="E3" t="inlineStr"/>
    </row>
    <row r="4">
      <c r="A4" t="inlineStr">
        <is>
          <t>10/7/2025</t>
        </is>
      </c>
      <c r="B4" t="n">
        <v>35.62</v>
      </c>
      <c r="C4" t="inlineStr">
        <is>
          <t>Groceries</t>
        </is>
      </c>
      <c r="D4" t="inlineStr">
        <is>
          <t>DEBIT CARD PURCHASE POS3600 WM SUPERCENTER JENKS ELM OK10052524251318PF6JVX (Cash)</t>
        </is>
      </c>
      <c r="E4" t="inlineStr"/>
    </row>
    <row r="5">
      <c r="A5" t="inlineStr">
        <is>
          <t>10/10/2025</t>
        </is>
      </c>
      <c r="B5" t="n">
        <v>46.51</v>
      </c>
      <c r="C5" t="inlineStr">
        <is>
          <t>Groceries</t>
        </is>
      </c>
      <c r="D5" t="inlineStr">
        <is>
          <t>DEBIT CARD PURCHASE POS0003 Walmart.com Bentonville AR10092524251318SF6JVY (Cash)</t>
        </is>
      </c>
      <c r="E5" t="inlineStr"/>
    </row>
    <row r="6">
      <c r="A6" t="inlineStr">
        <is>
          <t>10/13/2025</t>
        </is>
      </c>
      <c r="B6" t="n">
        <v>67.12</v>
      </c>
      <c r="C6" t="inlineStr">
        <is>
          <t>Groceries</t>
        </is>
      </c>
      <c r="D6" t="inlineStr">
        <is>
          <t>DEBIT CARD PURCHASE POS0003 Walmart.com Bentonville AR10102524251318VF6JVY (Cash)</t>
        </is>
      </c>
      <c r="E6" t="inlineStr"/>
    </row>
    <row r="7">
      <c r="A7" t="inlineStr">
        <is>
          <t>10/15/2025</t>
        </is>
      </c>
      <c r="B7" t="n">
        <v>54.39</v>
      </c>
      <c r="C7" t="inlineStr">
        <is>
          <t>Groceries</t>
        </is>
      </c>
      <c r="D7" t="inlineStr">
        <is>
          <t>DEBIT CARD PURCHASE POS0003 Walmart.com Bentonville AR10112524251318ZF6JW0 (Cash)</t>
        </is>
      </c>
      <c r="E7" t="inlineStr"/>
    </row>
    <row r="8">
      <c r="A8" t="inlineStr">
        <is>
          <t>10/16/2025</t>
        </is>
      </c>
      <c r="B8" t="n">
        <v>0.22</v>
      </c>
      <c r="C8" t="inlineStr">
        <is>
          <t>Groceries</t>
        </is>
      </c>
      <c r="D8" t="inlineStr">
        <is>
          <t>DEBIT CARD PURCHASE POS0003 Walmart.com Bentonville AR101525242513190F6JW0 (Cash)</t>
        </is>
      </c>
      <c r="E8" t="inlineStr"/>
    </row>
    <row r="9">
      <c r="A9" t="inlineStr">
        <is>
          <t>10/17/2025</t>
        </is>
      </c>
      <c r="B9" t="n">
        <v>334.1</v>
      </c>
      <c r="C9" t="inlineStr">
        <is>
          <t>Groceries</t>
        </is>
      </c>
      <c r="D9" t="inlineStr">
        <is>
          <t>DEBIT CARD PURCHASE POS0003 Walmart.com Bentonville AR101625242513191F6JW0 (Cash)</t>
        </is>
      </c>
      <c r="E9" t="inlineStr"/>
    </row>
    <row r="10">
      <c r="A10" t="inlineStr">
        <is>
          <t>10/17/2025</t>
        </is>
      </c>
      <c r="B10" t="n">
        <v>56.51</v>
      </c>
      <c r="C10" t="inlineStr">
        <is>
          <t>Groceries</t>
        </is>
      </c>
      <c r="D10" t="inlineStr">
        <is>
          <t>DEBIT CARD PURCHASE POS0003 Walmart.com Bentonville AR101625242513191F6JW0 (Cash)</t>
        </is>
      </c>
      <c r="E10" t="inlineStr"/>
    </row>
    <row r="11">
      <c r="A11" t="inlineStr">
        <is>
          <t>10/20/2025</t>
        </is>
      </c>
      <c r="B11" t="n">
        <v>47.68</v>
      </c>
      <c r="C11" t="inlineStr">
        <is>
          <t>Groceries</t>
        </is>
      </c>
      <c r="D11" t="inlineStr">
        <is>
          <t>DEBIT CARD PURCHASE POS0003 Walmart.com Bentonville AR101725242513192F6JW1 (Cash)</t>
        </is>
      </c>
      <c r="E11" t="inlineStr"/>
    </row>
    <row r="12">
      <c r="A12" t="inlineStr">
        <is>
          <t>10/22/2025</t>
        </is>
      </c>
      <c r="B12" t="n">
        <v>146.83</v>
      </c>
      <c r="C12" t="inlineStr">
        <is>
          <t>Groceries</t>
        </is>
      </c>
      <c r="D12" t="inlineStr">
        <is>
          <t>DEBIT CARD PURCHASE POS0003 Walmart.com Bentonville AR102125242513196F6JW2 (Cash)</t>
        </is>
      </c>
      <c r="E12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cols>
    <col width="50" customWidth="1" min="1" max="1"/>
    <col width="8" customWidth="1" min="2" max="2"/>
    <col width="16" customWidth="1" min="3" max="3"/>
    <col width="50" customWidth="1" min="4" max="4"/>
    <col width="7" customWidth="1" min="5" max="5"/>
  </cols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Category</t>
        </is>
      </c>
      <c r="D1" s="1" t="inlineStr">
        <is>
          <t>Description</t>
        </is>
      </c>
      <c r="E1" s="1" t="inlineStr">
        <is>
          <t>Notes</t>
        </is>
      </c>
    </row>
    <row r="2">
      <c r="A2">
        <f>IF(COUNTIF('All Transactions'!$C$2:$C$197,"Transportation")&gt;0,"Category data below","No Transportation transactions")</f>
        <v/>
      </c>
    </row>
    <row r="3">
      <c r="A3" t="inlineStr">
        <is>
          <t>10/1/2025</t>
        </is>
      </c>
      <c r="B3" t="n">
        <v>75.97</v>
      </c>
      <c r="C3" t="inlineStr">
        <is>
          <t>Transportation</t>
        </is>
      </c>
      <c r="D3" t="inlineStr">
        <is>
          <t>QUIKTRIP CORP</t>
        </is>
      </c>
      <c r="E3" t="inlineStr"/>
    </row>
    <row r="4">
      <c r="A4" t="inlineStr">
        <is>
          <t>10/1/2025</t>
        </is>
      </c>
      <c r="B4" t="n">
        <v>17.01</v>
      </c>
      <c r="C4" t="inlineStr">
        <is>
          <t>Transportation</t>
        </is>
      </c>
      <c r="D4" t="inlineStr">
        <is>
          <t>DEBIT CARD PURCHASE POS0012 UBER * EATS ubereats.com CA09292524251318HF6JVV (Cash)</t>
        </is>
      </c>
      <c r="E4" t="inlineStr"/>
    </row>
    <row r="5">
      <c r="A5" t="inlineStr">
        <is>
          <t>10/6/2025</t>
        </is>
      </c>
      <c r="B5" t="n">
        <v>52.59</v>
      </c>
      <c r="C5" t="inlineStr">
        <is>
          <t>Transportation</t>
        </is>
      </c>
      <c r="D5" t="inlineStr">
        <is>
          <t>DEBIT CARD PURCHASE CASEYS #3522 JENKS OK10022524445008L8PW0T (Cash)</t>
        </is>
      </c>
      <c r="E5" t="inlineStr"/>
    </row>
    <row r="6">
      <c r="A6" t="inlineStr">
        <is>
          <t>10/7/2025</t>
        </is>
      </c>
      <c r="B6" t="n">
        <v>77.34</v>
      </c>
      <c r="C6" t="inlineStr">
        <is>
          <t>Transportation</t>
        </is>
      </c>
      <c r="D6" t="inlineStr">
        <is>
          <t>DEBIT CARD PURCHASE POS1 QT 30 TULSA OK10052524251318PF6JVX (Cash)</t>
        </is>
      </c>
      <c r="E6" t="inlineStr"/>
    </row>
    <row r="7">
      <c r="A7" t="inlineStr">
        <is>
          <t>10/7/2025</t>
        </is>
      </c>
      <c r="B7" t="n">
        <v>26.77</v>
      </c>
      <c r="C7" t="inlineStr">
        <is>
          <t>Transportation</t>
        </is>
      </c>
      <c r="D7" t="inlineStr">
        <is>
          <t>DEBIT CARD PURCHASE POS0012 UBER * PENDI uber.com CA10052524251318PF6JVX (Cash)</t>
        </is>
      </c>
      <c r="E7" t="inlineStr"/>
    </row>
    <row r="8">
      <c r="A8" t="inlineStr">
        <is>
          <t>10/7/2025</t>
        </is>
      </c>
      <c r="B8" t="n">
        <v>16.91</v>
      </c>
      <c r="C8" t="inlineStr">
        <is>
          <t>Transportation</t>
        </is>
      </c>
      <c r="D8" t="inlineStr">
        <is>
          <t>DEBIT CARD PURCHASE POS0012 UBER *TRIP H uber.com CA10042524251318PF6JVX (Cash)</t>
        </is>
      </c>
      <c r="E8" t="inlineStr"/>
    </row>
    <row r="9">
      <c r="A9" t="inlineStr">
        <is>
          <t>10/7/2025</t>
        </is>
      </c>
      <c r="B9" t="n">
        <v>16.25</v>
      </c>
      <c r="C9" t="inlineStr">
        <is>
          <t>Transportation</t>
        </is>
      </c>
      <c r="D9" t="inlineStr">
        <is>
          <t>DEBIT CARD PURCHASE POS0012 UBER * PENDI uber.com CA10052524251318PF6JVX (Cash)</t>
        </is>
      </c>
      <c r="E9" t="inlineStr"/>
    </row>
    <row r="10">
      <c r="A10" t="inlineStr">
        <is>
          <t>10/7/2025</t>
        </is>
      </c>
      <c r="B10" t="n">
        <v>15.77</v>
      </c>
      <c r="C10" t="inlineStr">
        <is>
          <t>Transportation</t>
        </is>
      </c>
      <c r="D10" t="inlineStr">
        <is>
          <t>DEBIT CARD PURCHASE POS0012 UBER *TRIP H uber.com CA10042524251318PF6JVX (Cash)</t>
        </is>
      </c>
      <c r="E10" t="inlineStr"/>
    </row>
    <row r="11">
      <c r="A11" t="inlineStr">
        <is>
          <t>10/7/2025</t>
        </is>
      </c>
      <c r="B11" t="n">
        <v>5</v>
      </c>
      <c r="C11" t="inlineStr">
        <is>
          <t>Transportation</t>
        </is>
      </c>
      <c r="D11" t="inlineStr">
        <is>
          <t>DEBIT CARD PURCHASE POS0012 UBER *TRIP H uber.com CA10042524251318PF6JVX (Cash)</t>
        </is>
      </c>
      <c r="E11" t="inlineStr"/>
    </row>
    <row r="12">
      <c r="A12" t="inlineStr">
        <is>
          <t>10/7/2025</t>
        </is>
      </c>
      <c r="B12" t="n">
        <v>4</v>
      </c>
      <c r="C12" t="inlineStr">
        <is>
          <t>Transportation</t>
        </is>
      </c>
      <c r="D12" t="inlineStr">
        <is>
          <t>DEBIT CARD PURCHASE POS0012 UBER *TRIP H uber.com CA10042524251318PF6JVX (Cash)</t>
        </is>
      </c>
      <c r="E12" t="inlineStr"/>
    </row>
    <row r="13">
      <c r="A13" t="inlineStr">
        <is>
          <t>10/8/2025</t>
        </is>
      </c>
      <c r="B13" t="n">
        <v>51.96</v>
      </c>
      <c r="C13" t="inlineStr">
        <is>
          <t>Transportation</t>
        </is>
      </c>
      <c r="D13" t="inlineStr">
        <is>
          <t>DEBIT CARD PURCHASE POS0012 UBER * PENDI uber.com CA10072524251318RF6JVX (Cash)</t>
        </is>
      </c>
      <c r="E13" t="inlineStr"/>
    </row>
    <row r="14">
      <c r="A14" t="inlineStr">
        <is>
          <t>10/8/2025</t>
        </is>
      </c>
      <c r="B14" t="n">
        <v>25.22</v>
      </c>
      <c r="C14" t="inlineStr">
        <is>
          <t>Transportation</t>
        </is>
      </c>
      <c r="D14" t="inlineStr">
        <is>
          <t>DEBIT CARD PURCHASE POS1 QT 101 OUTSIDE JENKS OK10072524251318RF6JVX (Cash)</t>
        </is>
      </c>
      <c r="E14" t="inlineStr"/>
    </row>
    <row r="15">
      <c r="A15" t="inlineStr">
        <is>
          <t>10/9/2025</t>
        </is>
      </c>
      <c r="B15" t="n">
        <v>60.03</v>
      </c>
      <c r="C15" t="inlineStr">
        <is>
          <t>Transportation</t>
        </is>
      </c>
      <c r="D15" t="inlineStr">
        <is>
          <t>DEBIT CARD PURCHASE POS2V45 ULTRA MART COLUMBIA MO10072524251318TF6JVY (Cash)</t>
        </is>
      </c>
      <c r="E15" t="inlineStr"/>
    </row>
    <row r="16">
      <c r="A16" t="inlineStr">
        <is>
          <t>10/14/2025</t>
        </is>
      </c>
      <c r="B16" t="n">
        <v>73.29000000000001</v>
      </c>
      <c r="C16" t="inlineStr">
        <is>
          <t>Transportation</t>
        </is>
      </c>
      <c r="D16" t="inlineStr">
        <is>
          <t>QUIKTRIP CORP</t>
        </is>
      </c>
      <c r="E16" t="inlineStr"/>
    </row>
    <row r="17">
      <c r="A17" t="inlineStr">
        <is>
          <t>10/14/2025</t>
        </is>
      </c>
      <c r="B17" t="n">
        <v>5.46</v>
      </c>
      <c r="C17" t="inlineStr">
        <is>
          <t>Transportation</t>
        </is>
      </c>
      <c r="D17" t="inlineStr">
        <is>
          <t>DEBIT CARD PURCHASE GRAZZY* Fine Airport P Tulsa OK10132524943758Y000F1 (Cash)</t>
        </is>
      </c>
      <c r="E17" t="inlineStr"/>
    </row>
    <row r="18">
      <c r="A18" t="inlineStr">
        <is>
          <t>10/14/2025</t>
        </is>
      </c>
      <c r="B18" t="n">
        <v>3.4</v>
      </c>
      <c r="C18" t="inlineStr">
        <is>
          <t>Transportation</t>
        </is>
      </c>
      <c r="D18" t="inlineStr">
        <is>
          <t>DEBIT CARD PURCHASE GRAZZY* Fine Airport P Tulsa OK10132524943758Y000GP (Cash)</t>
        </is>
      </c>
      <c r="E18" t="inlineStr"/>
    </row>
    <row r="19">
      <c r="A19" t="inlineStr">
        <is>
          <t>10/16/2025</t>
        </is>
      </c>
      <c r="B19" t="n">
        <v>41.53</v>
      </c>
      <c r="C19" t="inlineStr">
        <is>
          <t>Transportation</t>
        </is>
      </c>
      <c r="D19" t="inlineStr">
        <is>
          <t>DEBIT CARD PURCHASE POS1 QT 121 OUTSIDE SAPULPA OK101525242513190F6JW0 (Cash)</t>
        </is>
      </c>
      <c r="E19" t="inlineStr"/>
    </row>
    <row r="20">
      <c r="A20" t="inlineStr">
        <is>
          <t>10/22/2025</t>
        </is>
      </c>
      <c r="B20" t="n">
        <v>69.55</v>
      </c>
      <c r="C20" t="inlineStr">
        <is>
          <t>Transportation</t>
        </is>
      </c>
      <c r="D20" t="inlineStr">
        <is>
          <t>QUIKTRIP CORP</t>
        </is>
      </c>
      <c r="E20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cols>
    <col width="50" customWidth="1" min="1" max="1"/>
    <col width="8" customWidth="1" min="2" max="2"/>
    <col width="12" customWidth="1" min="3" max="3"/>
    <col width="50" customWidth="1" min="4" max="4"/>
    <col width="7" customWidth="1" min="5" max="5"/>
  </cols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Category</t>
        </is>
      </c>
      <c r="D1" s="1" t="inlineStr">
        <is>
          <t>Description</t>
        </is>
      </c>
      <c r="E1" s="1" t="inlineStr">
        <is>
          <t>Notes</t>
        </is>
      </c>
    </row>
    <row r="2">
      <c r="A2">
        <f>IF(COUNTIF('All Transactions'!$C$2:$C$197,"Healthcare")&gt;0,"Category data below","No Healthcare transactions")</f>
        <v/>
      </c>
    </row>
    <row r="3">
      <c r="A3" t="inlineStr">
        <is>
          <t>10/1/2025</t>
        </is>
      </c>
      <c r="B3" t="n">
        <v>60</v>
      </c>
      <c r="C3" t="inlineStr">
        <is>
          <t>Healthcare</t>
        </is>
      </c>
      <c r="D3" t="inlineStr">
        <is>
          <t>DEBIT CARD PURCHASE PEDIATRIC AND ADOLESCE 918-747-7544 OK09292524801978HEF409 (Cash)</t>
        </is>
      </c>
      <c r="E3" t="inlineStr"/>
    </row>
    <row r="4">
      <c r="A4" t="inlineStr">
        <is>
          <t>10/6/2025</t>
        </is>
      </c>
      <c r="B4" t="n">
        <v>125</v>
      </c>
      <c r="C4" t="inlineStr">
        <is>
          <t>Healthcare</t>
        </is>
      </c>
      <c r="D4" t="inlineStr">
        <is>
          <t>DEBIT CARD PURCHASE PSYCHOTHERAPY SESSION JACKIEBONTRAG OK10032524011348L2X81V (Cash)</t>
        </is>
      </c>
      <c r="E4" t="inlineStr"/>
    </row>
    <row r="5">
      <c r="A5" t="inlineStr">
        <is>
          <t>10/7/2025</t>
        </is>
      </c>
      <c r="B5" t="n">
        <v>16.25</v>
      </c>
      <c r="C5" t="inlineStr">
        <is>
          <t>Healthcare</t>
        </is>
      </c>
      <c r="D5" t="inlineStr">
        <is>
          <t>DEBIT CARD PURCHASE POS9999 CVS/PHARMACY # JENKS OK10062524251318PF6JVX (Cash)</t>
        </is>
      </c>
      <c r="E5" t="inlineStr"/>
    </row>
    <row r="6">
      <c r="A6" t="inlineStr">
        <is>
          <t>10/8/2025</t>
        </is>
      </c>
      <c r="B6" t="n">
        <v>30</v>
      </c>
      <c r="C6" t="inlineStr">
        <is>
          <t>Healthcare</t>
        </is>
      </c>
      <c r="D6" t="inlineStr">
        <is>
          <t>DEBIT CARD PURCHASE PEDIATRIC AND ADOLESCE 9187477544 OK10062524801978PENM4E (Cash)</t>
        </is>
      </c>
      <c r="E6" t="inlineStr"/>
    </row>
    <row r="7">
      <c r="A7" t="inlineStr">
        <is>
          <t>10/8/2025</t>
        </is>
      </c>
      <c r="B7" t="n">
        <v>1.66</v>
      </c>
      <c r="C7" t="inlineStr">
        <is>
          <t>Healthcare</t>
        </is>
      </c>
      <c r="D7" t="inlineStr">
        <is>
          <t>DEBIT CARD PURCHASE CURTIN DRUG JENKS OK10062524240528REP0K7 (Cash)</t>
        </is>
      </c>
      <c r="E7" t="inlineStr"/>
    </row>
    <row r="8">
      <c r="A8" t="inlineStr">
        <is>
          <t>10/10/2025</t>
        </is>
      </c>
      <c r="B8" t="n">
        <v>22.54</v>
      </c>
      <c r="C8" t="inlineStr">
        <is>
          <t>Healthcare</t>
        </is>
      </c>
      <c r="D8" t="inlineStr">
        <is>
          <t>DEBIT CARD PURCHASE POS0214 CVS/PHARMACY # JENKS OK10092524251318SF6JVY (Cash)</t>
        </is>
      </c>
      <c r="E8" t="inlineStr"/>
    </row>
    <row r="9">
      <c r="A9" t="inlineStr">
        <is>
          <t>10/17/2025</t>
        </is>
      </c>
      <c r="B9" t="n">
        <v>125</v>
      </c>
      <c r="C9" t="inlineStr">
        <is>
          <t>Healthcare</t>
        </is>
      </c>
      <c r="D9" t="inlineStr">
        <is>
          <t>DEBIT CARD PURCHASE PSYCHOTHERAPY SESSION JACKIEBONTRAG OK1015252401134902X7RM (Cash)</t>
        </is>
      </c>
      <c r="E9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cols>
    <col width="50" customWidth="1" min="1" max="1"/>
    <col width="8" customWidth="1" min="2" max="2"/>
    <col width="10" customWidth="1" min="3" max="3"/>
    <col width="50" customWidth="1" min="4" max="4"/>
    <col width="7" customWidth="1" min="5" max="5"/>
  </cols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Category</t>
        </is>
      </c>
      <c r="D1" s="1" t="inlineStr">
        <is>
          <t>Description</t>
        </is>
      </c>
      <c r="E1" s="1" t="inlineStr">
        <is>
          <t>Notes</t>
        </is>
      </c>
    </row>
    <row r="2">
      <c r="A2">
        <f>IF(COUNTIF('All Transactions'!$C$2:$C$197,"Other")&gt;0,"Category data below","No Other transactions")</f>
        <v/>
      </c>
    </row>
    <row r="3">
      <c r="A3" t="inlineStr">
        <is>
          <t>10/1/2025</t>
        </is>
      </c>
      <c r="B3" t="n">
        <v>47</v>
      </c>
      <c r="C3" t="inlineStr">
        <is>
          <t>Other</t>
        </is>
      </c>
      <c r="D3" t="inlineStr">
        <is>
          <t>DEBIT CARD PURCHASE ELM STREET WASH - CRYP JENKS OK09282524269798GEJEH4 (Cash)</t>
        </is>
      </c>
      <c r="E3" t="inlineStr"/>
    </row>
    <row r="4">
      <c r="A4" t="inlineStr">
        <is>
          <t>10/2/2025</t>
        </is>
      </c>
      <c r="B4" t="n">
        <v>70.06999999999999</v>
      </c>
      <c r="C4" t="inlineStr">
        <is>
          <t>Other</t>
        </is>
      </c>
      <c r="D4" t="inlineStr">
        <is>
          <t>DEBIT CARD PURCHASE POS1400 WM SUPERCENTER KISSIMMEE FL10012524251318JF6JVW (Cash)</t>
        </is>
      </c>
      <c r="E4" t="inlineStr"/>
    </row>
    <row r="5">
      <c r="A5" t="inlineStr">
        <is>
          <t>10/3/2025</t>
        </is>
      </c>
      <c r="B5" t="n">
        <v>22</v>
      </c>
      <c r="C5" t="inlineStr">
        <is>
          <t>Other</t>
        </is>
      </c>
      <c r="D5" t="inlineStr">
        <is>
          <t>DEBIT CARD PURCHASE ALLAN DENNIS CONCESSIO NAPLES TX10012524055238KEHHH6 (Cash)</t>
        </is>
      </c>
      <c r="E5" t="inlineStr"/>
    </row>
    <row r="6">
      <c r="A6" t="inlineStr">
        <is>
          <t>10/3/2025</t>
        </is>
      </c>
      <c r="B6" t="n">
        <v>17.58</v>
      </c>
      <c r="C6" t="inlineStr">
        <is>
          <t>Other</t>
        </is>
      </c>
      <c r="D6" t="inlineStr">
        <is>
          <t>DEBIT CARD PURCHASE DRAGONS BREATH CONCORD CA10012524355898JFN1K2 (Cash)</t>
        </is>
      </c>
      <c r="E6" t="inlineStr"/>
    </row>
    <row r="7">
      <c r="A7" t="inlineStr">
        <is>
          <t>10/3/2025</t>
        </is>
      </c>
      <c r="B7" t="n">
        <v>5.5</v>
      </c>
      <c r="C7" t="inlineStr">
        <is>
          <t>Other</t>
        </is>
      </c>
      <c r="D7" t="inlineStr">
        <is>
          <t>DEBIT CARD PURCHASE TULSA COUNTY SPORT TULSA OK10012524055238KEHK22 (Cash)</t>
        </is>
      </c>
      <c r="E7" t="inlineStr"/>
    </row>
    <row r="8">
      <c r="A8" t="inlineStr">
        <is>
          <t>10/3/2025</t>
        </is>
      </c>
      <c r="B8" t="n">
        <v>3.24</v>
      </c>
      <c r="C8" t="inlineStr">
        <is>
          <t>Other</t>
        </is>
      </c>
      <c r="D8" t="inlineStr">
        <is>
          <t>DEBIT CARD PURCHASE BOOKOFMONTH *ADD-ONS BOTM.COM NY10012524116418JLV9RE (Cash)</t>
        </is>
      </c>
      <c r="E8" t="inlineStr"/>
    </row>
    <row r="9">
      <c r="A9" t="inlineStr">
        <is>
          <t>10/6/2025</t>
        </is>
      </c>
      <c r="B9" t="n">
        <v>523.5</v>
      </c>
      <c r="C9" t="inlineStr">
        <is>
          <t>Other</t>
        </is>
      </c>
      <c r="D9" t="inlineStr">
        <is>
          <t>DEBIT CARD PURCHASE POS0100 Good Shepherd Jenks OK10022524251318LF6JVW (Cash)</t>
        </is>
      </c>
      <c r="E9" t="inlineStr"/>
    </row>
    <row r="10">
      <c r="A10" t="inlineStr">
        <is>
          <t>10/6/2025</t>
        </is>
      </c>
      <c r="B10" t="n">
        <v>162</v>
      </c>
      <c r="C10" t="inlineStr">
        <is>
          <t>Other</t>
        </is>
      </c>
      <c r="D10" t="inlineStr">
        <is>
          <t>DEBIT CARD PURCHASE SQ *KELLY STAIR ARTIST Tulsa OK10022524692168K2XW56 (Cash)</t>
        </is>
      </c>
      <c r="E10" t="inlineStr"/>
    </row>
    <row r="11">
      <c r="A11" t="inlineStr">
        <is>
          <t>10/6/2025</t>
        </is>
      </c>
      <c r="B11" t="n">
        <v>119</v>
      </c>
      <c r="C11" t="inlineStr">
        <is>
          <t>Other</t>
        </is>
      </c>
      <c r="D11" t="inlineStr">
        <is>
          <t>DEBIT CARD PURCHASE SP THE BOOK ULTIMATE LONDON GB10032574208478L2X79K (Cash)</t>
        </is>
      </c>
      <c r="E11" t="inlineStr"/>
    </row>
    <row r="12">
      <c r="A12" t="inlineStr">
        <is>
          <t>10/6/2025</t>
        </is>
      </c>
      <c r="B12" t="n">
        <v>104</v>
      </c>
      <c r="C12" t="inlineStr">
        <is>
          <t>Other</t>
        </is>
      </c>
      <c r="D12" t="inlineStr">
        <is>
          <t>DEBIT CARD PURCHASE TGP Bentonville Bentonville AR10052524793388M01XK1 (Cash)</t>
        </is>
      </c>
      <c r="E12" t="inlineStr"/>
    </row>
    <row r="13">
      <c r="A13" t="inlineStr">
        <is>
          <t>10/6/2025</t>
        </is>
      </c>
      <c r="B13" t="n">
        <v>65.75</v>
      </c>
      <c r="C13" t="inlineStr">
        <is>
          <t>Other</t>
        </is>
      </c>
      <c r="D13" t="inlineStr">
        <is>
          <t>DEBIT CARD PURCHASE YALE CLEANERS #16 918-4815971 OK10032524000978LFFPST (Cash)</t>
        </is>
      </c>
      <c r="E13" t="inlineStr"/>
    </row>
    <row r="14">
      <c r="A14" t="inlineStr">
        <is>
          <t>10/6/2025</t>
        </is>
      </c>
      <c r="B14" t="n">
        <v>30</v>
      </c>
      <c r="C14" t="inlineStr">
        <is>
          <t>Other</t>
        </is>
      </c>
      <c r="D14" t="inlineStr">
        <is>
          <t>DEBIT CARD PURCHASE SQ *RIVERFIELD COUNTRY Tulsa OK10032524692168M2Z3NZ (Cash)</t>
        </is>
      </c>
      <c r="E14" t="inlineStr"/>
    </row>
    <row r="15">
      <c r="A15" t="inlineStr">
        <is>
          <t>10/6/2025</t>
        </is>
      </c>
      <c r="B15" t="n">
        <v>22</v>
      </c>
      <c r="C15" t="inlineStr">
        <is>
          <t>Other</t>
        </is>
      </c>
      <c r="D15" t="inlineStr">
        <is>
          <t>DEBIT CARD PURCHASE DRYBAR 147-93351940 AR10042524064668M2X8V7 (Cash)</t>
        </is>
      </c>
      <c r="E15" t="inlineStr"/>
    </row>
    <row r="16">
      <c r="A16" t="inlineStr">
        <is>
          <t>10/7/2025</t>
        </is>
      </c>
      <c r="B16" t="n">
        <v>105</v>
      </c>
      <c r="C16" t="inlineStr">
        <is>
          <t>Other</t>
        </is>
      </c>
      <c r="D16" t="inlineStr">
        <is>
          <t>DEBIT CARD PURCHASE AMERICAN DIABETES ASSO 703-5491500 VA10042524207858N4N74D (Cash)</t>
        </is>
      </c>
      <c r="E16" t="inlineStr"/>
    </row>
    <row r="17">
      <c r="A17" t="inlineStr">
        <is>
          <t>10/7/2025</t>
        </is>
      </c>
      <c r="B17" t="n">
        <v>75</v>
      </c>
      <c r="C17" t="inlineStr">
        <is>
          <t>Other</t>
        </is>
      </c>
      <c r="D17" t="inlineStr">
        <is>
          <t>DEBIT CARD PURCHASE AMERICAN DIABETES ASSO 703-5491500 VA10042524207858N4N74D (Cash)</t>
        </is>
      </c>
      <c r="E17" t="inlineStr"/>
    </row>
    <row r="18">
      <c r="A18" t="inlineStr">
        <is>
          <t>10/7/2025</t>
        </is>
      </c>
      <c r="B18" t="n">
        <v>32</v>
      </c>
      <c r="C18" t="inlineStr">
        <is>
          <t>Other</t>
        </is>
      </c>
      <c r="D18" t="inlineStr">
        <is>
          <t>Check Paid # 1223 (Cash)</t>
        </is>
      </c>
      <c r="E18" t="inlineStr"/>
    </row>
    <row r="19">
      <c r="A19" t="inlineStr">
        <is>
          <t>10/7/2025</t>
        </is>
      </c>
      <c r="B19" t="n">
        <v>13.2</v>
      </c>
      <c r="C19" t="inlineStr">
        <is>
          <t>Other</t>
        </is>
      </c>
      <c r="D19" t="inlineStr">
        <is>
          <t>DEBIT CARD PURCHASE EMB STE ROGERS CEDAR C ROGERS AR10042524755428N3JB49 (Cash)</t>
        </is>
      </c>
      <c r="E19" t="inlineStr"/>
    </row>
    <row r="20">
      <c r="A20" t="inlineStr">
        <is>
          <t>10/8/2025</t>
        </is>
      </c>
      <c r="B20" t="n">
        <v>120</v>
      </c>
      <c r="C20" t="inlineStr">
        <is>
          <t>Other</t>
        </is>
      </c>
      <c r="D20" t="inlineStr">
        <is>
          <t>Check Paid # 1155 (Cash)</t>
        </is>
      </c>
      <c r="E20" t="inlineStr"/>
    </row>
    <row r="21">
      <c r="A21" t="inlineStr">
        <is>
          <t>10/8/2025</t>
        </is>
      </c>
      <c r="B21" t="n">
        <v>4</v>
      </c>
      <c r="C21" t="inlineStr">
        <is>
          <t>Other</t>
        </is>
      </c>
      <c r="D21" t="inlineStr">
        <is>
          <t>DEBIT CARD PURCHASE SKY ZONE - TULSA - GUE TULSA OK10052524269798PEJD6F (Cash)</t>
        </is>
      </c>
      <c r="E21" t="inlineStr"/>
    </row>
    <row r="22">
      <c r="A22" t="inlineStr">
        <is>
          <t>10/8/2025</t>
        </is>
      </c>
      <c r="B22" t="n">
        <v>2</v>
      </c>
      <c r="C22" t="inlineStr">
        <is>
          <t>Other</t>
        </is>
      </c>
      <c r="D22" t="inlineStr">
        <is>
          <t>DEBIT CARD PURCHASE SKY ZONE - TULSA - GUE TULSA OK10052524269798PEJEEG (Cash)</t>
        </is>
      </c>
      <c r="E22" t="inlineStr"/>
    </row>
    <row r="23">
      <c r="A23" t="inlineStr">
        <is>
          <t>10/10/2025</t>
        </is>
      </c>
      <c r="B23" t="n">
        <v>60.83</v>
      </c>
      <c r="C23" t="inlineStr">
        <is>
          <t>Other</t>
        </is>
      </c>
      <c r="D23" t="inlineStr">
        <is>
          <t>DEBIT CARD PURCHASE POS6911 INK BY HUDSON TULSA OK10082524251318SF6JVY (Cash)</t>
        </is>
      </c>
      <c r="E23" t="inlineStr"/>
    </row>
    <row r="24">
      <c r="A24" t="inlineStr">
        <is>
          <t>10/13/2025</t>
        </is>
      </c>
      <c r="B24" t="n">
        <v>58</v>
      </c>
      <c r="C24" t="inlineStr">
        <is>
          <t>Other</t>
        </is>
      </c>
      <c r="D24" t="inlineStr">
        <is>
          <t>DEBIT CARD PURCHASE EB *OKTOBERFEST 8014137200 CA10112524036298WLT142 (Cash)</t>
        </is>
      </c>
      <c r="E24" t="inlineStr"/>
    </row>
    <row r="25">
      <c r="A25" t="inlineStr">
        <is>
          <t>10/13/2025</t>
        </is>
      </c>
      <c r="B25" t="n">
        <v>22</v>
      </c>
      <c r="C25" t="inlineStr">
        <is>
          <t>Other</t>
        </is>
      </c>
      <c r="D25" t="inlineStr">
        <is>
          <t>DEBIT CARD PURCHASE EMB STE ROGERS CEDAR C ROGERS AR10042524755428W3JQXR (Cash)</t>
        </is>
      </c>
      <c r="E25" t="inlineStr"/>
    </row>
    <row r="26">
      <c r="A26" t="inlineStr">
        <is>
          <t>10/13/2025</t>
        </is>
      </c>
      <c r="B26" t="n">
        <v>7</v>
      </c>
      <c r="C26" t="inlineStr">
        <is>
          <t>Other</t>
        </is>
      </c>
      <c r="D26" t="inlineStr">
        <is>
          <t>DEBIT CARD PURCHASE CTLP*APPLE PHOTO BOOTH GREENVALE NY10112524116418XEWD8S (Cash)</t>
        </is>
      </c>
      <c r="E26" t="inlineStr"/>
    </row>
    <row r="27">
      <c r="A27" t="inlineStr">
        <is>
          <t>10/15/2025</t>
        </is>
      </c>
      <c r="B27" t="n">
        <v>15.6</v>
      </c>
      <c r="C27" t="inlineStr">
        <is>
          <t>Other</t>
        </is>
      </c>
      <c r="D27" t="inlineStr">
        <is>
          <t>DEBIT CARD PURCHASE POS8260 OKLAHOMA AQUAR JENKS OK10112524251318ZF6JW0 (Cash)</t>
        </is>
      </c>
      <c r="E27" t="inlineStr"/>
    </row>
    <row r="28">
      <c r="A28" t="inlineStr">
        <is>
          <t>10/15/2025</t>
        </is>
      </c>
      <c r="B28" t="n">
        <v>12.77</v>
      </c>
      <c r="C28" t="inlineStr">
        <is>
          <t>Other</t>
        </is>
      </c>
      <c r="D28" t="inlineStr">
        <is>
          <t>DEBIT CARD PURCHASE POS1110 REASORS #25 TULSA OK10122524251318ZF6JW0 (Cash)</t>
        </is>
      </c>
      <c r="E28" t="inlineStr"/>
    </row>
    <row r="29">
      <c r="A29" t="inlineStr">
        <is>
          <t>10/16/2025</t>
        </is>
      </c>
      <c r="B29" t="n">
        <v>165.06</v>
      </c>
      <c r="C29" t="inlineStr">
        <is>
          <t>Other</t>
        </is>
      </c>
      <c r="D29" t="inlineStr">
        <is>
          <t>DEBIT CARD PURCHASE SQ *THE FIRST WARD Tulsa OK10142524692168Z2ZEVA (Cash)</t>
        </is>
      </c>
      <c r="E29" t="inlineStr"/>
    </row>
    <row r="30">
      <c r="A30" t="inlineStr">
        <is>
          <t>10/17/2025</t>
        </is>
      </c>
      <c r="B30" t="n">
        <v>42.47</v>
      </c>
      <c r="C30" t="inlineStr">
        <is>
          <t>Other</t>
        </is>
      </c>
      <c r="D30" t="inlineStr">
        <is>
          <t>DEBIT CARD PURCHASE INK BY HUDSON ST2066 TULSA OK1015252443106918Z7DA (Cash)</t>
        </is>
      </c>
      <c r="E30" t="inlineStr"/>
    </row>
    <row r="31">
      <c r="A31" t="inlineStr">
        <is>
          <t>10/20/2025</t>
        </is>
      </c>
      <c r="B31" t="n">
        <v>75</v>
      </c>
      <c r="C31" t="inlineStr">
        <is>
          <t>Other</t>
        </is>
      </c>
      <c r="D31" t="inlineStr">
        <is>
          <t>DEBIT CARD PURCHASE SHOWGROUNDS-RIDERVIDEO SHOWGROUNDSLI MA1016252401134922X4BN (Cash)</t>
        </is>
      </c>
      <c r="E31" t="inlineStr"/>
    </row>
    <row r="32">
      <c r="A32" t="inlineStr">
        <is>
          <t>10/20/2025</t>
        </is>
      </c>
      <c r="B32" t="n">
        <v>61.92</v>
      </c>
      <c r="C32" t="inlineStr">
        <is>
          <t>Other</t>
        </is>
      </c>
      <c r="D32" t="inlineStr">
        <is>
          <t>DEBIT CARD PURCHASE SP EQUESTRIAN TEAM A 156-12828484 FL1018252449216942X492 (Cash)</t>
        </is>
      </c>
      <c r="E32" t="inlineStr"/>
    </row>
    <row r="33">
      <c r="A33" t="inlineStr">
        <is>
          <t>10/21/2025</t>
        </is>
      </c>
      <c r="B33" t="n">
        <v>40.59</v>
      </c>
      <c r="C33" t="inlineStr">
        <is>
          <t>Other</t>
        </is>
      </c>
      <c r="D33" t="inlineStr">
        <is>
          <t>DEBIT CARD PURCHASE POS9999 CASEYS #3522 5 JENKS OK101925242513195F6JW1 (Cash)</t>
        </is>
      </c>
      <c r="E33" t="inlineStr"/>
    </row>
    <row r="34">
      <c r="A34" t="inlineStr">
        <is>
          <t>10/22/2025</t>
        </is>
      </c>
      <c r="B34" t="n">
        <v>166.15</v>
      </c>
      <c r="C34" t="inlineStr">
        <is>
          <t>Other</t>
        </is>
      </c>
      <c r="D34" t="inlineStr">
        <is>
          <t>DEBIT CARD PURCHASE VERIFYVEND855-5539974 PROVIDENCE RI102025240011995S66D1 (Cash)</t>
        </is>
      </c>
      <c r="E34" t="inlineStr"/>
    </row>
    <row r="35">
      <c r="A35" t="inlineStr">
        <is>
          <t>10/22/2025</t>
        </is>
      </c>
      <c r="B35" t="n">
        <v>21</v>
      </c>
      <c r="C35" t="inlineStr">
        <is>
          <t>Other</t>
        </is>
      </c>
      <c r="D35" t="inlineStr">
        <is>
          <t>SQ *JOE MALCHOW</t>
        </is>
      </c>
      <c r="E35" t="inlineStr"/>
    </row>
    <row r="36">
      <c r="A36" t="inlineStr">
        <is>
          <t>10/22/2025</t>
        </is>
      </c>
      <c r="B36" t="n">
        <v>8</v>
      </c>
      <c r="C36" t="inlineStr">
        <is>
          <t>Other</t>
        </is>
      </c>
      <c r="D36" t="inlineStr">
        <is>
          <t>SQ *JOE MALCHOW</t>
        </is>
      </c>
      <c r="E3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2"/>
  <sheetViews>
    <sheetView workbookViewId="0">
      <selection activeCell="A1" sqref="A1"/>
    </sheetView>
  </sheetViews>
  <sheetFormatPr baseColWidth="8" defaultRowHeight="15"/>
  <cols>
    <col width="50" customWidth="1" min="1" max="1"/>
    <col width="8" customWidth="1" min="2" max="2"/>
    <col width="10" customWidth="1" min="3" max="3"/>
    <col width="50" customWidth="1" min="4" max="4"/>
    <col width="7" customWidth="1" min="5" max="5"/>
  </cols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Category</t>
        </is>
      </c>
      <c r="D1" s="1" t="inlineStr">
        <is>
          <t>Description</t>
        </is>
      </c>
      <c r="E1" s="1" t="inlineStr">
        <is>
          <t>Notes</t>
        </is>
      </c>
    </row>
    <row r="2">
      <c r="A2">
        <f>IF(COUNTIF('All Transactions'!$C$2:$C$197,"Food")&gt;0,"Category data below","No Food transactions")</f>
        <v/>
      </c>
    </row>
    <row r="3">
      <c r="A3" t="inlineStr">
        <is>
          <t>10/1/2025</t>
        </is>
      </c>
      <c r="B3" t="n">
        <v>40.66</v>
      </c>
      <c r="C3" t="inlineStr">
        <is>
          <t>Food</t>
        </is>
      </c>
      <c r="D3" t="inlineStr">
        <is>
          <t>DEBIT CARD PURCHASE TST*HATCH JENKS Jenks OK09282524692168G348D8 (Cash)</t>
        </is>
      </c>
      <c r="E3" t="inlineStr"/>
    </row>
    <row r="4">
      <c r="A4" t="inlineStr">
        <is>
          <t>10/1/2025</t>
        </is>
      </c>
      <c r="B4" t="n">
        <v>10.78</v>
      </c>
      <c r="C4" t="inlineStr">
        <is>
          <t>Food</t>
        </is>
      </c>
      <c r="D4" t="inlineStr">
        <is>
          <t>DEBIT CARD PURCHASE SONIC DRIVE IN #3656 918-322-1300 OK09292524055248GEEZHH (Cash)</t>
        </is>
      </c>
      <c r="E4" t="inlineStr"/>
    </row>
    <row r="5">
      <c r="A5" t="inlineStr">
        <is>
          <t>10/3/2025</t>
        </is>
      </c>
      <c r="B5" t="n">
        <v>25</v>
      </c>
      <c r="C5" t="inlineStr">
        <is>
          <t>Food</t>
        </is>
      </c>
      <c r="D5" t="inlineStr">
        <is>
          <t>DEBIT CARD PURCHASE STARBUCKS 8007827282 800-782-7282 WA10012524692168J367X1 (Cash)</t>
        </is>
      </c>
      <c r="E5" t="inlineStr"/>
    </row>
    <row r="6">
      <c r="A6" t="inlineStr">
        <is>
          <t>10/3/2025</t>
        </is>
      </c>
      <c r="B6" t="n">
        <v>12.18</v>
      </c>
      <c r="C6" t="inlineStr">
        <is>
          <t>Food</t>
        </is>
      </c>
      <c r="D6" t="inlineStr">
        <is>
          <t>DEBIT CARD PURCHASE DD *DOORDASH SONICDRIV 855-973-1040 CA10012524036298JLTQS1 (Cash)</t>
        </is>
      </c>
      <c r="E6" t="inlineStr"/>
    </row>
    <row r="7">
      <c r="A7" t="inlineStr">
        <is>
          <t>10/3/2025</t>
        </is>
      </c>
      <c r="B7" t="n">
        <v>6.71</v>
      </c>
      <c r="C7" t="inlineStr">
        <is>
          <t>Food</t>
        </is>
      </c>
      <c r="D7" t="inlineStr">
        <is>
          <t>DEBIT CARD PURCHASE WHATABURGER 1151 TULSA OK09302524692168J3602X (Cash)</t>
        </is>
      </c>
      <c r="E7" t="inlineStr"/>
    </row>
    <row r="8">
      <c r="A8" t="inlineStr">
        <is>
          <t>10/6/2025</t>
        </is>
      </c>
      <c r="B8" t="n">
        <v>52</v>
      </c>
      <c r="C8" t="inlineStr">
        <is>
          <t>Food</t>
        </is>
      </c>
      <c r="D8" t="inlineStr">
        <is>
          <t>DEBIT CARD PURCHASE BLVD *SLATE ORGANIC 918-992-5192 OK10032524445008MEJ8Q6 (Cash)</t>
        </is>
      </c>
      <c r="E8" t="inlineStr"/>
    </row>
    <row r="9">
      <c r="A9" t="inlineStr">
        <is>
          <t>10/6/2025</t>
        </is>
      </c>
      <c r="B9" t="n">
        <v>50</v>
      </c>
      <c r="C9" t="inlineStr">
        <is>
          <t>Food</t>
        </is>
      </c>
      <c r="D9" t="inlineStr">
        <is>
          <t>DEBIT CARD PURCHASE CHICK-FIL-A APP 866-232-2040 GA10042524231688NELXHL (Cash)</t>
        </is>
      </c>
      <c r="E9" t="inlineStr"/>
    </row>
    <row r="10">
      <c r="A10" t="inlineStr">
        <is>
          <t>10/6/2025</t>
        </is>
      </c>
      <c r="B10" t="n">
        <v>32.5</v>
      </c>
      <c r="C10" t="inlineStr">
        <is>
          <t>Food</t>
        </is>
      </c>
      <c r="D10" t="inlineStr">
        <is>
          <t>DEBIT CARD PURCHASE BLVD *SLATE ORGANIC 918-992-5192 OK10032524445008MEJ8Q6 (Cash)</t>
        </is>
      </c>
      <c r="E10" t="inlineStr"/>
    </row>
    <row r="11">
      <c r="A11" t="inlineStr">
        <is>
          <t>10/6/2025</t>
        </is>
      </c>
      <c r="B11" t="n">
        <v>13.53</v>
      </c>
      <c r="C11" t="inlineStr">
        <is>
          <t>Food</t>
        </is>
      </c>
      <c r="D11" t="inlineStr">
        <is>
          <t>DEBIT CARD PURCHASE SQ *SNAX CITY Tulsa OK10022524692168K2Y19N (Cash)</t>
        </is>
      </c>
      <c r="E11" t="inlineStr"/>
    </row>
    <row r="12">
      <c r="A12" t="inlineStr">
        <is>
          <t>10/6/2025</t>
        </is>
      </c>
      <c r="B12" t="n">
        <v>12.97</v>
      </c>
      <c r="C12" t="inlineStr">
        <is>
          <t>Food</t>
        </is>
      </c>
      <c r="D12" t="inlineStr">
        <is>
          <t>DEBIT CARD PURCHASE SQ *RUTH'S CHICKEN Tulsa OK10032524692168M2Z5FW (Cash)</t>
        </is>
      </c>
      <c r="E12" t="inlineStr"/>
    </row>
    <row r="13">
      <c r="A13" t="inlineStr">
        <is>
          <t>10/6/2025</t>
        </is>
      </c>
      <c r="B13" t="n">
        <v>8.300000000000001</v>
      </c>
      <c r="C13" t="inlineStr">
        <is>
          <t>Food</t>
        </is>
      </c>
      <c r="D13" t="inlineStr">
        <is>
          <t>DEBIT CARD PURCHASE SQ *BOLDER COFFEE Rogers AR10042524692168M2ZXRW (Cash)</t>
        </is>
      </c>
      <c r="E13" t="inlineStr"/>
    </row>
    <row r="14">
      <c r="A14" t="inlineStr">
        <is>
          <t>10/7/2025</t>
        </is>
      </c>
      <c r="B14" t="n">
        <v>50.95</v>
      </c>
      <c r="C14" t="inlineStr">
        <is>
          <t>Food</t>
        </is>
      </c>
      <c r="D14" t="inlineStr">
        <is>
          <t>DEBIT CARD PURCHASE TST*THE BUTTERED BISCU Bentonville AR10052524692168N30NLR (Cash)</t>
        </is>
      </c>
      <c r="E14" t="inlineStr"/>
    </row>
    <row r="15">
      <c r="A15" t="inlineStr">
        <is>
          <t>10/7/2025</t>
        </is>
      </c>
      <c r="B15" t="n">
        <v>11.36</v>
      </c>
      <c r="C15" t="inlineStr">
        <is>
          <t>Food</t>
        </is>
      </c>
      <c r="D15" t="inlineStr">
        <is>
          <t>DEBIT CARD PURCHASE SONIC DRIVE IN #2250 JENKS OK10052524055248NEMNJ6 (Cash)</t>
        </is>
      </c>
      <c r="E15" t="inlineStr"/>
    </row>
    <row r="16">
      <c r="A16" t="inlineStr">
        <is>
          <t>10/9/2025</t>
        </is>
      </c>
      <c r="B16" t="n">
        <v>28.03</v>
      </c>
      <c r="C16" t="inlineStr">
        <is>
          <t>Food</t>
        </is>
      </c>
      <c r="D16" t="inlineStr">
        <is>
          <t>DEBIT CARD PURCHASE CHICK-FIL-A #05429 TULSA OK10062524427338RLM8LE (Cash)</t>
        </is>
      </c>
      <c r="E16" t="inlineStr"/>
    </row>
    <row r="17">
      <c r="A17" t="inlineStr">
        <is>
          <t>10/9/2025</t>
        </is>
      </c>
      <c r="B17" t="n">
        <v>11.48</v>
      </c>
      <c r="C17" t="inlineStr">
        <is>
          <t>Food</t>
        </is>
      </c>
      <c r="D17" t="inlineStr">
        <is>
          <t>DEBIT CARD PURCHASE POS8754 CENEX HOOD S S BOIS D ARC MO10072524251318TF6JVY (Cash)</t>
        </is>
      </c>
      <c r="E17" t="inlineStr"/>
    </row>
    <row r="18">
      <c r="A18" t="inlineStr">
        <is>
          <t>10/10/2025</t>
        </is>
      </c>
      <c r="B18" t="n">
        <v>14.32</v>
      </c>
      <c r="C18" t="inlineStr">
        <is>
          <t>Food</t>
        </is>
      </c>
      <c r="D18" t="inlineStr">
        <is>
          <t>DEBIT CARD PURCHASE TACO BELL 456 COLUMBIA MO10072524943008T8SFH8 (Cash)</t>
        </is>
      </c>
      <c r="E18" t="inlineStr"/>
    </row>
    <row r="19">
      <c r="A19" t="inlineStr">
        <is>
          <t>10/13/2025</t>
        </is>
      </c>
      <c r="B19" t="n">
        <v>21</v>
      </c>
      <c r="C19" t="inlineStr">
        <is>
          <t>Food</t>
        </is>
      </c>
      <c r="D19" t="inlineStr">
        <is>
          <t>DEBIT CARD PURCHASE SQ *CORAL REEF CAFE Jenks OK10112524692168W364Z0 (Cash)</t>
        </is>
      </c>
      <c r="E19" t="inlineStr"/>
    </row>
    <row r="20">
      <c r="A20" t="inlineStr">
        <is>
          <t>10/13/2025</t>
        </is>
      </c>
      <c r="B20" t="n">
        <v>17.88</v>
      </c>
      <c r="C20" t="inlineStr">
        <is>
          <t>Food</t>
        </is>
      </c>
      <c r="D20" t="inlineStr">
        <is>
          <t>DEBIT CARD PURCHASE 015 BRAUMS STORE TULSA OK10092524013398S01SYJ (Cash)</t>
        </is>
      </c>
      <c r="E20" t="inlineStr"/>
    </row>
    <row r="21">
      <c r="A21" t="inlineStr">
        <is>
          <t>10/13/2025</t>
        </is>
      </c>
      <c r="B21" t="n">
        <v>17.73</v>
      </c>
      <c r="C21" t="inlineStr">
        <is>
          <t>Food</t>
        </is>
      </c>
      <c r="D21" t="inlineStr">
        <is>
          <t>DEBIT CARD PURCHASE CHIPOTLE MEX GR ONLINE TEAM-BANKING@ CA10102524431068W8W78S (Cash)</t>
        </is>
      </c>
      <c r="E21" t="inlineStr"/>
    </row>
    <row r="22">
      <c r="A22" t="inlineStr">
        <is>
          <t>10/13/2025</t>
        </is>
      </c>
      <c r="B22" t="n">
        <v>14.71</v>
      </c>
      <c r="C22" t="inlineStr">
        <is>
          <t>Food</t>
        </is>
      </c>
      <c r="D22" t="inlineStr">
        <is>
          <t>DEBIT CARD PURCHASE DD *DOORDASH SONICDRIV 855-973-1040 CA10112524036298WLRZX3 (Cash)</t>
        </is>
      </c>
      <c r="E22" t="inlineStr"/>
    </row>
    <row r="23">
      <c r="A23" t="inlineStr">
        <is>
          <t>10/13/2025</t>
        </is>
      </c>
      <c r="B23" t="n">
        <v>13.12</v>
      </c>
      <c r="C23" t="inlineStr">
        <is>
          <t>Food</t>
        </is>
      </c>
      <c r="D23" t="inlineStr">
        <is>
          <t>DEBIT CARD PURCHASE DD *DOORDASH SONICDRIV 855-973-1040 CA10092524036298SMMHZ2 (Cash)</t>
        </is>
      </c>
      <c r="E23" t="inlineStr"/>
    </row>
    <row r="24">
      <c r="A24" t="inlineStr">
        <is>
          <t>10/13/2025</t>
        </is>
      </c>
      <c r="B24" t="n">
        <v>9.66</v>
      </c>
      <c r="C24" t="inlineStr">
        <is>
          <t>Food</t>
        </is>
      </c>
      <c r="D24" t="inlineStr">
        <is>
          <t>DEBIT CARD PURCHASE SONIC DRIVE IN #3055 918-492-3396 OK10092524055248SES24Y (Cash)</t>
        </is>
      </c>
      <c r="E24" t="inlineStr"/>
    </row>
    <row r="25">
      <c r="A25" t="inlineStr">
        <is>
          <t>10/13/2025</t>
        </is>
      </c>
      <c r="B25" t="n">
        <v>3.42</v>
      </c>
      <c r="C25" t="inlineStr">
        <is>
          <t>Food</t>
        </is>
      </c>
      <c r="D25" t="inlineStr">
        <is>
          <t>DEBIT CARD PURCHASE CHIPOTLE 2141 TULSA OK10102524431068W8W5XE (Cash)</t>
        </is>
      </c>
      <c r="E25" t="inlineStr"/>
    </row>
    <row r="26">
      <c r="A26" t="inlineStr">
        <is>
          <t>10/14/2025</t>
        </is>
      </c>
      <c r="B26" t="n">
        <v>53.19</v>
      </c>
      <c r="C26" t="inlineStr">
        <is>
          <t>Food</t>
        </is>
      </c>
      <c r="D26" t="inlineStr">
        <is>
          <t>DEBIT CARD PURCHASE TST*HATCH JENKS Jenks OK10112524692168X2XAD9 (Cash)</t>
        </is>
      </c>
      <c r="E26" t="inlineStr"/>
    </row>
    <row r="27">
      <c r="A27" t="inlineStr">
        <is>
          <t>10/15/2025</t>
        </is>
      </c>
      <c r="B27" t="n">
        <v>10.66</v>
      </c>
      <c r="C27" t="inlineStr">
        <is>
          <t>Food</t>
        </is>
      </c>
      <c r="D27" t="inlineStr">
        <is>
          <t>DEBIT CARD PURCHASE SONIC DRIVE IN #3055 918-492-3396 OK10132524055248YEYE81 (Cash)</t>
        </is>
      </c>
      <c r="E27" t="inlineStr"/>
    </row>
    <row r="28">
      <c r="A28" t="inlineStr">
        <is>
          <t>10/16/2025</t>
        </is>
      </c>
      <c r="B28" t="n">
        <v>7.14</v>
      </c>
      <c r="C28" t="inlineStr">
        <is>
          <t>Food</t>
        </is>
      </c>
      <c r="D28" t="inlineStr">
        <is>
          <t>DEBIT CARD PURCHASE POS0915 MCDONALD'S M20 GLENPOOL OK101525242513190F6JW0 (Cash)</t>
        </is>
      </c>
      <c r="E28" t="inlineStr"/>
    </row>
    <row r="29">
      <c r="A29" t="inlineStr">
        <is>
          <t>10/21/2025</t>
        </is>
      </c>
      <c r="B29" t="n">
        <v>79</v>
      </c>
      <c r="C29" t="inlineStr">
        <is>
          <t>Food</t>
        </is>
      </c>
      <c r="D29" t="inlineStr">
        <is>
          <t>DEBIT CARD PURCHASE MOM\'S FAMILY DINER - BIXBY OK101925247507694S66D2 (Cash)</t>
        </is>
      </c>
      <c r="E29" t="inlineStr"/>
    </row>
    <row r="30">
      <c r="A30" t="inlineStr">
        <is>
          <t>10/22/2025</t>
        </is>
      </c>
      <c r="B30" t="n">
        <v>16.34</v>
      </c>
      <c r="C30" t="inlineStr">
        <is>
          <t>Food</t>
        </is>
      </c>
      <c r="D30" t="inlineStr">
        <is>
          <t>TACO BELL 004681</t>
        </is>
      </c>
      <c r="E30" t="inlineStr"/>
    </row>
    <row r="31">
      <c r="A31" t="inlineStr">
        <is>
          <t>10/22/2025</t>
        </is>
      </c>
      <c r="B31" t="n">
        <v>8.52</v>
      </c>
      <c r="C31" t="inlineStr">
        <is>
          <t>Food</t>
        </is>
      </c>
      <c r="D31" t="inlineStr">
        <is>
          <t>CHICK-FIL-A #03253</t>
        </is>
      </c>
      <c r="E31" t="inlineStr"/>
    </row>
    <row r="32">
      <c r="A32" t="inlineStr">
        <is>
          <t>10/22/2025</t>
        </is>
      </c>
      <c r="B32" t="n">
        <v>7.92</v>
      </c>
      <c r="C32" t="inlineStr">
        <is>
          <t>Food</t>
        </is>
      </c>
      <c r="D32" t="inlineStr">
        <is>
          <t>DEBIT CARD PURCHASE SONIC DRIVE IN #3055 918-492-3396 OK102025240552495F5T81 (Cash)</t>
        </is>
      </c>
      <c r="E32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cols>
    <col width="50" customWidth="1" min="1" max="1"/>
    <col width="8" customWidth="1" min="2" max="2"/>
    <col width="10" customWidth="1" min="3" max="3"/>
    <col width="50" customWidth="1" min="4" max="4"/>
    <col width="7" customWidth="1" min="5" max="5"/>
  </cols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Category</t>
        </is>
      </c>
      <c r="D1" s="1" t="inlineStr">
        <is>
          <t>Description</t>
        </is>
      </c>
      <c r="E1" s="1" t="inlineStr">
        <is>
          <t>Notes</t>
        </is>
      </c>
    </row>
    <row r="2">
      <c r="A2">
        <f>IF(COUNTIF('All Transactions'!$C$2:$C$197,"Misc")&gt;0,"Category data below","No Misc transactions")</f>
        <v/>
      </c>
    </row>
    <row r="3">
      <c r="A3" t="inlineStr">
        <is>
          <t>10/3/2025</t>
        </is>
      </c>
      <c r="B3" t="n">
        <v>42.27</v>
      </c>
      <c r="C3" t="inlineStr">
        <is>
          <t>Misc</t>
        </is>
      </c>
      <c r="D3" t="inlineStr">
        <is>
          <t>QUIKTRIP CORP</t>
        </is>
      </c>
      <c r="E3" t="inlineStr"/>
    </row>
    <row r="4">
      <c r="A4" t="inlineStr">
        <is>
          <t>10/3/2025</t>
        </is>
      </c>
      <c r="B4" t="n">
        <v>7.73</v>
      </c>
      <c r="C4" t="inlineStr">
        <is>
          <t>Misc</t>
        </is>
      </c>
      <c r="D4" t="inlineStr">
        <is>
          <t>QUIKTRIP CORP</t>
        </is>
      </c>
      <c r="E4" t="inlineStr"/>
    </row>
    <row r="5">
      <c r="A5" t="inlineStr">
        <is>
          <t>10/6/2025</t>
        </is>
      </c>
      <c r="B5" t="n">
        <v>26.58</v>
      </c>
      <c r="C5" t="inlineStr">
        <is>
          <t>Misc</t>
        </is>
      </c>
      <c r="D5" t="inlineStr">
        <is>
          <t>DEBIT CARD PURCHASE QT 78 TULSA OK10032524692168M2ZJB3 (Cash)</t>
        </is>
      </c>
      <c r="E5" t="inlineStr"/>
    </row>
    <row r="6">
      <c r="A6" t="inlineStr">
        <is>
          <t>10/8/2025</t>
        </is>
      </c>
      <c r="B6" t="n">
        <v>1.83</v>
      </c>
      <c r="C6" t="inlineStr">
        <is>
          <t>Misc</t>
        </is>
      </c>
      <c r="D6" t="inlineStr">
        <is>
          <t>DEBIT CARD PURCHASE POS9999 CASEYS #3522 5 JENKS OK10072524251318RF6JVX (Cash)</t>
        </is>
      </c>
      <c r="E6" t="inlineStr"/>
    </row>
    <row r="7">
      <c r="A7" t="inlineStr">
        <is>
          <t>10/9/2025</t>
        </is>
      </c>
      <c r="B7" t="n">
        <v>8.82</v>
      </c>
      <c r="C7" t="inlineStr">
        <is>
          <t>Misc</t>
        </is>
      </c>
      <c r="D7" t="inlineStr">
        <is>
          <t>DEBIT CARD PURCHASE QT 31 TULSA OK10062524692168R325PG (Cash)</t>
        </is>
      </c>
      <c r="E7" t="inlineStr"/>
    </row>
    <row r="8">
      <c r="A8" t="inlineStr">
        <is>
          <t>10/9/2025</t>
        </is>
      </c>
      <c r="B8" t="n">
        <v>5.3</v>
      </c>
      <c r="C8" t="inlineStr">
        <is>
          <t>Misc</t>
        </is>
      </c>
      <c r="D8" t="inlineStr">
        <is>
          <t>DEBIT CARD PURCHASE QT 96 TULSA OK10062524692168R325SV (Cash)</t>
        </is>
      </c>
      <c r="E8" t="inlineStr"/>
    </row>
    <row r="9">
      <c r="A9" t="inlineStr">
        <is>
          <t>10/10/2025</t>
        </is>
      </c>
      <c r="B9" t="n">
        <v>19.38</v>
      </c>
      <c r="C9" t="inlineStr">
        <is>
          <t>Misc</t>
        </is>
      </c>
      <c r="D9" t="inlineStr">
        <is>
          <t>DEBIT CARD PURCHASE QT 30 TULSA OK10072524692168T33331 (Cash)</t>
        </is>
      </c>
      <c r="E9" t="inlineStr"/>
    </row>
    <row r="10">
      <c r="A10" t="inlineStr">
        <is>
          <t>10/10/2025</t>
        </is>
      </c>
      <c r="B10" t="n">
        <v>9.789999999999999</v>
      </c>
      <c r="C10" t="inlineStr">
        <is>
          <t>Misc</t>
        </is>
      </c>
      <c r="D10" t="inlineStr">
        <is>
          <t>DEBIT CARD PURCHASE QT 101 JENKS OK10072524692168T33311 (Cash)</t>
        </is>
      </c>
      <c r="E10" t="inlineStr"/>
    </row>
    <row r="11">
      <c r="A11" t="inlineStr">
        <is>
          <t>10/13/2025</t>
        </is>
      </c>
      <c r="B11" t="n">
        <v>21.44</v>
      </c>
      <c r="C11" t="inlineStr">
        <is>
          <t>Misc</t>
        </is>
      </c>
      <c r="D11" t="inlineStr">
        <is>
          <t>DEBIT CARD PURCHASE QT 96 TULSA OK10092524692168V34VGQ (Cash)</t>
        </is>
      </c>
      <c r="E11" t="inlineStr"/>
    </row>
    <row r="12">
      <c r="A12" t="inlineStr">
        <is>
          <t>10/14/2025</t>
        </is>
      </c>
      <c r="B12" t="n">
        <v>21.34</v>
      </c>
      <c r="C12" t="inlineStr">
        <is>
          <t>Misc</t>
        </is>
      </c>
      <c r="D12" t="inlineStr">
        <is>
          <t>QUIKTRIP CORP</t>
        </is>
      </c>
      <c r="E12" t="inlineStr"/>
    </row>
    <row r="13">
      <c r="A13" t="inlineStr">
        <is>
          <t>10/14/2025</t>
        </is>
      </c>
      <c r="B13" t="n">
        <v>1.95</v>
      </c>
      <c r="C13" t="inlineStr">
        <is>
          <t>Misc</t>
        </is>
      </c>
      <c r="D13" t="inlineStr">
        <is>
          <t>QUIKTRIP CORP</t>
        </is>
      </c>
      <c r="E13" t="inlineStr"/>
    </row>
    <row r="14">
      <c r="A14" t="inlineStr">
        <is>
          <t>10/15/2025</t>
        </is>
      </c>
      <c r="B14" t="n">
        <v>23.54</v>
      </c>
      <c r="C14" t="inlineStr">
        <is>
          <t>Misc</t>
        </is>
      </c>
      <c r="D14" t="inlineStr">
        <is>
          <t>DEBIT CARD PURCHASE POS1 Love's #0714 O CHARLOTTE NC10122524251318ZF6JW0 (Cash)</t>
        </is>
      </c>
      <c r="E14" t="inlineStr"/>
    </row>
    <row r="15">
      <c r="A15" t="inlineStr">
        <is>
          <t>10/15/2025</t>
        </is>
      </c>
      <c r="B15" t="n">
        <v>10.46</v>
      </c>
      <c r="C15" t="inlineStr">
        <is>
          <t>Misc</t>
        </is>
      </c>
      <c r="D15" t="inlineStr">
        <is>
          <t>DEBIT CARD PURCHASE QT 57 TULSA OK10122524692168Y2Y860 (Cash)</t>
        </is>
      </c>
      <c r="E15" t="inlineStr"/>
    </row>
    <row r="16">
      <c r="A16" t="inlineStr">
        <is>
          <t>10/15/2025</t>
        </is>
      </c>
      <c r="B16" t="n">
        <v>8.289999999999999</v>
      </c>
      <c r="C16" t="inlineStr">
        <is>
          <t>Misc</t>
        </is>
      </c>
      <c r="D16" t="inlineStr">
        <is>
          <t>DEBIT CARD PURCHASE CASEYS #3522 JENKS OK10122524445008Y8R048 (Cash)</t>
        </is>
      </c>
      <c r="E16" t="inlineStr"/>
    </row>
    <row r="17">
      <c r="A17" t="inlineStr">
        <is>
          <t>10/15/2025</t>
        </is>
      </c>
      <c r="B17" t="n">
        <v>3.52</v>
      </c>
      <c r="C17" t="inlineStr">
        <is>
          <t>Misc</t>
        </is>
      </c>
      <c r="D17" t="inlineStr">
        <is>
          <t>DEBIT CARD PURCHASE QT 107 TULSA OK10122524692168Y2Y85R (Cash)</t>
        </is>
      </c>
      <c r="E17" t="inlineStr"/>
    </row>
    <row r="18">
      <c r="A18" t="inlineStr">
        <is>
          <t>10/16/2025</t>
        </is>
      </c>
      <c r="B18" t="n">
        <v>3.92</v>
      </c>
      <c r="C18" t="inlineStr">
        <is>
          <t>Misc</t>
        </is>
      </c>
      <c r="D18" t="inlineStr">
        <is>
          <t>QUIKTRIP CORP</t>
        </is>
      </c>
      <c r="E18" t="inlineStr"/>
    </row>
    <row r="19">
      <c r="A19" t="inlineStr">
        <is>
          <t>10/17/2025</t>
        </is>
      </c>
      <c r="B19" t="n">
        <v>16.02</v>
      </c>
      <c r="C19" t="inlineStr">
        <is>
          <t>Misc</t>
        </is>
      </c>
      <c r="D19" t="inlineStr">
        <is>
          <t>DEBIT CARD PURCHASE QT 57 TULSA OK1014252469216902ZXK2 (Cash)</t>
        </is>
      </c>
      <c r="E19" t="inlineStr"/>
    </row>
    <row r="20">
      <c r="A20" t="inlineStr">
        <is>
          <t>10/17/2025</t>
        </is>
      </c>
      <c r="B20" t="n">
        <v>4.12</v>
      </c>
      <c r="C20" t="inlineStr">
        <is>
          <t>Misc</t>
        </is>
      </c>
      <c r="D20" t="inlineStr">
        <is>
          <t>DEBIT CARD PURCHASE QT 41 TULSA OK1014252469216902ZXF7 (Cash)</t>
        </is>
      </c>
      <c r="E20" t="inlineStr"/>
    </row>
    <row r="21">
      <c r="A21" t="inlineStr">
        <is>
          <t>10/22/2025</t>
        </is>
      </c>
      <c r="B21" t="n">
        <v>19.52</v>
      </c>
      <c r="C21" t="inlineStr">
        <is>
          <t>Misc</t>
        </is>
      </c>
      <c r="D21" t="inlineStr">
        <is>
          <t>QUIKTRIP CORP</t>
        </is>
      </c>
      <c r="E21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cols>
    <col width="50" customWidth="1" min="1" max="1"/>
    <col width="8" customWidth="1" min="2" max="2"/>
    <col width="15" customWidth="1" min="3" max="3"/>
    <col width="50" customWidth="1" min="4" max="4"/>
    <col width="7" customWidth="1" min="5" max="5"/>
  </cols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Category</t>
        </is>
      </c>
      <c r="D1" s="1" t="inlineStr">
        <is>
          <t>Description</t>
        </is>
      </c>
      <c r="E1" s="1" t="inlineStr">
        <is>
          <t>Notes</t>
        </is>
      </c>
    </row>
    <row r="2">
      <c r="A2">
        <f>IF(COUNTIF('All Transactions'!$C$2:$C$197,"Entertainment")&gt;0,"Category data below","No Entertainment transactions")</f>
        <v/>
      </c>
    </row>
    <row r="3">
      <c r="A3" t="inlineStr">
        <is>
          <t>10/3/2025</t>
        </is>
      </c>
      <c r="B3" t="n">
        <v>10.5</v>
      </c>
      <c r="C3" t="inlineStr">
        <is>
          <t>Entertainment</t>
        </is>
      </c>
      <c r="D3" t="inlineStr">
        <is>
          <t>DEBIT CARD PURCHASE SQ *PRIDE AMUSEMENTS Tulsa OK10012524692168J2X5Q3 (Cash)</t>
        </is>
      </c>
      <c r="E3" t="inlineStr"/>
    </row>
    <row r="4">
      <c r="A4" t="inlineStr">
        <is>
          <t>10/6/2025</t>
        </is>
      </c>
      <c r="B4" t="n">
        <v>20</v>
      </c>
      <c r="C4" t="inlineStr">
        <is>
          <t>Entertainment</t>
        </is>
      </c>
      <c r="D4" t="inlineStr">
        <is>
          <t>DEBIT CARD PURCHASE EXPO TICKET OFFICE 9183766000 OK10012524412958K68SVW (Cash)</t>
        </is>
      </c>
      <c r="E4" t="inlineStr"/>
    </row>
    <row r="5">
      <c r="A5" t="inlineStr">
        <is>
          <t>10/6/2025</t>
        </is>
      </c>
      <c r="B5" t="n">
        <v>17.54</v>
      </c>
      <c r="C5" t="inlineStr">
        <is>
          <t>Entertainment</t>
        </is>
      </c>
      <c r="D5" t="inlineStr">
        <is>
          <t>DEBIT CARD PURCHASE EXPO TICKET OFFICE TULSA OK10012524412958K68VTE (Cash)</t>
        </is>
      </c>
      <c r="E5" t="inlineStr"/>
    </row>
    <row r="6">
      <c r="A6" t="inlineStr">
        <is>
          <t>10/7/2025</t>
        </is>
      </c>
      <c r="B6" t="n">
        <v>139.2</v>
      </c>
      <c r="C6" t="inlineStr">
        <is>
          <t>Entertainment</t>
        </is>
      </c>
      <c r="D6" t="inlineStr">
        <is>
          <t>DEBIT CARD PURCHASE PINNACLE NAIL SPA ROGERS AR10042524086988NS66LK (Cash)</t>
        </is>
      </c>
      <c r="E6" t="inlineStr"/>
    </row>
    <row r="7">
      <c r="A7" t="inlineStr">
        <is>
          <t>10/13/2025</t>
        </is>
      </c>
      <c r="B7" t="n">
        <v>178.89</v>
      </c>
      <c r="C7" t="inlineStr">
        <is>
          <t>Entertainment</t>
        </is>
      </c>
      <c r="D7" t="inlineStr">
        <is>
          <t>DEBIT CARD PURCHASE SQ *JENKS AQUARIUM AUT Jenks OK10112524692168W35YHT (Cash)</t>
        </is>
      </c>
      <c r="E7" t="inlineStr"/>
    </row>
    <row r="8">
      <c r="A8" t="inlineStr">
        <is>
          <t>10/13/2025</t>
        </is>
      </c>
      <c r="B8" t="n">
        <v>5</v>
      </c>
      <c r="C8" t="inlineStr">
        <is>
          <t>Entertainment</t>
        </is>
      </c>
      <c r="D8" t="inlineStr">
        <is>
          <t>DEBIT CARD PURCHASE SQ *JENKS AQUARIUM AUT Jenks OK10112524692168W35Z6W (Cash)</t>
        </is>
      </c>
      <c r="E8" t="inlineStr"/>
    </row>
    <row r="9">
      <c r="A9" t="inlineStr">
        <is>
          <t>10/13/2025</t>
        </is>
      </c>
      <c r="B9" t="n">
        <v>5</v>
      </c>
      <c r="C9" t="inlineStr">
        <is>
          <t>Entertainment</t>
        </is>
      </c>
      <c r="D9" t="inlineStr">
        <is>
          <t>DEBIT CARD PURCHASE SQ *JENKS AQUARIUM AUT Jenks OK10112524692168W35ZSL (Cash)</t>
        </is>
      </c>
      <c r="E9" t="inlineStr"/>
    </row>
    <row r="10">
      <c r="A10" t="inlineStr">
        <is>
          <t>10/13/2025</t>
        </is>
      </c>
      <c r="B10" t="n">
        <v>5</v>
      </c>
      <c r="C10" t="inlineStr">
        <is>
          <t>Entertainment</t>
        </is>
      </c>
      <c r="D10" t="inlineStr">
        <is>
          <t>DEBIT CARD PURCHASE SQ *JENKS AQUARIUM AUT Jenks OK10112524692168W35YHP (Cash)</t>
        </is>
      </c>
      <c r="E10" t="inlineStr"/>
    </row>
    <row r="11">
      <c r="A11" t="inlineStr">
        <is>
          <t>10/13/2025</t>
        </is>
      </c>
      <c r="B11" t="n">
        <v>2</v>
      </c>
      <c r="C11" t="inlineStr">
        <is>
          <t>Entertainment</t>
        </is>
      </c>
      <c r="D11" t="inlineStr">
        <is>
          <t>DEBIT CARD PURCHASE CTLP*VENUPLUS INC ORLANDO FL10112524116418XEWQER (Cash)</t>
        </is>
      </c>
      <c r="E11" t="inlineStr"/>
    </row>
    <row r="12">
      <c r="A12" t="inlineStr">
        <is>
          <t>10/13/2025</t>
        </is>
      </c>
      <c r="B12" t="n">
        <v>2</v>
      </c>
      <c r="C12" t="inlineStr">
        <is>
          <t>Entertainment</t>
        </is>
      </c>
      <c r="D12" t="inlineStr">
        <is>
          <t>DEBIT CARD PURCHASE CTLP*VENUPLUS INC ORLANDO FL10112524116418XEWQER (Cash)</t>
        </is>
      </c>
      <c r="E12" t="inlineStr"/>
    </row>
    <row r="13">
      <c r="A13" t="inlineStr">
        <is>
          <t>10/13/2025</t>
        </is>
      </c>
      <c r="B13" t="n">
        <v>2</v>
      </c>
      <c r="C13" t="inlineStr">
        <is>
          <t>Entertainment</t>
        </is>
      </c>
      <c r="D13" t="inlineStr">
        <is>
          <t>DEBIT CARD PURCHASE CTLP*VENUPLUS INC ORLANDO FL10112524116418XEWQER (Cash)</t>
        </is>
      </c>
      <c r="E13" t="inlineStr"/>
    </row>
    <row r="14">
      <c r="A14" t="inlineStr">
        <is>
          <t>10/13/2025</t>
        </is>
      </c>
      <c r="B14" t="n">
        <v>1</v>
      </c>
      <c r="C14" t="inlineStr">
        <is>
          <t>Entertainment</t>
        </is>
      </c>
      <c r="D14" t="inlineStr">
        <is>
          <t>DEBIT CARD PURCHASE CTLP*VENUPLUS INC ORLANDO FL10112524116418XEWQER (Cash)</t>
        </is>
      </c>
      <c r="E14" t="inlineStr"/>
    </row>
    <row r="15">
      <c r="A15" t="inlineStr">
        <is>
          <t>10/13/2025</t>
        </is>
      </c>
      <c r="B15" t="n">
        <v>1</v>
      </c>
      <c r="C15" t="inlineStr">
        <is>
          <t>Entertainment</t>
        </is>
      </c>
      <c r="D15" t="inlineStr">
        <is>
          <t>DEBIT CARD PURCHASE CTLP*VENUPLUS INC ORLANDO FL10112524116418XEWQER (Cash)</t>
        </is>
      </c>
      <c r="E15" t="inlineStr"/>
    </row>
    <row r="16">
      <c r="A16" t="inlineStr">
        <is>
          <t>10/13/2025</t>
        </is>
      </c>
      <c r="B16" t="n">
        <v>1</v>
      </c>
      <c r="C16" t="inlineStr">
        <is>
          <t>Entertainment</t>
        </is>
      </c>
      <c r="D16" t="inlineStr">
        <is>
          <t>DEBIT CARD PURCHASE CTLP*VENUPLUS INC ORLANDO FL10112524116418XEWQER (Cash)</t>
        </is>
      </c>
      <c r="E16" t="inlineStr"/>
    </row>
    <row r="17">
      <c r="A17" t="inlineStr">
        <is>
          <t>10/13/2025</t>
        </is>
      </c>
      <c r="B17" t="n">
        <v>1</v>
      </c>
      <c r="C17" t="inlineStr">
        <is>
          <t>Entertainment</t>
        </is>
      </c>
      <c r="D17" t="inlineStr">
        <is>
          <t>DEBIT CARD PURCHASE CTLP*VENUPLUS INC ORLANDO FL10112524116418XEWQER (Cash)</t>
        </is>
      </c>
      <c r="E17" t="inlineStr"/>
    </row>
    <row r="18">
      <c r="A18" t="inlineStr">
        <is>
          <t>10/13/2025</t>
        </is>
      </c>
      <c r="B18" t="n">
        <v>1</v>
      </c>
      <c r="C18" t="inlineStr">
        <is>
          <t>Entertainment</t>
        </is>
      </c>
      <c r="D18" t="inlineStr">
        <is>
          <t>DEBIT CARD PURCHASE CTLP*VENUPLUS INC ORLANDO FL10112524116418XEWQER (Cash)</t>
        </is>
      </c>
      <c r="E18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cols>
    <col width="50" customWidth="1" min="1" max="1"/>
    <col width="8" customWidth="1" min="2" max="2"/>
    <col width="10" customWidth="1" min="3" max="3"/>
    <col width="50" customWidth="1" min="4" max="4"/>
    <col width="7" customWidth="1" min="5" max="5"/>
  </cols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Category</t>
        </is>
      </c>
      <c r="D1" s="1" t="inlineStr">
        <is>
          <t>Description</t>
        </is>
      </c>
      <c r="E1" s="1" t="inlineStr">
        <is>
          <t>Notes</t>
        </is>
      </c>
    </row>
    <row r="2">
      <c r="A2">
        <f>IF(COUNTIF('All Transactions'!$C$2:$C$197,"Shopping")&gt;0,"Category data below","No Shopping transactions")</f>
        <v/>
      </c>
    </row>
    <row r="3">
      <c r="A3" t="inlineStr">
        <is>
          <t>10/6/2025</t>
        </is>
      </c>
      <c r="B3" t="n">
        <v>4.36</v>
      </c>
      <c r="C3" t="inlineStr">
        <is>
          <t>Shopping</t>
        </is>
      </c>
      <c r="D3" t="inlineStr">
        <is>
          <t>DEBIT CARD PURCHASE POS0794 DOLLAR GENERAL JENKS OK10022524251318LF6JVW (Cash)</t>
        </is>
      </c>
      <c r="E3" t="inlineStr"/>
    </row>
    <row r="4">
      <c r="A4" t="inlineStr">
        <is>
          <t>10/7/2025</t>
        </is>
      </c>
      <c r="B4" t="n">
        <v>153.29</v>
      </c>
      <c r="C4" t="inlineStr">
        <is>
          <t>Shopping</t>
        </is>
      </c>
      <c r="D4" t="inlineStr">
        <is>
          <t>DEBIT CARD PURCHASE POS1 DILLARDS 4 ROGERS AR10042524251318PF6JVX (Cash)</t>
        </is>
      </c>
      <c r="E4" t="inlineStr"/>
    </row>
    <row r="5">
      <c r="A5" t="inlineStr">
        <is>
          <t>10/7/2025</t>
        </is>
      </c>
      <c r="B5" t="n">
        <v>85.41</v>
      </c>
      <c r="C5" t="inlineStr">
        <is>
          <t>Shopping</t>
        </is>
      </c>
      <c r="D5" t="inlineStr">
        <is>
          <t>DEBIT CARD PURCHASE POS1 DILLARDS 4 ROGERS AR10042524251318PF6JVX (Cash)</t>
        </is>
      </c>
      <c r="E5" t="inlineStr"/>
    </row>
    <row r="6">
      <c r="A6" t="inlineStr">
        <is>
          <t>10/7/2025</t>
        </is>
      </c>
      <c r="B6" t="n">
        <v>65.69</v>
      </c>
      <c r="C6" t="inlineStr">
        <is>
          <t>Shopping</t>
        </is>
      </c>
      <c r="D6" t="inlineStr">
        <is>
          <t>DEBIT CARD PURCHASE POS2775 MENS WEARHOUSE ROGERS AR10042524251318PF6JVX (Cash)</t>
        </is>
      </c>
      <c r="E6" t="inlineStr"/>
    </row>
    <row r="7">
      <c r="A7" t="inlineStr">
        <is>
          <t>10/9/2025</t>
        </is>
      </c>
      <c r="B7" t="n">
        <v>15</v>
      </c>
      <c r="C7" t="inlineStr">
        <is>
          <t>Shopping</t>
        </is>
      </c>
      <c r="D7" t="inlineStr">
        <is>
          <t>DEBIT CARD PURCHASE POS0214 CVS/PHARMACY # JENKS OK10082524251318TF6JVY (Cash)</t>
        </is>
      </c>
      <c r="E7" t="inlineStr"/>
    </row>
    <row r="8">
      <c r="A8" t="inlineStr">
        <is>
          <t>10/14/2025</t>
        </is>
      </c>
      <c r="B8" t="n">
        <v>71.04000000000001</v>
      </c>
      <c r="C8" t="inlineStr">
        <is>
          <t>Shopping</t>
        </is>
      </c>
      <c r="D8" t="inlineStr">
        <is>
          <t>DEBIT CARD PURCHASE LOWES #00907* 866-483-7521 NC10122524692168X2XJ5S (Cash)</t>
        </is>
      </c>
      <c r="E8" t="inlineStr"/>
    </row>
    <row r="9">
      <c r="A9" t="inlineStr">
        <is>
          <t>10/14/2025</t>
        </is>
      </c>
      <c r="B9" t="n">
        <v>31.1</v>
      </c>
      <c r="C9" t="inlineStr">
        <is>
          <t>Shopping</t>
        </is>
      </c>
      <c r="D9" t="inlineStr">
        <is>
          <t>DEBIT CARD PURCHASE CLT CNBC NEWS SHOP Charlotte NC10122524793388X028WV (Cash)</t>
        </is>
      </c>
      <c r="E9" t="inlineStr"/>
    </row>
    <row r="10">
      <c r="A10" t="inlineStr">
        <is>
          <t>10/15/2025</t>
        </is>
      </c>
      <c r="B10" t="n">
        <v>150</v>
      </c>
      <c r="C10" t="inlineStr">
        <is>
          <t>Shopping</t>
        </is>
      </c>
      <c r="D10" t="inlineStr">
        <is>
          <t>DEBIT CARD PURCHASE THE HOME DEPOT #3915 TULSA OK10122524943018Y09G4A (Cash)</t>
        </is>
      </c>
      <c r="E10" t="inlineStr"/>
    </row>
    <row r="11">
      <c r="A11" t="inlineStr">
        <is>
          <t>10/15/2025</t>
        </is>
      </c>
      <c r="B11" t="n">
        <v>17.33</v>
      </c>
      <c r="C11" t="inlineStr">
        <is>
          <t>Shopping</t>
        </is>
      </c>
      <c r="D11" t="inlineStr">
        <is>
          <t>DEBIT CARD PURCHASE POS0794 DOLLAR GENERAL JENKS OK10132524251318ZF6JW0 (Cash)</t>
        </is>
      </c>
      <c r="E11" t="inlineStr"/>
    </row>
    <row r="12">
      <c r="A12" t="inlineStr">
        <is>
          <t>10/17/2025</t>
        </is>
      </c>
      <c r="B12" t="n">
        <v>113.03</v>
      </c>
      <c r="C12" t="inlineStr">
        <is>
          <t>Shopping</t>
        </is>
      </c>
      <c r="D12" t="inlineStr">
        <is>
          <t>DEBIT CARD PURCHASE LEVI STORE 426 JENKS OK1015252494300918Z5EY (Cash)</t>
        </is>
      </c>
      <c r="E12" t="inlineStr"/>
    </row>
    <row r="13">
      <c r="A13" t="inlineStr">
        <is>
          <t>10/22/2025</t>
        </is>
      </c>
      <c r="B13" t="n">
        <v>13.43</v>
      </c>
      <c r="C13" t="inlineStr">
        <is>
          <t>Shopping</t>
        </is>
      </c>
      <c r="D13" t="inlineStr">
        <is>
          <t>STORE</t>
        </is>
      </c>
      <c r="E1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2025-10-22T17:36:08Z</dcterms:created>
  <dcterms:modified xsi:type="dcterms:W3CDTF">2025-10-22T17:36:08Z</dcterms:modified>
</cp:coreProperties>
</file>