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orod\Downloads\informatyka-2021-czerwiec\Zadanie 6\"/>
    </mc:Choice>
  </mc:AlternateContent>
  <xr:revisionPtr revIDLastSave="0" documentId="13_ncr:1_{30E61E60-BD83-4AB1-8EF4-BBCDEEA01CDF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koncerty" sheetId="2" r:id="rId1"/>
    <sheet name="miasta" sheetId="3" r:id="rId2"/>
    <sheet name="zespoly" sheetId="4" r:id="rId3"/>
    <sheet name="Tabele" sheetId="1" r:id="rId4"/>
    <sheet name="Zadanie 6-2" sheetId="6" r:id="rId5"/>
    <sheet name="Zadanie 6-3" sheetId="7" r:id="rId6"/>
    <sheet name="Zadanie 6-4" sheetId="8" r:id="rId7"/>
    <sheet name="Zadanie 6-5" sheetId="11" r:id="rId8"/>
  </sheets>
  <definedNames>
    <definedName name="_xlcn.WorksheetConnection_Zadanie6.xlsxkoncerty1" hidden="1">koncerty[]</definedName>
    <definedName name="DaneZewnętrzne_1" localSheetId="0" hidden="1">koncerty!$A$1:$D$241</definedName>
    <definedName name="DaneZewnętrzne_1" localSheetId="1" hidden="1">miasta!$A$1:$C$50</definedName>
    <definedName name="DaneZewnętrzne_1" localSheetId="2" hidden="1">zespoly!$A$1:$C$24</definedName>
  </definedNames>
  <calcPr calcId="191029"/>
  <pivotCaches>
    <pivotCache cacheId="11" r:id="rId9"/>
    <pivotCache cacheId="16" r:id="rId10"/>
    <pivotCache cacheId="8" r:id="rId11"/>
    <pivotCache cacheId="2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koncerty" name="koncerty" connection="WorksheetConnection_Zadanie 6.xlsx!koncert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4" i="8"/>
  <c r="H16" i="7"/>
  <c r="H17" i="7"/>
  <c r="H13" i="7"/>
  <c r="H14" i="7"/>
  <c r="H15" i="7"/>
  <c r="H11" i="7"/>
  <c r="H12" i="7"/>
  <c r="H10" i="7"/>
  <c r="H8" i="7"/>
  <c r="H9" i="7"/>
  <c r="H7" i="7"/>
  <c r="H6" i="7"/>
  <c r="H5" i="7"/>
  <c r="H3" i="7"/>
  <c r="H4" i="7"/>
  <c r="H2" i="7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3" i="6"/>
  <c r="H232" i="2"/>
  <c r="H98" i="2"/>
  <c r="H94" i="2"/>
  <c r="H170" i="2"/>
  <c r="H45" i="2"/>
  <c r="H49" i="2"/>
  <c r="H210" i="2"/>
  <c r="H58" i="2"/>
  <c r="H115" i="2"/>
  <c r="H237" i="2"/>
  <c r="H188" i="2"/>
  <c r="H154" i="2"/>
  <c r="H157" i="2"/>
  <c r="H88" i="2"/>
  <c r="H211" i="2"/>
  <c r="H3" i="2"/>
  <c r="H22" i="2"/>
  <c r="H35" i="2"/>
  <c r="H213" i="2"/>
  <c r="H81" i="2"/>
  <c r="H119" i="2"/>
  <c r="H138" i="2"/>
  <c r="H139" i="2"/>
  <c r="H239" i="2"/>
  <c r="H162" i="2"/>
  <c r="H196" i="2"/>
  <c r="H182" i="2"/>
  <c r="H8" i="2"/>
  <c r="H15" i="2"/>
  <c r="H72" i="2"/>
  <c r="H134" i="2"/>
  <c r="H233" i="2"/>
  <c r="H76" i="2"/>
  <c r="H225" i="2"/>
  <c r="H105" i="2"/>
  <c r="H197" i="2"/>
  <c r="H95" i="2"/>
  <c r="H125" i="2"/>
  <c r="H77" i="2"/>
  <c r="H106" i="2"/>
  <c r="H68" i="2"/>
  <c r="H59" i="2"/>
  <c r="H202" i="2"/>
  <c r="H10" i="2"/>
  <c r="H189" i="2"/>
  <c r="H126" i="2"/>
  <c r="H102" i="2"/>
  <c r="H226" i="2"/>
  <c r="H184" i="2"/>
  <c r="H155" i="2"/>
  <c r="H217" i="2"/>
  <c r="H99" i="2"/>
  <c r="H4" i="2"/>
  <c r="H183" i="2"/>
  <c r="H96" i="2"/>
  <c r="H36" i="2"/>
  <c r="H64" i="2"/>
  <c r="H120" i="2"/>
  <c r="H78" i="2"/>
  <c r="H28" i="2"/>
  <c r="H140" i="2"/>
  <c r="H116" i="2"/>
  <c r="H30" i="2"/>
  <c r="H227" i="2"/>
  <c r="H175" i="2"/>
  <c r="H60" i="2"/>
  <c r="H149" i="2"/>
  <c r="H221" i="2"/>
  <c r="H69" i="2"/>
  <c r="H91" i="2"/>
  <c r="H240" i="2"/>
  <c r="H165" i="2"/>
  <c r="H163" i="2"/>
  <c r="H16" i="2"/>
  <c r="H110" i="2"/>
  <c r="H214" i="2"/>
  <c r="H37" i="2"/>
  <c r="H141" i="2"/>
  <c r="H70" i="2"/>
  <c r="H55" i="2"/>
  <c r="H100" i="2"/>
  <c r="H156" i="2"/>
  <c r="H2" i="2"/>
  <c r="H230" i="2"/>
  <c r="H89" i="2"/>
  <c r="H50" i="2"/>
  <c r="H222" i="2"/>
  <c r="H84" i="2"/>
  <c r="H190" i="2"/>
  <c r="H5" i="2"/>
  <c r="H111" i="2"/>
  <c r="H51" i="2"/>
  <c r="H130" i="2"/>
  <c r="H61" i="2"/>
  <c r="H198" i="2"/>
  <c r="H93" i="2"/>
  <c r="H97" i="2"/>
  <c r="H103" i="2"/>
  <c r="H73" i="2"/>
  <c r="H176" i="2"/>
  <c r="H46" i="2"/>
  <c r="H145" i="2"/>
  <c r="H135" i="2"/>
  <c r="H107" i="2"/>
  <c r="H127" i="2"/>
  <c r="H38" i="2"/>
  <c r="H218" i="2"/>
  <c r="H199" i="2"/>
  <c r="H24" i="2"/>
  <c r="H191" i="2"/>
  <c r="H117" i="2"/>
  <c r="H71" i="2"/>
  <c r="H177" i="2"/>
  <c r="H85" i="2"/>
  <c r="H212" i="2"/>
  <c r="H136" i="2"/>
  <c r="H128" i="2"/>
  <c r="H112" i="2"/>
  <c r="H137" i="2"/>
  <c r="H11" i="2"/>
  <c r="H203" i="2"/>
  <c r="H171" i="2"/>
  <c r="H17" i="2"/>
  <c r="H206" i="2"/>
  <c r="H101" i="2"/>
  <c r="H204" i="2"/>
  <c r="H150" i="2"/>
  <c r="H146" i="2"/>
  <c r="H219" i="2"/>
  <c r="H166" i="2"/>
  <c r="H172" i="2"/>
  <c r="H6" i="2"/>
  <c r="H47" i="2"/>
  <c r="H104" i="2"/>
  <c r="H19" i="2"/>
  <c r="H200" i="2"/>
  <c r="H62" i="2"/>
  <c r="H52" i="2"/>
  <c r="H178" i="2"/>
  <c r="H161" i="2"/>
  <c r="H108" i="2"/>
  <c r="H179" i="2"/>
  <c r="H207" i="2"/>
  <c r="H53" i="2"/>
  <c r="H39" i="2"/>
  <c r="H124" i="2"/>
  <c r="H151" i="2"/>
  <c r="H20" i="2"/>
  <c r="H158" i="2"/>
  <c r="H228" i="2"/>
  <c r="H152" i="2"/>
  <c r="H40" i="2"/>
  <c r="H185" i="2"/>
  <c r="H192" i="2"/>
  <c r="H147" i="2"/>
  <c r="H21" i="2"/>
  <c r="H159" i="2"/>
  <c r="H241" i="2"/>
  <c r="H56" i="2"/>
  <c r="H41" i="2"/>
  <c r="H234" i="2"/>
  <c r="H23" i="2"/>
  <c r="H129" i="2"/>
  <c r="H208" i="2"/>
  <c r="H74" i="2"/>
  <c r="H90" i="2"/>
  <c r="H186" i="2"/>
  <c r="H109" i="2"/>
  <c r="H86" i="2"/>
  <c r="H201" i="2"/>
  <c r="H31" i="2"/>
  <c r="H215" i="2"/>
  <c r="H153" i="2"/>
  <c r="H173" i="2"/>
  <c r="H82" i="2"/>
  <c r="H42" i="2"/>
  <c r="H235" i="2"/>
  <c r="H193" i="2"/>
  <c r="H164" i="2"/>
  <c r="H65" i="2"/>
  <c r="H180" i="2"/>
  <c r="H167" i="2"/>
  <c r="H121" i="2"/>
  <c r="H43" i="2"/>
  <c r="H194" i="2"/>
  <c r="H48" i="2"/>
  <c r="H142" i="2"/>
  <c r="H18" i="2"/>
  <c r="H209" i="2"/>
  <c r="H9" i="2"/>
  <c r="H238" i="2"/>
  <c r="H148" i="2"/>
  <c r="H54" i="2"/>
  <c r="H79" i="2"/>
  <c r="H32" i="2"/>
  <c r="H231" i="2"/>
  <c r="H57" i="2"/>
  <c r="H63" i="2"/>
  <c r="H80" i="2"/>
  <c r="H113" i="2"/>
  <c r="H181" i="2"/>
  <c r="H220" i="2"/>
  <c r="H12" i="2"/>
  <c r="H33" i="2"/>
  <c r="H195" i="2"/>
  <c r="H187" i="2"/>
  <c r="H25" i="2"/>
  <c r="H168" i="2"/>
  <c r="H26" i="2"/>
  <c r="H83" i="2"/>
  <c r="H44" i="2"/>
  <c r="H87" i="2"/>
  <c r="H7" i="2"/>
  <c r="H143" i="2"/>
  <c r="H66" i="2"/>
  <c r="H13" i="2"/>
  <c r="H169" i="2"/>
  <c r="H131" i="2"/>
  <c r="H14" i="2"/>
  <c r="H229" i="2"/>
  <c r="H27" i="2"/>
  <c r="H216" i="2"/>
  <c r="H29" i="2"/>
  <c r="H205" i="2"/>
  <c r="H236" i="2"/>
  <c r="H122" i="2"/>
  <c r="H67" i="2"/>
  <c r="H92" i="2"/>
  <c r="H144" i="2"/>
  <c r="H34" i="2"/>
  <c r="H75" i="2"/>
  <c r="H114" i="2"/>
  <c r="H223" i="2"/>
  <c r="H160" i="2"/>
  <c r="H132" i="2"/>
  <c r="H118" i="2"/>
  <c r="H133" i="2"/>
  <c r="H174" i="2"/>
  <c r="H224" i="2"/>
  <c r="H123" i="2"/>
  <c r="E95" i="2"/>
  <c r="E79" i="2"/>
  <c r="E102" i="2"/>
  <c r="E130" i="2"/>
  <c r="E14" i="2"/>
  <c r="E232" i="2"/>
  <c r="E32" i="2"/>
  <c r="E20" i="2"/>
  <c r="E104" i="2"/>
  <c r="E161" i="2"/>
  <c r="E98" i="2"/>
  <c r="E94" i="2"/>
  <c r="E61" i="2"/>
  <c r="E160" i="2"/>
  <c r="E198" i="2"/>
  <c r="E96" i="2"/>
  <c r="E226" i="2"/>
  <c r="E125" i="2"/>
  <c r="E229" i="2"/>
  <c r="E71" i="2"/>
  <c r="E59" i="2"/>
  <c r="E36" i="2"/>
  <c r="E93" i="2"/>
  <c r="E9" i="2"/>
  <c r="E158" i="2"/>
  <c r="E29" i="2"/>
  <c r="E113" i="2"/>
  <c r="E13" i="2"/>
  <c r="E45" i="2"/>
  <c r="E127" i="2"/>
  <c r="E48" i="2"/>
  <c r="E153" i="2"/>
  <c r="E90" i="2"/>
  <c r="E176" i="2"/>
  <c r="E132" i="2"/>
  <c r="E24" i="2"/>
  <c r="E205" i="2"/>
  <c r="E88" i="2"/>
  <c r="E70" i="2"/>
  <c r="E50" i="2"/>
  <c r="E119" i="2"/>
  <c r="E7" i="2"/>
  <c r="E142" i="2"/>
  <c r="E222" i="2"/>
  <c r="E19" i="2"/>
  <c r="E17" i="2"/>
  <c r="E108" i="2"/>
  <c r="E206" i="2"/>
  <c r="E101" i="2"/>
  <c r="E128" i="2"/>
  <c r="E115" i="2"/>
  <c r="E204" i="2"/>
  <c r="E211" i="2"/>
  <c r="E89" i="2"/>
  <c r="E49" i="2"/>
  <c r="E200" i="2"/>
  <c r="E231" i="2"/>
  <c r="E186" i="2"/>
  <c r="E138" i="2"/>
  <c r="E228" i="2"/>
  <c r="E114" i="2"/>
  <c r="E109" i="2"/>
  <c r="E152" i="2"/>
  <c r="E140" i="2"/>
  <c r="E3" i="2"/>
  <c r="E169" i="2"/>
  <c r="E8" i="2"/>
  <c r="E46" i="2"/>
  <c r="E145" i="2"/>
  <c r="E203" i="2"/>
  <c r="E40" i="2"/>
  <c r="E77" i="2"/>
  <c r="E62" i="2"/>
  <c r="E139" i="2"/>
  <c r="E21" i="2"/>
  <c r="E179" i="2"/>
  <c r="E146" i="2"/>
  <c r="E234" i="2"/>
  <c r="E180" i="2"/>
  <c r="E81" i="2"/>
  <c r="E116" i="2"/>
  <c r="E86" i="2"/>
  <c r="E55" i="2"/>
  <c r="E173" i="2"/>
  <c r="E118" i="2"/>
  <c r="E100" i="2"/>
  <c r="E30" i="2"/>
  <c r="E237" i="2"/>
  <c r="E185" i="2"/>
  <c r="E159" i="2"/>
  <c r="E15" i="2"/>
  <c r="E181" i="2"/>
  <c r="E5" i="2"/>
  <c r="E23" i="2"/>
  <c r="E220" i="2"/>
  <c r="E184" i="2"/>
  <c r="E82" i="2"/>
  <c r="E227" i="2"/>
  <c r="E201" i="2"/>
  <c r="E241" i="2"/>
  <c r="E155" i="2"/>
  <c r="E192" i="2"/>
  <c r="E202" i="2"/>
  <c r="E31" i="2"/>
  <c r="E219" i="2"/>
  <c r="E133" i="2"/>
  <c r="E135" i="2"/>
  <c r="E170" i="2"/>
  <c r="E56" i="2"/>
  <c r="E10" i="2"/>
  <c r="E156" i="2"/>
  <c r="E239" i="2"/>
  <c r="E191" i="2"/>
  <c r="E42" i="2"/>
  <c r="E12" i="2"/>
  <c r="E177" i="2"/>
  <c r="E2" i="2"/>
  <c r="E175" i="2"/>
  <c r="E167" i="2"/>
  <c r="E168" i="2"/>
  <c r="E238" i="2"/>
  <c r="E69" i="2"/>
  <c r="E91" i="2"/>
  <c r="E148" i="2"/>
  <c r="E162" i="2"/>
  <c r="E210" i="2"/>
  <c r="E27" i="2"/>
  <c r="E174" i="2"/>
  <c r="E64" i="2"/>
  <c r="E224" i="2"/>
  <c r="E57" i="2"/>
  <c r="E22" i="2"/>
  <c r="E240" i="2"/>
  <c r="E121" i="2"/>
  <c r="E165" i="2"/>
  <c r="E106" i="2"/>
  <c r="E26" i="2"/>
  <c r="E120" i="2"/>
  <c r="E37" i="2"/>
  <c r="E72" i="2"/>
  <c r="E111" i="2"/>
  <c r="E236" i="2"/>
  <c r="E207" i="2"/>
  <c r="E150" i="2"/>
  <c r="E84" i="2"/>
  <c r="E217" i="2"/>
  <c r="E78" i="2"/>
  <c r="E112" i="2"/>
  <c r="E43" i="2"/>
  <c r="E163" i="2"/>
  <c r="E58" i="2"/>
  <c r="E51" i="2"/>
  <c r="E134" i="2"/>
  <c r="E35" i="2"/>
  <c r="E190" i="2"/>
  <c r="E83" i="2"/>
  <c r="E196" i="2"/>
  <c r="E189" i="2"/>
  <c r="E141" i="2"/>
  <c r="E223" i="2"/>
  <c r="E97" i="2"/>
  <c r="E44" i="2"/>
  <c r="E233" i="2"/>
  <c r="E16" i="2"/>
  <c r="E166" i="2"/>
  <c r="E38" i="2"/>
  <c r="E99" i="2"/>
  <c r="E28" i="2"/>
  <c r="E68" i="2"/>
  <c r="E235" i="2"/>
  <c r="E172" i="2"/>
  <c r="E137" i="2"/>
  <c r="E188" i="2"/>
  <c r="E143" i="2"/>
  <c r="E218" i="2"/>
  <c r="E41" i="2"/>
  <c r="E60" i="2"/>
  <c r="E122" i="2"/>
  <c r="E6" i="2"/>
  <c r="E4" i="2"/>
  <c r="E67" i="2"/>
  <c r="E33" i="2"/>
  <c r="E103" i="2"/>
  <c r="E53" i="2"/>
  <c r="E110" i="2"/>
  <c r="E149" i="2"/>
  <c r="E18" i="2"/>
  <c r="E147" i="2"/>
  <c r="E193" i="2"/>
  <c r="E230" i="2"/>
  <c r="E195" i="2"/>
  <c r="E126" i="2"/>
  <c r="E39" i="2"/>
  <c r="E194" i="2"/>
  <c r="E87" i="2"/>
  <c r="E131" i="2"/>
  <c r="E214" i="2"/>
  <c r="E154" i="2"/>
  <c r="E212" i="2"/>
  <c r="E182" i="2"/>
  <c r="E117" i="2"/>
  <c r="E213" i="2"/>
  <c r="E183" i="2"/>
  <c r="E129" i="2"/>
  <c r="E92" i="2"/>
  <c r="E164" i="2"/>
  <c r="E208" i="2"/>
  <c r="E124" i="2"/>
  <c r="E157" i="2"/>
  <c r="E74" i="2"/>
  <c r="E73" i="2"/>
  <c r="E107" i="2"/>
  <c r="E11" i="2"/>
  <c r="E76" i="2"/>
  <c r="E52" i="2"/>
  <c r="E136" i="2"/>
  <c r="E221" i="2"/>
  <c r="E144" i="2"/>
  <c r="E85" i="2"/>
  <c r="E199" i="2"/>
  <c r="E187" i="2"/>
  <c r="E151" i="2"/>
  <c r="E171" i="2"/>
  <c r="E47" i="2"/>
  <c r="E34" i="2"/>
  <c r="E25" i="2"/>
  <c r="E216" i="2"/>
  <c r="E225" i="2"/>
  <c r="E75" i="2"/>
  <c r="E63" i="2"/>
  <c r="E209" i="2"/>
  <c r="E215" i="2"/>
  <c r="E105" i="2"/>
  <c r="E197" i="2"/>
  <c r="E54" i="2"/>
  <c r="E66" i="2"/>
  <c r="E80" i="2"/>
  <c r="E65" i="2"/>
  <c r="E178" i="2"/>
  <c r="E123" i="2"/>
  <c r="G95" i="2"/>
  <c r="G79" i="2"/>
  <c r="G102" i="2"/>
  <c r="G130" i="2"/>
  <c r="G14" i="2"/>
  <c r="G232" i="2"/>
  <c r="G32" i="2"/>
  <c r="G20" i="2"/>
  <c r="G104" i="2"/>
  <c r="G161" i="2"/>
  <c r="G98" i="2"/>
  <c r="G94" i="2"/>
  <c r="G61" i="2"/>
  <c r="G160" i="2"/>
  <c r="G198" i="2"/>
  <c r="G96" i="2"/>
  <c r="G226" i="2"/>
  <c r="G125" i="2"/>
  <c r="G229" i="2"/>
  <c r="G71" i="2"/>
  <c r="G59" i="2"/>
  <c r="G36" i="2"/>
  <c r="G93" i="2"/>
  <c r="G9" i="2"/>
  <c r="G158" i="2"/>
  <c r="G29" i="2"/>
  <c r="G113" i="2"/>
  <c r="G13" i="2"/>
  <c r="G45" i="2"/>
  <c r="G127" i="2"/>
  <c r="G48" i="2"/>
  <c r="G153" i="2"/>
  <c r="G90" i="2"/>
  <c r="G176" i="2"/>
  <c r="G132" i="2"/>
  <c r="G24" i="2"/>
  <c r="G205" i="2"/>
  <c r="G88" i="2"/>
  <c r="G70" i="2"/>
  <c r="G50" i="2"/>
  <c r="G119" i="2"/>
  <c r="G7" i="2"/>
  <c r="G142" i="2"/>
  <c r="G222" i="2"/>
  <c r="G19" i="2"/>
  <c r="G17" i="2"/>
  <c r="G108" i="2"/>
  <c r="G206" i="2"/>
  <c r="G101" i="2"/>
  <c r="G128" i="2"/>
  <c r="G115" i="2"/>
  <c r="G204" i="2"/>
  <c r="G211" i="2"/>
  <c r="G89" i="2"/>
  <c r="G49" i="2"/>
  <c r="G200" i="2"/>
  <c r="G231" i="2"/>
  <c r="G186" i="2"/>
  <c r="G138" i="2"/>
  <c r="G228" i="2"/>
  <c r="G114" i="2"/>
  <c r="G109" i="2"/>
  <c r="G152" i="2"/>
  <c r="G140" i="2"/>
  <c r="G3" i="2"/>
  <c r="G169" i="2"/>
  <c r="G8" i="2"/>
  <c r="G46" i="2"/>
  <c r="G145" i="2"/>
  <c r="G203" i="2"/>
  <c r="G40" i="2"/>
  <c r="G77" i="2"/>
  <c r="G62" i="2"/>
  <c r="G139" i="2"/>
  <c r="G21" i="2"/>
  <c r="G179" i="2"/>
  <c r="G146" i="2"/>
  <c r="G234" i="2"/>
  <c r="G180" i="2"/>
  <c r="G81" i="2"/>
  <c r="G116" i="2"/>
  <c r="G86" i="2"/>
  <c r="G55" i="2"/>
  <c r="G173" i="2"/>
  <c r="G118" i="2"/>
  <c r="G100" i="2"/>
  <c r="G30" i="2"/>
  <c r="G237" i="2"/>
  <c r="G185" i="2"/>
  <c r="G159" i="2"/>
  <c r="G15" i="2"/>
  <c r="G181" i="2"/>
  <c r="G5" i="2"/>
  <c r="G23" i="2"/>
  <c r="G220" i="2"/>
  <c r="G184" i="2"/>
  <c r="G82" i="2"/>
  <c r="G227" i="2"/>
  <c r="G201" i="2"/>
  <c r="G241" i="2"/>
  <c r="G155" i="2"/>
  <c r="G192" i="2"/>
  <c r="G202" i="2"/>
  <c r="G31" i="2"/>
  <c r="G219" i="2"/>
  <c r="G133" i="2"/>
  <c r="G135" i="2"/>
  <c r="G170" i="2"/>
  <c r="G56" i="2"/>
  <c r="G10" i="2"/>
  <c r="G156" i="2"/>
  <c r="G239" i="2"/>
  <c r="G191" i="2"/>
  <c r="G42" i="2"/>
  <c r="G12" i="2"/>
  <c r="G177" i="2"/>
  <c r="G2" i="2"/>
  <c r="G175" i="2"/>
  <c r="G167" i="2"/>
  <c r="G168" i="2"/>
  <c r="G238" i="2"/>
  <c r="G69" i="2"/>
  <c r="G91" i="2"/>
  <c r="G148" i="2"/>
  <c r="G162" i="2"/>
  <c r="G210" i="2"/>
  <c r="G27" i="2"/>
  <c r="G174" i="2"/>
  <c r="G64" i="2"/>
  <c r="G224" i="2"/>
  <c r="G57" i="2"/>
  <c r="G22" i="2"/>
  <c r="G240" i="2"/>
  <c r="G121" i="2"/>
  <c r="G165" i="2"/>
  <c r="G106" i="2"/>
  <c r="G26" i="2"/>
  <c r="G120" i="2"/>
  <c r="G37" i="2"/>
  <c r="G72" i="2"/>
  <c r="G111" i="2"/>
  <c r="G236" i="2"/>
  <c r="G207" i="2"/>
  <c r="G150" i="2"/>
  <c r="G84" i="2"/>
  <c r="G217" i="2"/>
  <c r="G78" i="2"/>
  <c r="G112" i="2"/>
  <c r="G43" i="2"/>
  <c r="G163" i="2"/>
  <c r="G58" i="2"/>
  <c r="G51" i="2"/>
  <c r="G134" i="2"/>
  <c r="G35" i="2"/>
  <c r="G190" i="2"/>
  <c r="G83" i="2"/>
  <c r="G196" i="2"/>
  <c r="G189" i="2"/>
  <c r="G141" i="2"/>
  <c r="G223" i="2"/>
  <c r="G97" i="2"/>
  <c r="G44" i="2"/>
  <c r="G233" i="2"/>
  <c r="G16" i="2"/>
  <c r="G166" i="2"/>
  <c r="G38" i="2"/>
  <c r="G99" i="2"/>
  <c r="G28" i="2"/>
  <c r="G68" i="2"/>
  <c r="G235" i="2"/>
  <c r="G172" i="2"/>
  <c r="G137" i="2"/>
  <c r="G188" i="2"/>
  <c r="G143" i="2"/>
  <c r="G218" i="2"/>
  <c r="G41" i="2"/>
  <c r="G60" i="2"/>
  <c r="G122" i="2"/>
  <c r="G6" i="2"/>
  <c r="G4" i="2"/>
  <c r="G67" i="2"/>
  <c r="G33" i="2"/>
  <c r="G103" i="2"/>
  <c r="G53" i="2"/>
  <c r="G110" i="2"/>
  <c r="G149" i="2"/>
  <c r="G18" i="2"/>
  <c r="G147" i="2"/>
  <c r="G193" i="2"/>
  <c r="G230" i="2"/>
  <c r="G195" i="2"/>
  <c r="G126" i="2"/>
  <c r="G39" i="2"/>
  <c r="G194" i="2"/>
  <c r="G87" i="2"/>
  <c r="G131" i="2"/>
  <c r="G214" i="2"/>
  <c r="G154" i="2"/>
  <c r="G212" i="2"/>
  <c r="G182" i="2"/>
  <c r="G117" i="2"/>
  <c r="G213" i="2"/>
  <c r="G183" i="2"/>
  <c r="G129" i="2"/>
  <c r="G92" i="2"/>
  <c r="G164" i="2"/>
  <c r="G208" i="2"/>
  <c r="G124" i="2"/>
  <c r="G157" i="2"/>
  <c r="G74" i="2"/>
  <c r="G73" i="2"/>
  <c r="G107" i="2"/>
  <c r="G11" i="2"/>
  <c r="G76" i="2"/>
  <c r="G52" i="2"/>
  <c r="G136" i="2"/>
  <c r="G221" i="2"/>
  <c r="G144" i="2"/>
  <c r="G85" i="2"/>
  <c r="G199" i="2"/>
  <c r="G187" i="2"/>
  <c r="G151" i="2"/>
  <c r="G171" i="2"/>
  <c r="G47" i="2"/>
  <c r="G34" i="2"/>
  <c r="G25" i="2"/>
  <c r="G216" i="2"/>
  <c r="G225" i="2"/>
  <c r="G75" i="2"/>
  <c r="G63" i="2"/>
  <c r="G209" i="2"/>
  <c r="G215" i="2"/>
  <c r="G105" i="2"/>
  <c r="G197" i="2"/>
  <c r="G54" i="2"/>
  <c r="G66" i="2"/>
  <c r="G80" i="2"/>
  <c r="G65" i="2"/>
  <c r="G178" i="2"/>
  <c r="G123" i="2"/>
  <c r="F95" i="2"/>
  <c r="F79" i="2"/>
  <c r="F102" i="2"/>
  <c r="F130" i="2"/>
  <c r="F14" i="2"/>
  <c r="F232" i="2"/>
  <c r="F32" i="2"/>
  <c r="F20" i="2"/>
  <c r="F104" i="2"/>
  <c r="F161" i="2"/>
  <c r="F98" i="2"/>
  <c r="F94" i="2"/>
  <c r="F61" i="2"/>
  <c r="F160" i="2"/>
  <c r="F198" i="2"/>
  <c r="F96" i="2"/>
  <c r="F226" i="2"/>
  <c r="F125" i="2"/>
  <c r="F229" i="2"/>
  <c r="F71" i="2"/>
  <c r="F59" i="2"/>
  <c r="F36" i="2"/>
  <c r="F93" i="2"/>
  <c r="F9" i="2"/>
  <c r="F158" i="2"/>
  <c r="F29" i="2"/>
  <c r="F113" i="2"/>
  <c r="F13" i="2"/>
  <c r="F45" i="2"/>
  <c r="F127" i="2"/>
  <c r="F48" i="2"/>
  <c r="F153" i="2"/>
  <c r="F90" i="2"/>
  <c r="F176" i="2"/>
  <c r="F132" i="2"/>
  <c r="F24" i="2"/>
  <c r="F205" i="2"/>
  <c r="F88" i="2"/>
  <c r="F70" i="2"/>
  <c r="F50" i="2"/>
  <c r="F119" i="2"/>
  <c r="F7" i="2"/>
  <c r="F142" i="2"/>
  <c r="F222" i="2"/>
  <c r="F19" i="2"/>
  <c r="F17" i="2"/>
  <c r="F108" i="2"/>
  <c r="F206" i="2"/>
  <c r="F101" i="2"/>
  <c r="F128" i="2"/>
  <c r="F115" i="2"/>
  <c r="F204" i="2"/>
  <c r="F211" i="2"/>
  <c r="F89" i="2"/>
  <c r="F49" i="2"/>
  <c r="F200" i="2"/>
  <c r="F231" i="2"/>
  <c r="F186" i="2"/>
  <c r="F138" i="2"/>
  <c r="F228" i="2"/>
  <c r="F114" i="2"/>
  <c r="F109" i="2"/>
  <c r="F152" i="2"/>
  <c r="F140" i="2"/>
  <c r="F3" i="2"/>
  <c r="F169" i="2"/>
  <c r="F8" i="2"/>
  <c r="F46" i="2"/>
  <c r="F145" i="2"/>
  <c r="F203" i="2"/>
  <c r="F40" i="2"/>
  <c r="F77" i="2"/>
  <c r="F62" i="2"/>
  <c r="F139" i="2"/>
  <c r="F21" i="2"/>
  <c r="F179" i="2"/>
  <c r="F146" i="2"/>
  <c r="F234" i="2"/>
  <c r="F180" i="2"/>
  <c r="F81" i="2"/>
  <c r="F116" i="2"/>
  <c r="F86" i="2"/>
  <c r="F55" i="2"/>
  <c r="F173" i="2"/>
  <c r="F118" i="2"/>
  <c r="F100" i="2"/>
  <c r="F30" i="2"/>
  <c r="F237" i="2"/>
  <c r="F185" i="2"/>
  <c r="F159" i="2"/>
  <c r="F15" i="2"/>
  <c r="F181" i="2"/>
  <c r="F5" i="2"/>
  <c r="F23" i="2"/>
  <c r="F220" i="2"/>
  <c r="F184" i="2"/>
  <c r="F82" i="2"/>
  <c r="F227" i="2"/>
  <c r="F201" i="2"/>
  <c r="F241" i="2"/>
  <c r="F155" i="2"/>
  <c r="F192" i="2"/>
  <c r="F202" i="2"/>
  <c r="F31" i="2"/>
  <c r="F219" i="2"/>
  <c r="F133" i="2"/>
  <c r="F135" i="2"/>
  <c r="F170" i="2"/>
  <c r="F56" i="2"/>
  <c r="F10" i="2"/>
  <c r="F156" i="2"/>
  <c r="F239" i="2"/>
  <c r="F191" i="2"/>
  <c r="F42" i="2"/>
  <c r="F12" i="2"/>
  <c r="F177" i="2"/>
  <c r="F2" i="2"/>
  <c r="F175" i="2"/>
  <c r="F167" i="2"/>
  <c r="F168" i="2"/>
  <c r="F238" i="2"/>
  <c r="F69" i="2"/>
  <c r="F91" i="2"/>
  <c r="F148" i="2"/>
  <c r="F162" i="2"/>
  <c r="F210" i="2"/>
  <c r="F27" i="2"/>
  <c r="F174" i="2"/>
  <c r="F64" i="2"/>
  <c r="F224" i="2"/>
  <c r="F57" i="2"/>
  <c r="F22" i="2"/>
  <c r="F240" i="2"/>
  <c r="F121" i="2"/>
  <c r="F165" i="2"/>
  <c r="F106" i="2"/>
  <c r="F26" i="2"/>
  <c r="F120" i="2"/>
  <c r="F37" i="2"/>
  <c r="F72" i="2"/>
  <c r="F111" i="2"/>
  <c r="F236" i="2"/>
  <c r="F207" i="2"/>
  <c r="F150" i="2"/>
  <c r="F84" i="2"/>
  <c r="F217" i="2"/>
  <c r="F78" i="2"/>
  <c r="F112" i="2"/>
  <c r="F43" i="2"/>
  <c r="F163" i="2"/>
  <c r="F58" i="2"/>
  <c r="F51" i="2"/>
  <c r="F134" i="2"/>
  <c r="F35" i="2"/>
  <c r="F190" i="2"/>
  <c r="F83" i="2"/>
  <c r="F196" i="2"/>
  <c r="F189" i="2"/>
  <c r="F141" i="2"/>
  <c r="F223" i="2"/>
  <c r="F97" i="2"/>
  <c r="F44" i="2"/>
  <c r="F233" i="2"/>
  <c r="F16" i="2"/>
  <c r="F166" i="2"/>
  <c r="F38" i="2"/>
  <c r="F99" i="2"/>
  <c r="F28" i="2"/>
  <c r="F68" i="2"/>
  <c r="F235" i="2"/>
  <c r="F172" i="2"/>
  <c r="F137" i="2"/>
  <c r="F188" i="2"/>
  <c r="F143" i="2"/>
  <c r="F218" i="2"/>
  <c r="F41" i="2"/>
  <c r="F60" i="2"/>
  <c r="F122" i="2"/>
  <c r="F6" i="2"/>
  <c r="F4" i="2"/>
  <c r="F67" i="2"/>
  <c r="F33" i="2"/>
  <c r="F103" i="2"/>
  <c r="F53" i="2"/>
  <c r="F110" i="2"/>
  <c r="F149" i="2"/>
  <c r="F18" i="2"/>
  <c r="F147" i="2"/>
  <c r="F193" i="2"/>
  <c r="F230" i="2"/>
  <c r="F195" i="2"/>
  <c r="F126" i="2"/>
  <c r="F39" i="2"/>
  <c r="F194" i="2"/>
  <c r="F87" i="2"/>
  <c r="F131" i="2"/>
  <c r="F214" i="2"/>
  <c r="F154" i="2"/>
  <c r="F212" i="2"/>
  <c r="F182" i="2"/>
  <c r="F117" i="2"/>
  <c r="F213" i="2"/>
  <c r="F183" i="2"/>
  <c r="F129" i="2"/>
  <c r="F92" i="2"/>
  <c r="F164" i="2"/>
  <c r="F208" i="2"/>
  <c r="F124" i="2"/>
  <c r="F157" i="2"/>
  <c r="F74" i="2"/>
  <c r="F73" i="2"/>
  <c r="F107" i="2"/>
  <c r="F11" i="2"/>
  <c r="F76" i="2"/>
  <c r="F52" i="2"/>
  <c r="F136" i="2"/>
  <c r="F221" i="2"/>
  <c r="F144" i="2"/>
  <c r="F85" i="2"/>
  <c r="F199" i="2"/>
  <c r="F187" i="2"/>
  <c r="F151" i="2"/>
  <c r="F171" i="2"/>
  <c r="F47" i="2"/>
  <c r="F34" i="2"/>
  <c r="F25" i="2"/>
  <c r="F216" i="2"/>
  <c r="F225" i="2"/>
  <c r="F75" i="2"/>
  <c r="F63" i="2"/>
  <c r="F209" i="2"/>
  <c r="F215" i="2"/>
  <c r="F105" i="2"/>
  <c r="F197" i="2"/>
  <c r="F54" i="2"/>
  <c r="F66" i="2"/>
  <c r="F80" i="2"/>
  <c r="F65" i="2"/>
  <c r="F178" i="2"/>
  <c r="F123" i="2"/>
  <c r="C25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85F062-DCD1-46EE-88C4-30B65DD696FA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18C756-4CED-48F2-9225-A11367BACCE5}" name="WorksheetConnection_Zadanie 6.xlsx!koncerty" type="102" refreshedVersion="7" minRefreshableVersion="5">
    <extLst>
      <ext xmlns:x15="http://schemas.microsoft.com/office/spreadsheetml/2010/11/main" uri="{DE250136-89BD-433C-8126-D09CA5730AF9}">
        <x15:connection id="koncerty" autoDelete="1">
          <x15:rangePr sourceName="_xlcn.WorksheetConnection_Zadanie6.xlsxkoncerty1"/>
        </x15:connection>
      </ext>
    </extLst>
  </connection>
  <connection id="3" xr16:uid="{9DC8D5B3-17BA-49F7-92C2-46B9D5651125}" keepAlive="1" name="Zapytanie — koncerty" description="Połączenie z zapytaniem „koncerty” w skoroszycie." type="5" refreshedVersion="7" background="1" saveData="1">
    <dbPr connection="Provider=Microsoft.Mashup.OleDb.1;Data Source=$Workbook$;Location=koncerty;Extended Properties=&quot;&quot;" command="SELECT * FROM [koncerty]"/>
  </connection>
  <connection id="4" xr16:uid="{7AF9AC05-007E-46DA-B7C2-3512BC818981}" keepAlive="1" name="Zapytanie — miasta" description="Połączenie z zapytaniem „miasta” w skoroszycie." type="5" refreshedVersion="7" background="1" saveData="1">
    <dbPr connection="Provider=Microsoft.Mashup.OleDb.1;Data Source=$Workbook$;Location=miasta;Extended Properties=&quot;&quot;" command="SELECT * FROM [miasta]"/>
  </connection>
  <connection id="5" xr16:uid="{0CA6DC22-96A8-4965-B387-D0360CBF60F7}" keepAlive="1" name="Zapytanie — zespoly" description="Połączenie z zapytaniem „zespoly” w skoroszycie." type="5" refreshedVersion="7" background="1" saveData="1">
    <dbPr connection="Provider=Microsoft.Mashup.OleDb.1;Data Source=$Workbook$;Location=zespoly;Extended Properties=&quot;&quot;" command="SELECT * FROM [zespoly]"/>
  </connection>
</connections>
</file>

<file path=xl/sharedStrings.xml><?xml version="1.0" encoding="utf-8"?>
<sst xmlns="http://schemas.openxmlformats.org/spreadsheetml/2006/main" count="1201" uniqueCount="419">
  <si>
    <t>id</t>
  </si>
  <si>
    <t>id_zespolu</t>
  </si>
  <si>
    <t>kod_miasta</t>
  </si>
  <si>
    <t>data</t>
  </si>
  <si>
    <t>1</t>
  </si>
  <si>
    <t>109</t>
  </si>
  <si>
    <t>99-508</t>
  </si>
  <si>
    <t>2</t>
  </si>
  <si>
    <t>111</t>
  </si>
  <si>
    <t>99-540</t>
  </si>
  <si>
    <t>3</t>
  </si>
  <si>
    <t>104</t>
  </si>
  <si>
    <t>99-510</t>
  </si>
  <si>
    <t>4</t>
  </si>
  <si>
    <t>114</t>
  </si>
  <si>
    <t>99-520</t>
  </si>
  <si>
    <t>5</t>
  </si>
  <si>
    <t>123</t>
  </si>
  <si>
    <t>99-545</t>
  </si>
  <si>
    <t>6</t>
  </si>
  <si>
    <t>106</t>
  </si>
  <si>
    <t>99-500</t>
  </si>
  <si>
    <t>7</t>
  </si>
  <si>
    <t>108</t>
  </si>
  <si>
    <t>8</t>
  </si>
  <si>
    <t>121</t>
  </si>
  <si>
    <t>99-532</t>
  </si>
  <si>
    <t>9</t>
  </si>
  <si>
    <t>99-530</t>
  </si>
  <si>
    <t>10</t>
  </si>
  <si>
    <t>99-531</t>
  </si>
  <si>
    <t>11</t>
  </si>
  <si>
    <t>12</t>
  </si>
  <si>
    <t>13</t>
  </si>
  <si>
    <t>14</t>
  </si>
  <si>
    <t>99-549</t>
  </si>
  <si>
    <t>15</t>
  </si>
  <si>
    <t>107</t>
  </si>
  <si>
    <t>16</t>
  </si>
  <si>
    <t>120</t>
  </si>
  <si>
    <t>99-511</t>
  </si>
  <si>
    <t>17</t>
  </si>
  <si>
    <t>115</t>
  </si>
  <si>
    <t>18</t>
  </si>
  <si>
    <t>112</t>
  </si>
  <si>
    <t>19</t>
  </si>
  <si>
    <t>102</t>
  </si>
  <si>
    <t>20</t>
  </si>
  <si>
    <t>101</t>
  </si>
  <si>
    <t>99-524</t>
  </si>
  <si>
    <t>21</t>
  </si>
  <si>
    <t>99-509</t>
  </si>
  <si>
    <t>22</t>
  </si>
  <si>
    <t>23</t>
  </si>
  <si>
    <t>24</t>
  </si>
  <si>
    <t>105</t>
  </si>
  <si>
    <t>99-539</t>
  </si>
  <si>
    <t>25</t>
  </si>
  <si>
    <t>110</t>
  </si>
  <si>
    <t>26</t>
  </si>
  <si>
    <t>99-546</t>
  </si>
  <si>
    <t>27</t>
  </si>
  <si>
    <t>113</t>
  </si>
  <si>
    <t>99-541</t>
  </si>
  <si>
    <t>28</t>
  </si>
  <si>
    <t>122</t>
  </si>
  <si>
    <t>99-544</t>
  </si>
  <si>
    <t>29</t>
  </si>
  <si>
    <t>118</t>
  </si>
  <si>
    <t>99-501</t>
  </si>
  <si>
    <t>30</t>
  </si>
  <si>
    <t>99-522</t>
  </si>
  <si>
    <t>31</t>
  </si>
  <si>
    <t>99-538</t>
  </si>
  <si>
    <t>32</t>
  </si>
  <si>
    <t>103</t>
  </si>
  <si>
    <t>99-536</t>
  </si>
  <si>
    <t>33</t>
  </si>
  <si>
    <t>99-535</t>
  </si>
  <si>
    <t>34</t>
  </si>
  <si>
    <t>99-521</t>
  </si>
  <si>
    <t>35</t>
  </si>
  <si>
    <t>36</t>
  </si>
  <si>
    <t>99-523</t>
  </si>
  <si>
    <t>37</t>
  </si>
  <si>
    <t>38</t>
  </si>
  <si>
    <t>99-503</t>
  </si>
  <si>
    <t>39</t>
  </si>
  <si>
    <t>116</t>
  </si>
  <si>
    <t>99-515</t>
  </si>
  <si>
    <t>40</t>
  </si>
  <si>
    <t>99-518</t>
  </si>
  <si>
    <t>41</t>
  </si>
  <si>
    <t>119</t>
  </si>
  <si>
    <t>99-505</t>
  </si>
  <si>
    <t>42</t>
  </si>
  <si>
    <t>99-543</t>
  </si>
  <si>
    <t>43</t>
  </si>
  <si>
    <t>44</t>
  </si>
  <si>
    <t>45</t>
  </si>
  <si>
    <t>46</t>
  </si>
  <si>
    <t>99-528</t>
  </si>
  <si>
    <t>47</t>
  </si>
  <si>
    <t>48</t>
  </si>
  <si>
    <t>49</t>
  </si>
  <si>
    <t>50</t>
  </si>
  <si>
    <t>99-526</t>
  </si>
  <si>
    <t>51</t>
  </si>
  <si>
    <t>99-502</t>
  </si>
  <si>
    <t>52</t>
  </si>
  <si>
    <t>53</t>
  </si>
  <si>
    <t>54</t>
  </si>
  <si>
    <t>99-516</t>
  </si>
  <si>
    <t>55</t>
  </si>
  <si>
    <t>56</t>
  </si>
  <si>
    <t>57</t>
  </si>
  <si>
    <t>58</t>
  </si>
  <si>
    <t>59</t>
  </si>
  <si>
    <t>60</t>
  </si>
  <si>
    <t>61</t>
  </si>
  <si>
    <t>99-547</t>
  </si>
  <si>
    <t>62</t>
  </si>
  <si>
    <t>63</t>
  </si>
  <si>
    <t>64</t>
  </si>
  <si>
    <t>99-512</t>
  </si>
  <si>
    <t>65</t>
  </si>
  <si>
    <t>66</t>
  </si>
  <si>
    <t>67</t>
  </si>
  <si>
    <t>99-507</t>
  </si>
  <si>
    <t>68</t>
  </si>
  <si>
    <t>69</t>
  </si>
  <si>
    <t>70</t>
  </si>
  <si>
    <t>99-527</t>
  </si>
  <si>
    <t>71</t>
  </si>
  <si>
    <t>72</t>
  </si>
  <si>
    <t>73</t>
  </si>
  <si>
    <t>74</t>
  </si>
  <si>
    <t>75</t>
  </si>
  <si>
    <t>99-533</t>
  </si>
  <si>
    <t>76</t>
  </si>
  <si>
    <t>77</t>
  </si>
  <si>
    <t>99-529</t>
  </si>
  <si>
    <t>78</t>
  </si>
  <si>
    <t>99-534</t>
  </si>
  <si>
    <t>79</t>
  </si>
  <si>
    <t>99-537</t>
  </si>
  <si>
    <t>80</t>
  </si>
  <si>
    <t>99-504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</si>
  <si>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</si>
  <si>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</si>
  <si>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</si>
  <si>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</si>
  <si>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</si>
  <si>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</si>
  <si>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</si>
  <si>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</si>
  <si>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</si>
  <si>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</si>
  <si>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</si>
  <si>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</si>
  <si>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</si>
  <si>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99-519</t>
  </si>
  <si>
    <t>94</t>
  </si>
  <si>
    <t>95</t>
  </si>
  <si>
    <t>96</t>
  </si>
  <si>
    <t>97</t>
  </si>
  <si>
    <t>117</t>
  </si>
  <si>
    <t>98</t>
  </si>
  <si>
    <t>99</t>
  </si>
  <si>
    <t>100</t>
  </si>
  <si>
    <t>99-542</t>
  </si>
  <si>
    <t>99-513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</si>
  <si>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</si>
  <si>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</si>
  <si>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</si>
  <si>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</si>
  <si>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</si>
  <si>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</si>
  <si>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</si>
  <si>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</si>
  <si>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</si>
  <si>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</si>
  <si>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</si>
  <si>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</si>
  <si>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</si>
  <si>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</si>
  <si>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</si>
  <si>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</si>
  <si>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99-514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</si>
  <si>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</si>
  <si>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</si>
  <si>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</si>
  <si>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</si>
  <si>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</si>
  <si>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</si>
  <si>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</si>
  <si>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</si>
  <si>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</si>
  <si>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</si>
  <si>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</si>
  <si>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</si>
  <si>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</si>
  <si>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</si>
  <si>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</si>
  <si>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</si>
  <si>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</si>
  <si>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</si>
  <si>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</si>
  <si>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</si>
  <si>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</si>
  <si>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99-548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</si>
  <si>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</si>
  <si>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</si>
  <si>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</si>
  <si>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</si>
  <si>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</si>
  <si>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</si>
  <si>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</si>
  <si>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</si>
  <si>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</si>
  <si>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</si>
  <si>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</si>
  <si>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</si>
  <si>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</si>
  <si>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</si>
  <si>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</si>
  <si>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</si>
  <si>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</si>
  <si>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</si>
  <si>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</si>
  <si>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</si>
  <si>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</si>
  <si>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</si>
  <si>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</si>
  <si>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</si>
  <si>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</si>
  <si>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</si>
  <si>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</si>
  <si>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</si>
  <si>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</si>
  <si>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</si>
  <si>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</si>
  <si>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</si>
  <si>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</si>
  <si>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</si>
  <si>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</si>
  <si>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</si>
  <si>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</si>
  <si>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</si>
  <si>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</si>
  <si>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99-525</t>
  </si>
  <si>
    <t>200</t>
  </si>
  <si>
    <t>99-506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</si>
  <si>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</si>
  <si>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</si>
  <si>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</si>
  <si>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</si>
  <si>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</si>
  <si>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</si>
  <si>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</si>
  <si>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</si>
  <si>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</si>
  <si>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</si>
  <si>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</si>
  <si>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</si>
  <si>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</si>
  <si>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</si>
  <si>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</si>
  <si>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</si>
  <si>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</si>
  <si>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</si>
  <si>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</si>
  <si>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</si>
  <si>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</si>
  <si>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</si>
  <si>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</si>
  <si>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</si>
  <si>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</si>
  <si>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</si>
  <si>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</si>
  <si>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</si>
  <si>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</si>
  <si>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</si>
  <si>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</si>
  <si>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</si>
  <si>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</si>
  <si>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</si>
  <si>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</si>
  <si>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</si>
  <si>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</si>
  <si>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</si>
  <si>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</si>
  <si>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</si>
  <si>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miasto</t>
  </si>
  <si>
    <t>wojewodztwo</t>
  </si>
  <si>
    <t>Bialystok</t>
  </si>
  <si>
    <t>podlaskie</t>
  </si>
  <si>
    <t>Bielsko-Biala</t>
  </si>
  <si>
    <t>slaskie</t>
  </si>
  <si>
    <t>Bydgoszcz</t>
  </si>
  <si>
    <t>kujawsko-pomorskie</t>
  </si>
  <si>
    <t>Bytom</t>
  </si>
  <si>
    <t>Chorzow</t>
  </si>
  <si>
    <t>Czestochowa</t>
  </si>
  <si>
    <t>Dabrowa Gornicza</t>
  </si>
  <si>
    <t>Elblag</t>
  </si>
  <si>
    <t>warminsko-mazurskie</t>
  </si>
  <si>
    <t>Gdansk</t>
  </si>
  <si>
    <t>pomorskie</t>
  </si>
  <si>
    <t>Gdynia</t>
  </si>
  <si>
    <t>Gliwice</t>
  </si>
  <si>
    <t>Gorzow Wielkopolski</t>
  </si>
  <si>
    <t>lubuskie</t>
  </si>
  <si>
    <t>Grudziadz</t>
  </si>
  <si>
    <t>Jastrzebie-Zdroj</t>
  </si>
  <si>
    <t>Jaworzno</t>
  </si>
  <si>
    <t>Jelenia Gora</t>
  </si>
  <si>
    <t>dolnoslaskie</t>
  </si>
  <si>
    <t>Kalisz</t>
  </si>
  <si>
    <t>wielkopolskie</t>
  </si>
  <si>
    <t>Katowice</t>
  </si>
  <si>
    <t>Kielce</t>
  </si>
  <si>
    <t>swietokrzyskie</t>
  </si>
  <si>
    <t>Konin</t>
  </si>
  <si>
    <t>Koszalin</t>
  </si>
  <si>
    <t>zachodniopomorskie</t>
  </si>
  <si>
    <t>Krakow</t>
  </si>
  <si>
    <t>malopolskie</t>
  </si>
  <si>
    <t>Legnica</t>
  </si>
  <si>
    <t>Lublin</t>
  </si>
  <si>
    <t>lubelskie</t>
  </si>
  <si>
    <t>Lodz</t>
  </si>
  <si>
    <t>lodzkie</t>
  </si>
  <si>
    <t>Myslowice</t>
  </si>
  <si>
    <t>Nowy Sacz</t>
  </si>
  <si>
    <t>Olsztyn</t>
  </si>
  <si>
    <t>Opole</t>
  </si>
  <si>
    <t>opolskie</t>
  </si>
  <si>
    <t>Pila</t>
  </si>
  <si>
    <t>Piotrkow Trybunalski</t>
  </si>
  <si>
    <t>Plock</t>
  </si>
  <si>
    <t>mazowieckie</t>
  </si>
  <si>
    <t>Poznan</t>
  </si>
  <si>
    <t>Ruda Slaska</t>
  </si>
  <si>
    <t>Rybnik</t>
  </si>
  <si>
    <t>Rzeszow</t>
  </si>
  <si>
    <t>podkarpackie</t>
  </si>
  <si>
    <t>Siedlce</t>
  </si>
  <si>
    <t>Slupsk</t>
  </si>
  <si>
    <t>Sosnowiec</t>
  </si>
  <si>
    <t>Szczecin</t>
  </si>
  <si>
    <t>Tarnow</t>
  </si>
  <si>
    <t>Torun</t>
  </si>
  <si>
    <t>Tychy</t>
  </si>
  <si>
    <t>Walbrzych</t>
  </si>
  <si>
    <t>Warszawa</t>
  </si>
  <si>
    <t>Wloclawek</t>
  </si>
  <si>
    <t>Wroclaw</t>
  </si>
  <si>
    <t>Zabrze</t>
  </si>
  <si>
    <t>Zielona Gora</t>
  </si>
  <si>
    <t>nazwa</t>
  </si>
  <si>
    <t>liczba_artystow</t>
  </si>
  <si>
    <t>Male nutki</t>
  </si>
  <si>
    <t>Szalone gitary</t>
  </si>
  <si>
    <t>Niebieskie kontrabasy</t>
  </si>
  <si>
    <t>Spokojne werble</t>
  </si>
  <si>
    <t>Zolte perkusje</t>
  </si>
  <si>
    <t>Stare mandoliny</t>
  </si>
  <si>
    <t>Wiosenne bebny</t>
  </si>
  <si>
    <t>Powolne fortepiany</t>
  </si>
  <si>
    <t>Jesienne talerze</t>
  </si>
  <si>
    <t>Odjechane cymbaly</t>
  </si>
  <si>
    <t>Czerwone wiolonczele</t>
  </si>
  <si>
    <t>Ciche organy</t>
  </si>
  <si>
    <t>Fajne trojkaty</t>
  </si>
  <si>
    <t>Fioletowe dzwonki</t>
  </si>
  <si>
    <t>Powazne oboje</t>
  </si>
  <si>
    <t>Rytmiczne wibrafony</t>
  </si>
  <si>
    <t>Zielone akordeony</t>
  </si>
  <si>
    <t>Rozstrojone pianina</t>
  </si>
  <si>
    <t>Kuszace harfy</t>
  </si>
  <si>
    <t>Czarne klawesyny</t>
  </si>
  <si>
    <t>Metalowe klarnety</t>
  </si>
  <si>
    <t>Zlote saksofony</t>
  </si>
  <si>
    <t>Piszczace trabki</t>
  </si>
  <si>
    <t>miesiac</t>
  </si>
  <si>
    <t>numer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</si>
  <si>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</si>
  <si>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</si>
  <si>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</si>
  <si>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</si>
  <si>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</si>
  <si>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</si>
  <si>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</si>
  <si>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</si>
  <si>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</si>
  <si>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</si>
  <si>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</si>
  <si>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</si>
  <si>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Ile w lipcu:</t>
  </si>
  <si>
    <t>nazwa_zespolu</t>
  </si>
  <si>
    <t>nazwa_miasta</t>
  </si>
  <si>
    <t>Etykiety wierszy</t>
  </si>
  <si>
    <t>Suma końcowa</t>
  </si>
  <si>
    <t>Liczba z miasto</t>
  </si>
  <si>
    <t>Liczba koncertow</t>
  </si>
  <si>
    <t>średnia liczba koncertow na miasto</t>
  </si>
  <si>
    <t>Uniaktowych</t>
  </si>
  <si>
    <t>Liczba wartości odrębnych nazwa_zespolu</t>
  </si>
  <si>
    <t>Zespoły</t>
  </si>
  <si>
    <t>(Wiele elementów)</t>
  </si>
  <si>
    <t>Zespół</t>
  </si>
  <si>
    <t>czy_weekend</t>
  </si>
  <si>
    <t>czy_tydzień</t>
  </si>
  <si>
    <t>Suma z czy_weekend</t>
  </si>
  <si>
    <t>Suma z czy_tydzień</t>
  </si>
  <si>
    <t>czy_częsciej_weekend</t>
  </si>
  <si>
    <t>koncerty weekend</t>
  </si>
  <si>
    <t>koncerty tydzień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</si>
</sst>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2" fontId="0" fillId="0" borderId="0" xfId="0" applyNumberFormat="1"/>
  </cellXfs>
  <cellStyles count="1">
    <cellStyle name="Normalny" xfId="0" builtinId="0"/>
  </cellStyles>
  <dxfs count="2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isław Borodziuk" refreshedDate="44628.702330902779" createdVersion="7" refreshedVersion="7" minRefreshableVersion="3" recordCount="49" xr:uid="{AC9B0DB1-BA89-4B6F-B2D8-2937FBBCE145}">
  <cacheSource type="worksheet">
    <worksheetSource name="miasta"/>
  </cacheSource>
  <cacheFields count="3">
    <cacheField name="kod_miasta" numFmtId="49">
      <sharedItems/>
    </cacheField>
    <cacheField name="miasto" numFmtId="0">
      <sharedItems/>
    </cacheField>
    <cacheField name="wojewodztwo" numFmtId="0">
      <sharedItems count="16">
        <s v="podlaskie"/>
        <s v="slaskie"/>
        <s v="kujawsko-pomorskie"/>
        <s v="warminsko-mazurskie"/>
        <s v="pomorskie"/>
        <s v="lubuskie"/>
        <s v="dolnoslaskie"/>
        <s v="wielkopolskie"/>
        <s v="swietokrzyskie"/>
        <s v="zachodniopomorskie"/>
        <s v="malopolskie"/>
        <s v="lubelskie"/>
        <s v="lodzkie"/>
        <s v="opolskie"/>
        <s v="mazowieckie"/>
        <s v="podkarpack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isław Borodziuk" refreshedDate="44628.70336122685" createdVersion="7" refreshedVersion="7" minRefreshableVersion="3" recordCount="240" xr:uid="{9F34A2AC-7D0B-41A5-AF16-F6A8908F8AE2}">
  <cacheSource type="worksheet">
    <worksheetSource name="koncerty"/>
  </cacheSource>
  <cacheFields count="8">
    <cacheField name="id" numFmtId="0">
      <sharedItems/>
    </cacheField>
    <cacheField name="id_zespolu" numFmtId="0">
      <sharedItems/>
    </cacheField>
    <cacheField name="kod_miasta" numFmtId="49">
      <sharedItems/>
    </cacheField>
    <cacheField name="data" numFmtId="14">
      <sharedItems containsSemiMixedTypes="0" containsNonDate="0" containsDate="1" containsString="0" minDate="2017-07-01T00:00:00" maxDate="2017-09-01T00:00:00" count="61">
        <d v="2017-08-29T00:00:00"/>
        <d v="2017-07-26T00:00:00"/>
        <d v="2017-07-25T00:00:00"/>
        <d v="2017-08-13T00:00:00"/>
        <d v="2017-07-12T00:00:00"/>
        <d v="2017-07-13T00:00:00"/>
        <d v="2017-08-23T00:00:00"/>
        <d v="2017-07-15T00:00:00"/>
        <d v="2017-07-30T00:00:00"/>
        <d v="2017-08-30T00:00:00"/>
        <d v="2017-08-18T00:00:00"/>
        <d v="2017-08-08T00:00:00"/>
        <d v="2017-08-09T00:00:00"/>
        <d v="2017-07-22T00:00:00"/>
        <d v="2017-07-02T00:00:00"/>
        <d v="2017-07-07T00:00:00"/>
        <d v="2017-07-11T00:00:00"/>
        <d v="2017-08-24T00:00:00"/>
        <d v="2017-07-20T00:00:00"/>
        <d v="2017-07-31T00:00:00"/>
        <d v="2017-08-05T00:00:00"/>
        <d v="2017-08-31T00:00:00"/>
        <d v="2017-08-11T00:00:00"/>
        <d v="2017-08-19T00:00:00"/>
        <d v="2017-08-15T00:00:00"/>
        <d v="2017-07-03T00:00:00"/>
        <d v="2017-07-05T00:00:00"/>
        <d v="2017-07-18T00:00:00"/>
        <d v="2017-08-04T00:00:00"/>
        <d v="2017-07-19T00:00:00"/>
        <d v="2017-08-27T00:00:00"/>
        <d v="2017-07-28T00:00:00"/>
        <d v="2017-08-02T00:00:00"/>
        <d v="2017-07-17T00:00:00"/>
        <d v="2017-08-20T00:00:00"/>
        <d v="2017-07-04T00:00:00"/>
        <d v="2017-07-27T00:00:00"/>
        <d v="2017-08-16T00:00:00"/>
        <d v="2017-08-25T00:00:00"/>
        <d v="2017-07-16T00:00:00"/>
        <d v="2017-07-09T00:00:00"/>
        <d v="2017-07-10T00:00:00"/>
        <d v="2017-08-14T00:00:00"/>
        <d v="2017-08-07T00:00:00"/>
        <d v="2017-08-26T00:00:00"/>
        <d v="2017-07-23T00:00:00"/>
        <d v="2017-08-12T00:00:00"/>
        <d v="2017-07-29T00:00:00"/>
        <d v="2017-07-14T00:00:00"/>
        <d v="2017-07-01T00:00:00"/>
        <d v="2017-08-28T00:00:00"/>
        <d v="2017-07-21T00:00:00"/>
        <d v="2017-08-03T00:00:00"/>
        <d v="2017-07-24T00:00:00"/>
        <d v="2017-08-06T00:00:00"/>
        <d v="2017-07-08T00:00:00"/>
        <d v="2017-08-21T00:00:00"/>
        <d v="2017-07-06T00:00:00"/>
        <d v="2017-08-10T00:00:00"/>
        <d v="2017-08-01T00:00:00"/>
        <d v="2017-08-17T00:00:00"/>
      </sharedItems>
    </cacheField>
    <cacheField name="miesiac" numFmtId="0">
      <sharedItems/>
    </cacheField>
    <cacheField name="nazwa_zespolu" numFmtId="0">
      <sharedItems count="23">
        <s v="Stare mandoliny"/>
        <s v="Spokojne werble"/>
        <s v="Fioletowe dzwonki"/>
        <s v="Rytmiczne wibrafony"/>
        <s v="Rozstrojone pianina"/>
        <s v="Czarne klawesyny"/>
        <s v="Zielone akordeony"/>
        <s v="Ciche organy"/>
        <s v="Male nutki"/>
        <s v="Powolne fortepiany"/>
        <s v="Szalone gitary"/>
        <s v="Piszczace trabki"/>
        <s v="Jesienne talerze"/>
        <s v="Czerwone wiolonczele"/>
        <s v="Kuszace harfy"/>
        <s v="Odjechane cymbaly"/>
        <s v="Metalowe klarnety"/>
        <s v="Fajne trojkaty"/>
        <s v="Zlote saksofony"/>
        <s v="Wiosenne bebny"/>
        <s v="Powazne oboje"/>
        <s v="Zolte perkusje"/>
        <s v="Niebieskie kontrabasy"/>
      </sharedItems>
    </cacheField>
    <cacheField name="nazwa_miasta" numFmtId="0">
      <sharedItems count="49">
        <s v="Wroclaw"/>
        <s v="Walbrzych"/>
        <s v="Legnica"/>
        <s v="Jelenia Gora"/>
        <s v="Bydgoszcz"/>
        <s v="Torun"/>
        <s v="Wloclawek"/>
        <s v="Grudziadz"/>
        <s v="Lublin"/>
        <s v="Zielona Gora"/>
        <s v="Gorzow Wielkopolski"/>
        <s v="Lodz"/>
        <s v="Piotrkow Trybunalski"/>
        <s v="Krakow"/>
        <s v="Tarnow"/>
        <s v="Nowy Sacz"/>
        <s v="Warszawa"/>
        <s v="Plock"/>
        <s v="Siedlce"/>
        <s v="Opole"/>
        <s v="Rzeszow"/>
        <s v="Bialystok"/>
        <s v="Gdansk"/>
        <s v="Gdynia"/>
        <s v="Slupsk"/>
        <s v="Katowice"/>
        <s v="Czestochowa"/>
        <s v="Sosnowiec"/>
        <s v="Gliwice"/>
        <s v="Zabrze"/>
        <s v="Bielsko-Biala"/>
        <s v="Bytom"/>
        <s v="Rybnik"/>
        <s v="Ruda Slaska"/>
        <s v="Tychy"/>
        <s v="Dabrowa Gornicza"/>
        <s v="Chorzow"/>
        <s v="Jaworzno"/>
        <s v="Jastrzebie-Zdroj"/>
        <s v="Myslowice"/>
        <s v="Kielce"/>
        <s v="Olsztyn"/>
        <s v="Elblag"/>
        <s v="Poznan"/>
        <s v="Kalisz"/>
        <s v="Konin"/>
        <s v="Pila"/>
        <s v="Szczecin"/>
        <s v="Koszalin"/>
      </sharedItems>
    </cacheField>
    <cacheField name="wojewodztwo" numFmtId="0">
      <sharedItems count="16">
        <s v="dolnoslaskie"/>
        <s v="kujawsko-pomorskie"/>
        <s v="lubelskie"/>
        <s v="lubuskie"/>
        <s v="lodzkie"/>
        <s v="malopolskie"/>
        <s v="mazowieckie"/>
        <s v="opolskie"/>
        <s v="podkarpackie"/>
        <s v="podlaskie"/>
        <s v="pomorskie"/>
        <s v="slaskie"/>
        <s v="swietokrzyskie"/>
        <s v="warminsko-mazurskie"/>
        <s v="wielkopolskie"/>
        <s v="zachodniopomorsk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anisław Borodziuk" refreshedDate="44628.759877083336" backgroundQuery="1" createdVersion="7" refreshedVersion="7" minRefreshableVersion="3" recordCount="0" supportSubquery="1" supportAdvancedDrill="1" xr:uid="{9D8517A1-1DDB-472D-8721-DC90C43BC594}">
  <cacheSource type="external" connectionId="1"/>
  <cacheFields count="2">
    <cacheField name="[koncerty].[nazwa_miasta].[nazwa_miasta]" caption="nazwa_miasta" numFmtId="0" hierarchy="6" level="1">
      <sharedItems count="49">
        <s v="Bialystok"/>
        <s v="Bielsko-Biala"/>
        <s v="Bydgoszcz"/>
        <s v="Bytom"/>
        <s v="Chorzow"/>
        <s v="Czestochowa"/>
        <s v="Dabrowa Gornicza"/>
        <s v="Elblag"/>
        <s v="Gdansk"/>
        <s v="Gdynia"/>
        <s v="Gliwice"/>
        <s v="Gorzow Wielkopolski"/>
        <s v="Grudziadz"/>
        <s v="Jastrzebie-Zdroj"/>
        <s v="Jaworzno"/>
        <s v="Jelenia Gora"/>
        <s v="Kalisz"/>
        <s v="Katowice"/>
        <s v="Kielce"/>
        <s v="Konin"/>
        <s v="Koszalin"/>
        <s v="Krakow"/>
        <s v="Legnica"/>
        <s v="Lodz"/>
        <s v="Lublin"/>
        <s v="Myslowice"/>
        <s v="Nowy Sacz"/>
        <s v="Olsztyn"/>
        <s v="Opole"/>
        <s v="Pila"/>
        <s v="Piotrkow Trybunalski"/>
        <s v="Plock"/>
        <s v="Poznan"/>
        <s v="Ruda Slaska"/>
        <s v="Rybnik"/>
        <s v="Rzeszow"/>
        <s v="Siedlce"/>
        <s v="Slupsk"/>
        <s v="Sosnowiec"/>
        <s v="Szczecin"/>
        <s v="Tarnow"/>
        <s v="Torun"/>
        <s v="Tychy"/>
        <s v="Walbrzych"/>
        <s v="Warszawa"/>
        <s v="Wloclawek"/>
        <s v="Wroclaw"/>
        <s v="Zabrze"/>
        <s v="Zielona Gora"/>
      </sharedItems>
    </cacheField>
    <cacheField name="[Measures].[Liczba wartości odrębnych nazwa_zespolu]" caption="Liczba wartości odrębnych nazwa_zespolu" numFmtId="0" hierarchy="13" level="32767"/>
  </cacheFields>
  <cacheHierarchies count="14">
    <cacheHierarchy uniqueName="[koncerty].[id]" caption="id" attribute="1" defaultMemberUniqueName="[koncerty].[id].[All]" allUniqueName="[koncerty].[id].[All]" dimensionUniqueName="[koncerty]" displayFolder="" count="0" memberValueDatatype="130" unbalanced="0"/>
    <cacheHierarchy uniqueName="[koncerty].[id_zespolu]" caption="id_zespolu" attribute="1" defaultMemberUniqueName="[koncerty].[id_zespolu].[All]" allUniqueName="[koncerty].[id_zespolu].[All]" dimensionUniqueName="[koncerty]" displayFolder="" count="0" memberValueDatatype="130" unbalanced="0"/>
    <cacheHierarchy uniqueName="[koncerty].[kod_miasta]" caption="kod_miasta" attribute="1" defaultMemberUniqueName="[koncerty].[kod_miasta].[All]" allUniqueName="[koncerty].[kod_miasta].[All]" dimensionUniqueName="[koncerty]" displayFolder="" count="0" memberValueDatatype="130" unbalanced="0"/>
    <cacheHierarchy uniqueName="[koncerty].[data]" caption="data" attribute="1" time="1" defaultMemberUniqueName="[koncerty].[data].[All]" allUniqueName="[koncerty].[data].[All]" dimensionUniqueName="[koncerty]" displayFolder="" count="0" memberValueDatatype="7" unbalanced="0"/>
    <cacheHierarchy uniqueName="[koncerty].[miesiac]" caption="miesiac" attribute="1" defaultMemberUniqueName="[koncerty].[miesiac].[All]" allUniqueName="[koncerty].[miesiac].[All]" dimensionUniqueName="[koncerty]" displayFolder="" count="0" memberValueDatatype="130" unbalanced="0"/>
    <cacheHierarchy uniqueName="[koncerty].[nazwa_zespolu]" caption="nazwa_zespolu" attribute="1" defaultMemberUniqueName="[koncerty].[nazwa_zespolu].[All]" allUniqueName="[koncerty].[nazwa_zespolu].[All]" dimensionUniqueName="[koncerty]" displayFolder="" count="2" memberValueDatatype="130" unbalanced="0"/>
    <cacheHierarchy uniqueName="[koncerty].[nazwa_miasta]" caption="nazwa_miasta" attribute="1" defaultMemberUniqueName="[koncerty].[nazwa_miasta].[All]" allUniqueName="[koncerty].[nazwa_miasta].[All]" dimensionUniqueName="[koncerty]" displayFolder="" count="2" memberValueDatatype="130" unbalanced="0">
      <fieldsUsage count="2">
        <fieldUsage x="-1"/>
        <fieldUsage x="0"/>
      </fieldsUsage>
    </cacheHierarchy>
    <cacheHierarchy uniqueName="[koncerty].[wojewodztwo]" caption="wojewodztwo" attribute="1" defaultMemberUniqueName="[koncerty].[wojewodztwo].[All]" allUniqueName="[koncerty].[wojewodztwo].[All]" dimensionUniqueName="[koncerty]" displayFolder="" count="0" memberValueDatatype="130" unbalanced="0"/>
    <cacheHierarchy uniqueName="[Measures].[__XL_Count koncerty]" caption="__XL_Count koncerty" measure="1" displayFolder="" measureGroup="koncerty" count="0" hidden="1"/>
    <cacheHierarchy uniqueName="[Measures].[__No measures defined]" caption="__No measures defined" measure="1" displayFolder="" count="0" hidden="1"/>
    <cacheHierarchy uniqueName="[Measures].[Liczba id_zespolu]" caption="Liczba id_zespolu" measure="1" displayFolder="" measureGroup="koncert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Liczba wartości odrębnych id_zespolu]" caption="Liczba wartości odrębnych id_zespolu" measure="1" displayFolder="" measureGroup="koncert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Liczba nazwa_zespolu]" caption="Liczba nazwa_zespolu" measure="1" displayFolder="" measureGroup="koncert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Liczba wartości odrębnych nazwa_zespolu]" caption="Liczba wartości odrębnych nazwa_zespolu" measure="1" displayFolder="" measureGroup="koncert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koncerty" uniqueName="[koncerty]" caption="koncerty"/>
    <dimension measure="1" name="Measures" uniqueName="[Measures]" caption="Measures"/>
  </dimensions>
  <measureGroups count="1">
    <measureGroup name="koncerty" caption="koncert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isław Borodziuk" refreshedDate="44628.8133087963" createdVersion="7" refreshedVersion="7" minRefreshableVersion="3" recordCount="240" xr:uid="{A26CDF92-289B-4CE6-BE6B-E6D9FC2DE42B}">
  <cacheSource type="worksheet">
    <worksheetSource name="koncerty"/>
  </cacheSource>
  <cacheFields count="10">
    <cacheField name="id" numFmtId="0">
      <sharedItems/>
    </cacheField>
    <cacheField name="id_zespolu" numFmtId="0">
      <sharedItems/>
    </cacheField>
    <cacheField name="kod_miasta" numFmtId="49">
      <sharedItems/>
    </cacheField>
    <cacheField name="data" numFmtId="14">
      <sharedItems containsSemiMixedTypes="0" containsNonDate="0" containsDate="1" containsString="0" minDate="2017-07-01T00:00:00" maxDate="2017-09-01T00:00:00"/>
    </cacheField>
    <cacheField name="miesiac" numFmtId="0">
      <sharedItems/>
    </cacheField>
    <cacheField name="nazwa_zespolu" numFmtId="0">
      <sharedItems count="23">
        <s v="Ciche organy"/>
        <s v="Piszczace trabki"/>
        <s v="Powolne fortepiany"/>
        <s v="Male nutki"/>
        <s v="Spokojne werble"/>
        <s v="Szalone gitary"/>
        <s v="Zolte perkusje"/>
        <s v="Odjechane cymbaly"/>
        <s v="Zlote saksofony"/>
        <s v="Metalowe klarnety"/>
        <s v="Fioletowe dzwonki"/>
        <s v="Rytmiczne wibrafony"/>
        <s v="Kuszace harfy"/>
        <s v="Rozstrojone pianina"/>
        <s v="Powazne oboje"/>
        <s v="Jesienne talerze"/>
        <s v="Stare mandoliny"/>
        <s v="Czarne klawesyny"/>
        <s v="Wiosenne bebny"/>
        <s v="Fajne trojkaty"/>
        <s v="Zielone akordeony"/>
        <s v="Czerwone wiolonczele"/>
        <s v="Niebieskie kontrabasy"/>
      </sharedItems>
    </cacheField>
    <cacheField name="nazwa_miasta" numFmtId="0">
      <sharedItems/>
    </cacheField>
    <cacheField name="wojewodztwo" numFmtId="0">
      <sharedItems/>
    </cacheField>
    <cacheField name="czy_weekend" numFmtId="0">
      <sharedItems containsSemiMixedTypes="0" containsString="0" containsNumber="1" containsInteger="1" minValue="0" maxValue="1"/>
    </cacheField>
    <cacheField name="czy_tydzień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99-522"/>
    <s v="Bialystok"/>
    <x v="0"/>
  </r>
  <r>
    <s v="99-531"/>
    <s v="Bielsko-Biala"/>
    <x v="1"/>
  </r>
  <r>
    <s v="99-504"/>
    <s v="Bydgoszcz"/>
    <x v="2"/>
  </r>
  <r>
    <s v="99-532"/>
    <s v="Bytom"/>
    <x v="1"/>
  </r>
  <r>
    <s v="99-537"/>
    <s v="Chorzow"/>
    <x v="1"/>
  </r>
  <r>
    <s v="99-527"/>
    <s v="Czestochowa"/>
    <x v="1"/>
  </r>
  <r>
    <s v="99-536"/>
    <s v="Dabrowa Gornicza"/>
    <x v="1"/>
  </r>
  <r>
    <s v="99-543"/>
    <s v="Elblag"/>
    <x v="3"/>
  </r>
  <r>
    <s v="99-523"/>
    <s v="Gdansk"/>
    <x v="4"/>
  </r>
  <r>
    <s v="99-524"/>
    <s v="Gdynia"/>
    <x v="4"/>
  </r>
  <r>
    <s v="99-529"/>
    <s v="Gliwice"/>
    <x v="1"/>
  </r>
  <r>
    <s v="99-510"/>
    <s v="Gorzow Wielkopolski"/>
    <x v="5"/>
  </r>
  <r>
    <s v="99-507"/>
    <s v="Grudziadz"/>
    <x v="2"/>
  </r>
  <r>
    <s v="99-539"/>
    <s v="Jastrzebie-Zdroj"/>
    <x v="1"/>
  </r>
  <r>
    <s v="99-538"/>
    <s v="Jaworzno"/>
    <x v="1"/>
  </r>
  <r>
    <s v="99-503"/>
    <s v="Jelenia Gora"/>
    <x v="6"/>
  </r>
  <r>
    <s v="99-545"/>
    <s v="Kalisz"/>
    <x v="7"/>
  </r>
  <r>
    <s v="99-526"/>
    <s v="Katowice"/>
    <x v="1"/>
  </r>
  <r>
    <s v="99-541"/>
    <s v="Kielce"/>
    <x v="8"/>
  </r>
  <r>
    <s v="99-546"/>
    <s v="Konin"/>
    <x v="7"/>
  </r>
  <r>
    <s v="99-549"/>
    <s v="Koszalin"/>
    <x v="9"/>
  </r>
  <r>
    <s v="99-513"/>
    <s v="Krakow"/>
    <x v="10"/>
  </r>
  <r>
    <s v="99-502"/>
    <s v="Legnica"/>
    <x v="6"/>
  </r>
  <r>
    <s v="99-508"/>
    <s v="Lublin"/>
    <x v="11"/>
  </r>
  <r>
    <s v="99-511"/>
    <s v="Lodz"/>
    <x v="12"/>
  </r>
  <r>
    <s v="99-540"/>
    <s v="Myslowice"/>
    <x v="1"/>
  </r>
  <r>
    <s v="99-515"/>
    <s v="Nowy Sacz"/>
    <x v="10"/>
  </r>
  <r>
    <s v="99-542"/>
    <s v="Olsztyn"/>
    <x v="3"/>
  </r>
  <r>
    <s v="99-520"/>
    <s v="Opole"/>
    <x v="13"/>
  </r>
  <r>
    <s v="99-547"/>
    <s v="Pila"/>
    <x v="7"/>
  </r>
  <r>
    <s v="99-512"/>
    <s v="Piotrkow Trybunalski"/>
    <x v="12"/>
  </r>
  <r>
    <s v="99-518"/>
    <s v="Plock"/>
    <x v="14"/>
  </r>
  <r>
    <s v="99-544"/>
    <s v="Poznan"/>
    <x v="7"/>
  </r>
  <r>
    <s v="99-534"/>
    <s v="Ruda Slaska"/>
    <x v="1"/>
  </r>
  <r>
    <s v="99-533"/>
    <s v="Rybnik"/>
    <x v="1"/>
  </r>
  <r>
    <s v="99-521"/>
    <s v="Rzeszow"/>
    <x v="15"/>
  </r>
  <r>
    <s v="99-519"/>
    <s v="Siedlce"/>
    <x v="14"/>
  </r>
  <r>
    <s v="99-525"/>
    <s v="Slupsk"/>
    <x v="4"/>
  </r>
  <r>
    <s v="99-528"/>
    <s v="Sosnowiec"/>
    <x v="1"/>
  </r>
  <r>
    <s v="99-548"/>
    <s v="Szczecin"/>
    <x v="9"/>
  </r>
  <r>
    <s v="99-514"/>
    <s v="Tarnow"/>
    <x v="10"/>
  </r>
  <r>
    <s v="99-505"/>
    <s v="Torun"/>
    <x v="2"/>
  </r>
  <r>
    <s v="99-535"/>
    <s v="Tychy"/>
    <x v="1"/>
  </r>
  <r>
    <s v="99-501"/>
    <s v="Walbrzych"/>
    <x v="6"/>
  </r>
  <r>
    <s v="99-516"/>
    <s v="Warszawa"/>
    <x v="14"/>
  </r>
  <r>
    <s v="99-506"/>
    <s v="Wloclawek"/>
    <x v="2"/>
  </r>
  <r>
    <s v="99-500"/>
    <s v="Wroclaw"/>
    <x v="6"/>
  </r>
  <r>
    <s v="99-530"/>
    <s v="Zabrze"/>
    <x v="1"/>
  </r>
  <r>
    <s v="99-509"/>
    <s v="Zielona Gora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s v="6"/>
    <s v="106"/>
    <s v="99-500"/>
    <x v="0"/>
    <s v="Sierpień"/>
    <x v="0"/>
    <x v="0"/>
    <x v="0"/>
  </r>
  <r>
    <s v="11"/>
    <s v="104"/>
    <s v="99-500"/>
    <x v="1"/>
    <s v="Lipiec"/>
    <x v="1"/>
    <x v="0"/>
    <x v="0"/>
  </r>
  <r>
    <s v="12"/>
    <s v="114"/>
    <s v="99-500"/>
    <x v="2"/>
    <s v="Lipiec"/>
    <x v="2"/>
    <x v="0"/>
    <x v="0"/>
  </r>
  <r>
    <s v="108"/>
    <s v="116"/>
    <s v="99-500"/>
    <x v="3"/>
    <s v="Sierpień"/>
    <x v="3"/>
    <x v="0"/>
    <x v="0"/>
  </r>
  <r>
    <s v="29"/>
    <s v="118"/>
    <s v="99-501"/>
    <x v="4"/>
    <s v="Lipiec"/>
    <x v="4"/>
    <x v="1"/>
    <x v="0"/>
  </r>
  <r>
    <s v="55"/>
    <s v="120"/>
    <s v="99-501"/>
    <x v="5"/>
    <s v="Lipiec"/>
    <x v="5"/>
    <x v="1"/>
    <x v="0"/>
  </r>
  <r>
    <s v="126"/>
    <s v="117"/>
    <s v="99-501"/>
    <x v="6"/>
    <s v="Sierpień"/>
    <x v="6"/>
    <x v="1"/>
    <x v="0"/>
  </r>
  <r>
    <s v="151"/>
    <s v="112"/>
    <s v="99-501"/>
    <x v="7"/>
    <s v="Lipiec"/>
    <x v="7"/>
    <x v="1"/>
    <x v="0"/>
  </r>
  <r>
    <s v="51"/>
    <s v="118"/>
    <s v="99-502"/>
    <x v="8"/>
    <s v="Lipiec"/>
    <x v="4"/>
    <x v="2"/>
    <x v="0"/>
  </r>
  <r>
    <s v="88"/>
    <s v="101"/>
    <s v="99-502"/>
    <x v="9"/>
    <s v="Sierpień"/>
    <x v="8"/>
    <x v="2"/>
    <x v="0"/>
  </r>
  <r>
    <s v="173"/>
    <s v="116"/>
    <s v="99-502"/>
    <x v="10"/>
    <s v="Sierpień"/>
    <x v="3"/>
    <x v="2"/>
    <x v="0"/>
  </r>
  <r>
    <s v="198"/>
    <s v="108"/>
    <s v="99-502"/>
    <x v="11"/>
    <s v="Sierpień"/>
    <x v="9"/>
    <x v="2"/>
    <x v="0"/>
  </r>
  <r>
    <s v="209"/>
    <s v="106"/>
    <s v="99-502"/>
    <x v="12"/>
    <s v="Sierpień"/>
    <x v="0"/>
    <x v="2"/>
    <x v="0"/>
  </r>
  <r>
    <s v="38"/>
    <s v="104"/>
    <s v="99-503"/>
    <x v="13"/>
    <s v="Lipiec"/>
    <x v="1"/>
    <x v="3"/>
    <x v="0"/>
  </r>
  <r>
    <s v="53"/>
    <s v="102"/>
    <s v="99-503"/>
    <x v="6"/>
    <s v="Sierpień"/>
    <x v="10"/>
    <x v="3"/>
    <x v="0"/>
  </r>
  <r>
    <s v="65"/>
    <s v="123"/>
    <s v="99-503"/>
    <x v="14"/>
    <s v="Lipiec"/>
    <x v="11"/>
    <x v="3"/>
    <x v="0"/>
  </r>
  <r>
    <s v="132"/>
    <s v="118"/>
    <s v="99-503"/>
    <x v="15"/>
    <s v="Lipiec"/>
    <x v="4"/>
    <x v="3"/>
    <x v="0"/>
  </r>
  <r>
    <s v="154"/>
    <s v="109"/>
    <s v="99-503"/>
    <x v="16"/>
    <s v="Lipiec"/>
    <x v="12"/>
    <x v="3"/>
    <x v="0"/>
  </r>
  <r>
    <s v="202"/>
    <s v="102"/>
    <s v="99-503"/>
    <x v="17"/>
    <s v="Sierpień"/>
    <x v="10"/>
    <x v="3"/>
    <x v="0"/>
  </r>
  <r>
    <s v="80"/>
    <s v="111"/>
    <s v="99-504"/>
    <x v="18"/>
    <s v="Lipiec"/>
    <x v="13"/>
    <x v="4"/>
    <x v="1"/>
  </r>
  <r>
    <s v="41"/>
    <s v="119"/>
    <s v="99-505"/>
    <x v="19"/>
    <s v="Lipiec"/>
    <x v="14"/>
    <x v="5"/>
    <x v="1"/>
  </r>
  <r>
    <s v="59"/>
    <s v="116"/>
    <s v="99-505"/>
    <x v="20"/>
    <s v="Sierpień"/>
    <x v="3"/>
    <x v="5"/>
    <x v="1"/>
  </r>
  <r>
    <s v="74"/>
    <s v="119"/>
    <s v="99-505"/>
    <x v="20"/>
    <s v="Sierpień"/>
    <x v="14"/>
    <x v="5"/>
    <x v="1"/>
  </r>
  <r>
    <s v="112"/>
    <s v="117"/>
    <s v="99-505"/>
    <x v="21"/>
    <s v="Sierpień"/>
    <x v="6"/>
    <x v="5"/>
    <x v="1"/>
  </r>
  <r>
    <s v="125"/>
    <s v="110"/>
    <s v="99-505"/>
    <x v="22"/>
    <s v="Sierpień"/>
    <x v="15"/>
    <x v="5"/>
    <x v="1"/>
  </r>
  <r>
    <s v="157"/>
    <s v="117"/>
    <s v="99-505"/>
    <x v="23"/>
    <s v="Sierpień"/>
    <x v="6"/>
    <x v="5"/>
    <x v="1"/>
  </r>
  <r>
    <s v="200"/>
    <s v="117"/>
    <s v="99-506"/>
    <x v="24"/>
    <s v="Sierpień"/>
    <x v="6"/>
    <x v="6"/>
    <x v="1"/>
  </r>
  <r>
    <s v="67"/>
    <s v="101"/>
    <s v="99-507"/>
    <x v="25"/>
    <s v="Lipiec"/>
    <x v="8"/>
    <x v="7"/>
    <x v="1"/>
  </r>
  <r>
    <s v="91"/>
    <s v="121"/>
    <s v="99-507"/>
    <x v="26"/>
    <s v="Lipiec"/>
    <x v="16"/>
    <x v="7"/>
    <x v="1"/>
  </r>
  <r>
    <s v="140"/>
    <s v="118"/>
    <s v="99-507"/>
    <x v="27"/>
    <s v="Lipiec"/>
    <x v="4"/>
    <x v="7"/>
    <x v="1"/>
  </r>
  <r>
    <s v="153"/>
    <s v="111"/>
    <s v="99-507"/>
    <x v="28"/>
    <s v="Sierpień"/>
    <x v="13"/>
    <x v="7"/>
    <x v="1"/>
  </r>
  <r>
    <s v="163"/>
    <s v="117"/>
    <s v="99-507"/>
    <x v="0"/>
    <s v="Sierpień"/>
    <x v="6"/>
    <x v="7"/>
    <x v="1"/>
  </r>
  <r>
    <s v="214"/>
    <s v="113"/>
    <s v="99-507"/>
    <x v="29"/>
    <s v="Lipiec"/>
    <x v="17"/>
    <x v="7"/>
    <x v="1"/>
  </r>
  <r>
    <s v="228"/>
    <s v="123"/>
    <s v="99-507"/>
    <x v="30"/>
    <s v="Sierpień"/>
    <x v="11"/>
    <x v="7"/>
    <x v="1"/>
  </r>
  <r>
    <s v="233"/>
    <s v="112"/>
    <s v="99-507"/>
    <x v="31"/>
    <s v="Lipiec"/>
    <x v="7"/>
    <x v="7"/>
    <x v="1"/>
  </r>
  <r>
    <s v="234"/>
    <s v="116"/>
    <s v="99-507"/>
    <x v="23"/>
    <s v="Sierpień"/>
    <x v="3"/>
    <x v="7"/>
    <x v="1"/>
  </r>
  <r>
    <s v="1"/>
    <s v="109"/>
    <s v="99-508"/>
    <x v="2"/>
    <s v="Lipiec"/>
    <x v="12"/>
    <x v="8"/>
    <x v="2"/>
  </r>
  <r>
    <s v="18"/>
    <s v="112"/>
    <s v="99-508"/>
    <x v="32"/>
    <s v="Sierpień"/>
    <x v="7"/>
    <x v="8"/>
    <x v="2"/>
  </r>
  <r>
    <s v="72"/>
    <s v="122"/>
    <s v="99-508"/>
    <x v="29"/>
    <s v="Lipiec"/>
    <x v="18"/>
    <x v="8"/>
    <x v="2"/>
  </r>
  <r>
    <s v="136"/>
    <s v="101"/>
    <s v="99-508"/>
    <x v="31"/>
    <s v="Lipiec"/>
    <x v="8"/>
    <x v="8"/>
    <x v="2"/>
  </r>
  <r>
    <s v="169"/>
    <s v="118"/>
    <s v="99-508"/>
    <x v="33"/>
    <s v="Lipiec"/>
    <x v="4"/>
    <x v="8"/>
    <x v="2"/>
  </r>
  <r>
    <s v="21"/>
    <s v="114"/>
    <s v="99-509"/>
    <x v="7"/>
    <s v="Lipiec"/>
    <x v="2"/>
    <x v="9"/>
    <x v="3"/>
  </r>
  <r>
    <s v="103"/>
    <s v="107"/>
    <s v="99-509"/>
    <x v="34"/>
    <s v="Sierpień"/>
    <x v="19"/>
    <x v="9"/>
    <x v="3"/>
  </r>
  <r>
    <s v="110"/>
    <s v="101"/>
    <s v="99-509"/>
    <x v="35"/>
    <s v="Lipiec"/>
    <x v="8"/>
    <x v="9"/>
    <x v="3"/>
  </r>
  <r>
    <s v="158"/>
    <s v="117"/>
    <s v="99-509"/>
    <x v="10"/>
    <s v="Sierpień"/>
    <x v="6"/>
    <x v="9"/>
    <x v="3"/>
  </r>
  <r>
    <s v="192"/>
    <s v="101"/>
    <s v="99-509"/>
    <x v="32"/>
    <s v="Sierpień"/>
    <x v="8"/>
    <x v="9"/>
    <x v="3"/>
  </r>
  <r>
    <s v="3"/>
    <s v="104"/>
    <s v="99-510"/>
    <x v="36"/>
    <s v="Lipiec"/>
    <x v="1"/>
    <x v="10"/>
    <x v="3"/>
  </r>
  <r>
    <s v="17"/>
    <s v="115"/>
    <s v="99-510"/>
    <x v="30"/>
    <s v="Sierpień"/>
    <x v="20"/>
    <x v="10"/>
    <x v="3"/>
  </r>
  <r>
    <s v="96"/>
    <s v="122"/>
    <s v="99-510"/>
    <x v="37"/>
    <s v="Sierpień"/>
    <x v="18"/>
    <x v="10"/>
    <x v="3"/>
  </r>
  <r>
    <s v="101"/>
    <s v="106"/>
    <s v="99-510"/>
    <x v="11"/>
    <s v="Sierpień"/>
    <x v="0"/>
    <x v="10"/>
    <x v="3"/>
  </r>
  <r>
    <s v="146"/>
    <s v="107"/>
    <s v="99-510"/>
    <x v="38"/>
    <s v="Sierpień"/>
    <x v="19"/>
    <x v="10"/>
    <x v="3"/>
  </r>
  <r>
    <s v="167"/>
    <s v="102"/>
    <s v="99-510"/>
    <x v="1"/>
    <s v="Lipiec"/>
    <x v="10"/>
    <x v="10"/>
    <x v="3"/>
  </r>
  <r>
    <s v="180"/>
    <s v="108"/>
    <s v="99-510"/>
    <x v="14"/>
    <s v="Lipiec"/>
    <x v="9"/>
    <x v="10"/>
    <x v="3"/>
  </r>
  <r>
    <s v="203"/>
    <s v="101"/>
    <s v="99-510"/>
    <x v="24"/>
    <s v="Sierpień"/>
    <x v="8"/>
    <x v="10"/>
    <x v="3"/>
  </r>
  <r>
    <s v="16"/>
    <s v="120"/>
    <s v="99-511"/>
    <x v="2"/>
    <s v="Lipiec"/>
    <x v="5"/>
    <x v="11"/>
    <x v="4"/>
  </r>
  <r>
    <s v="22"/>
    <s v="101"/>
    <s v="99-511"/>
    <x v="16"/>
    <s v="Lipiec"/>
    <x v="8"/>
    <x v="11"/>
    <x v="4"/>
  </r>
  <r>
    <s v="129"/>
    <s v="113"/>
    <s v="99-511"/>
    <x v="39"/>
    <s v="Lipiec"/>
    <x v="17"/>
    <x v="11"/>
    <x v="4"/>
  </r>
  <r>
    <s v="138"/>
    <s v="123"/>
    <s v="99-511"/>
    <x v="19"/>
    <s v="Lipiec"/>
    <x v="11"/>
    <x v="11"/>
    <x v="4"/>
  </r>
  <r>
    <s v="147"/>
    <s v="120"/>
    <s v="99-511"/>
    <x v="29"/>
    <s v="Lipiec"/>
    <x v="5"/>
    <x v="11"/>
    <x v="4"/>
  </r>
  <r>
    <s v="168"/>
    <s v="108"/>
    <s v="99-511"/>
    <x v="40"/>
    <s v="Lipiec"/>
    <x v="9"/>
    <x v="11"/>
    <x v="4"/>
  </r>
  <r>
    <s v="64"/>
    <s v="106"/>
    <s v="99-512"/>
    <x v="20"/>
    <s v="Sierpień"/>
    <x v="0"/>
    <x v="12"/>
    <x v="4"/>
  </r>
  <r>
    <s v="81"/>
    <s v="120"/>
    <s v="99-512"/>
    <x v="8"/>
    <s v="Lipiec"/>
    <x v="5"/>
    <x v="12"/>
    <x v="4"/>
  </r>
  <r>
    <s v="87"/>
    <s v="101"/>
    <s v="99-512"/>
    <x v="41"/>
    <s v="Lipiec"/>
    <x v="8"/>
    <x v="12"/>
    <x v="4"/>
  </r>
  <r>
    <s v="98"/>
    <s v="117"/>
    <s v="99-512"/>
    <x v="30"/>
    <s v="Sierpień"/>
    <x v="6"/>
    <x v="12"/>
    <x v="4"/>
  </r>
  <r>
    <s v="118"/>
    <s v="116"/>
    <s v="99-512"/>
    <x v="42"/>
    <s v="Sierpień"/>
    <x v="3"/>
    <x v="12"/>
    <x v="4"/>
  </r>
  <r>
    <s v="177"/>
    <s v="120"/>
    <s v="99-512"/>
    <x v="7"/>
    <s v="Lipiec"/>
    <x v="5"/>
    <x v="12"/>
    <x v="4"/>
  </r>
  <r>
    <s v="186"/>
    <s v="113"/>
    <s v="99-512"/>
    <x v="43"/>
    <s v="Sierpień"/>
    <x v="17"/>
    <x v="12"/>
    <x v="4"/>
  </r>
  <r>
    <s v="217"/>
    <s v="121"/>
    <s v="99-512"/>
    <x v="44"/>
    <s v="Sierpień"/>
    <x v="16"/>
    <x v="12"/>
    <x v="4"/>
  </r>
  <r>
    <s v="122"/>
    <s v="117"/>
    <s v="99-513"/>
    <x v="33"/>
    <s v="Lipiec"/>
    <x v="6"/>
    <x v="13"/>
    <x v="5"/>
  </r>
  <r>
    <s v="123"/>
    <s v="105"/>
    <s v="99-513"/>
    <x v="45"/>
    <s v="Lipiec"/>
    <x v="21"/>
    <x v="13"/>
    <x v="5"/>
  </r>
  <r>
    <s v="133"/>
    <s v="122"/>
    <s v="99-513"/>
    <x v="21"/>
    <s v="Sierpień"/>
    <x v="18"/>
    <x v="13"/>
    <x v="5"/>
  </r>
  <r>
    <s v="135"/>
    <s v="122"/>
    <s v="99-513"/>
    <x v="46"/>
    <s v="Sierpień"/>
    <x v="18"/>
    <x v="13"/>
    <x v="5"/>
  </r>
  <r>
    <s v="150"/>
    <s v="108"/>
    <s v="99-513"/>
    <x v="22"/>
    <s v="Sierpień"/>
    <x v="9"/>
    <x v="13"/>
    <x v="5"/>
  </r>
  <r>
    <s v="164"/>
    <s v="114"/>
    <s v="99-513"/>
    <x v="26"/>
    <s v="Lipiec"/>
    <x v="2"/>
    <x v="13"/>
    <x v="5"/>
  </r>
  <r>
    <s v="185"/>
    <s v="109"/>
    <s v="99-513"/>
    <x v="47"/>
    <s v="Lipiec"/>
    <x v="12"/>
    <x v="13"/>
    <x v="5"/>
  </r>
  <r>
    <s v="197"/>
    <s v="122"/>
    <s v="99-513"/>
    <x v="17"/>
    <s v="Sierpień"/>
    <x v="18"/>
    <x v="13"/>
    <x v="5"/>
  </r>
  <r>
    <s v="139"/>
    <s v="105"/>
    <s v="99-514"/>
    <x v="16"/>
    <s v="Lipiec"/>
    <x v="21"/>
    <x v="14"/>
    <x v="5"/>
  </r>
  <r>
    <s v="159"/>
    <s v="113"/>
    <s v="99-514"/>
    <x v="20"/>
    <s v="Sierpień"/>
    <x v="17"/>
    <x v="14"/>
    <x v="5"/>
  </r>
  <r>
    <s v="39"/>
    <s v="116"/>
    <s v="99-515"/>
    <x v="33"/>
    <s v="Lipiec"/>
    <x v="3"/>
    <x v="15"/>
    <x v="5"/>
  </r>
  <r>
    <s v="83"/>
    <s v="118"/>
    <s v="99-515"/>
    <x v="48"/>
    <s v="Lipiec"/>
    <x v="4"/>
    <x v="15"/>
    <x v="5"/>
  </r>
  <r>
    <s v="86"/>
    <s v="101"/>
    <s v="99-515"/>
    <x v="1"/>
    <s v="Lipiec"/>
    <x v="8"/>
    <x v="15"/>
    <x v="5"/>
  </r>
  <r>
    <s v="111"/>
    <s v="105"/>
    <s v="99-515"/>
    <x v="11"/>
    <s v="Sierpień"/>
    <x v="21"/>
    <x v="15"/>
    <x v="5"/>
  </r>
  <r>
    <s v="117"/>
    <s v="112"/>
    <s v="99-515"/>
    <x v="49"/>
    <s v="Lipiec"/>
    <x v="7"/>
    <x v="15"/>
    <x v="5"/>
  </r>
  <r>
    <s v="190"/>
    <s v="123"/>
    <s v="99-515"/>
    <x v="50"/>
    <s v="Sierpień"/>
    <x v="11"/>
    <x v="15"/>
    <x v="5"/>
  </r>
  <r>
    <s v="54"/>
    <s v="103"/>
    <s v="99-516"/>
    <x v="13"/>
    <s v="Lipiec"/>
    <x v="22"/>
    <x v="16"/>
    <x v="6"/>
  </r>
  <r>
    <s v="40"/>
    <s v="106"/>
    <s v="99-518"/>
    <x v="5"/>
    <s v="Lipiec"/>
    <x v="0"/>
    <x v="17"/>
    <x v="6"/>
  </r>
  <r>
    <s v="44"/>
    <s v="108"/>
    <s v="99-518"/>
    <x v="44"/>
    <s v="Sierpień"/>
    <x v="9"/>
    <x v="17"/>
    <x v="6"/>
  </r>
  <r>
    <s v="145"/>
    <s v="114"/>
    <s v="99-518"/>
    <x v="51"/>
    <s v="Lipiec"/>
    <x v="2"/>
    <x v="17"/>
    <x v="6"/>
  </r>
  <r>
    <s v="155"/>
    <s v="111"/>
    <s v="99-518"/>
    <x v="10"/>
    <s v="Sierpień"/>
    <x v="13"/>
    <x v="17"/>
    <x v="6"/>
  </r>
  <r>
    <s v="93"/>
    <s v="101"/>
    <s v="99-519"/>
    <x v="14"/>
    <s v="Lipiec"/>
    <x v="8"/>
    <x v="18"/>
    <x v="6"/>
  </r>
  <r>
    <s v="141"/>
    <s v="104"/>
    <s v="99-519"/>
    <x v="47"/>
    <s v="Lipiec"/>
    <x v="1"/>
    <x v="18"/>
    <x v="6"/>
  </r>
  <r>
    <s v="152"/>
    <s v="113"/>
    <s v="99-519"/>
    <x v="5"/>
    <s v="Lipiec"/>
    <x v="17"/>
    <x v="18"/>
    <x v="6"/>
  </r>
  <r>
    <s v="4"/>
    <s v="114"/>
    <s v="99-520"/>
    <x v="52"/>
    <s v="Sierpień"/>
    <x v="2"/>
    <x v="19"/>
    <x v="7"/>
  </r>
  <r>
    <s v="13"/>
    <s v="121"/>
    <s v="99-520"/>
    <x v="7"/>
    <s v="Lipiec"/>
    <x v="16"/>
    <x v="19"/>
    <x v="7"/>
  </r>
  <r>
    <s v="15"/>
    <s v="107"/>
    <s v="99-520"/>
    <x v="23"/>
    <s v="Sierpień"/>
    <x v="19"/>
    <x v="19"/>
    <x v="7"/>
  </r>
  <r>
    <s v="23"/>
    <s v="104"/>
    <s v="99-520"/>
    <x v="53"/>
    <s v="Lipiec"/>
    <x v="1"/>
    <x v="19"/>
    <x v="7"/>
  </r>
  <r>
    <s v="161"/>
    <s v="111"/>
    <s v="99-520"/>
    <x v="2"/>
    <s v="Lipiec"/>
    <x v="13"/>
    <x v="19"/>
    <x v="7"/>
  </r>
  <r>
    <s v="183"/>
    <s v="106"/>
    <s v="99-520"/>
    <x v="36"/>
    <s v="Lipiec"/>
    <x v="0"/>
    <x v="19"/>
    <x v="7"/>
  </r>
  <r>
    <s v="211"/>
    <s v="112"/>
    <s v="99-520"/>
    <x v="27"/>
    <s v="Lipiec"/>
    <x v="7"/>
    <x v="19"/>
    <x v="7"/>
  </r>
  <r>
    <s v="34"/>
    <s v="123"/>
    <s v="99-521"/>
    <x v="42"/>
    <s v="Sierpień"/>
    <x v="11"/>
    <x v="20"/>
    <x v="8"/>
  </r>
  <r>
    <s v="68"/>
    <s v="106"/>
    <s v="99-521"/>
    <x v="4"/>
    <s v="Lipiec"/>
    <x v="0"/>
    <x v="20"/>
    <x v="8"/>
  </r>
  <r>
    <s v="69"/>
    <s v="107"/>
    <s v="99-521"/>
    <x v="54"/>
    <s v="Sierpień"/>
    <x v="19"/>
    <x v="20"/>
    <x v="8"/>
  </r>
  <r>
    <s v="107"/>
    <s v="106"/>
    <s v="99-521"/>
    <x v="28"/>
    <s v="Sierpień"/>
    <x v="0"/>
    <x v="20"/>
    <x v="8"/>
  </r>
  <r>
    <s v="212"/>
    <s v="109"/>
    <s v="99-521"/>
    <x v="31"/>
    <s v="Lipiec"/>
    <x v="12"/>
    <x v="20"/>
    <x v="8"/>
  </r>
  <r>
    <s v="30"/>
    <s v="104"/>
    <s v="99-522"/>
    <x v="32"/>
    <s v="Sierpień"/>
    <x v="1"/>
    <x v="21"/>
    <x v="9"/>
  </r>
  <r>
    <s v="166"/>
    <s v="119"/>
    <s v="99-522"/>
    <x v="16"/>
    <s v="Lipiec"/>
    <x v="14"/>
    <x v="21"/>
    <x v="9"/>
  </r>
  <r>
    <s v="175"/>
    <s v="112"/>
    <s v="99-522"/>
    <x v="38"/>
    <s v="Sierpień"/>
    <x v="7"/>
    <x v="21"/>
    <x v="9"/>
  </r>
  <r>
    <s v="220"/>
    <s v="123"/>
    <s v="99-522"/>
    <x v="23"/>
    <s v="Sierpień"/>
    <x v="11"/>
    <x v="21"/>
    <x v="9"/>
  </r>
  <r>
    <s v="36"/>
    <s v="109"/>
    <s v="99-523"/>
    <x v="55"/>
    <s v="Lipiec"/>
    <x v="12"/>
    <x v="22"/>
    <x v="10"/>
  </r>
  <r>
    <s v="113"/>
    <s v="112"/>
    <s v="99-523"/>
    <x v="10"/>
    <s v="Sierpień"/>
    <x v="7"/>
    <x v="22"/>
    <x v="10"/>
  </r>
  <r>
    <s v="201"/>
    <s v="103"/>
    <s v="99-523"/>
    <x v="8"/>
    <s v="Lipiec"/>
    <x v="22"/>
    <x v="22"/>
    <x v="10"/>
  </r>
  <r>
    <s v="20"/>
    <s v="101"/>
    <s v="99-524"/>
    <x v="33"/>
    <s v="Lipiec"/>
    <x v="8"/>
    <x v="23"/>
    <x v="10"/>
  </r>
  <r>
    <s v="116"/>
    <s v="121"/>
    <s v="99-524"/>
    <x v="42"/>
    <s v="Sierpień"/>
    <x v="16"/>
    <x v="23"/>
    <x v="10"/>
  </r>
  <r>
    <s v="219"/>
    <s v="105"/>
    <s v="99-524"/>
    <x v="51"/>
    <s v="Lipiec"/>
    <x v="21"/>
    <x v="23"/>
    <x v="10"/>
  </r>
  <r>
    <s v="199"/>
    <s v="121"/>
    <s v="99-525"/>
    <x v="6"/>
    <s v="Sierpień"/>
    <x v="16"/>
    <x v="24"/>
    <x v="10"/>
  </r>
  <r>
    <s v="216"/>
    <s v="101"/>
    <s v="99-525"/>
    <x v="28"/>
    <s v="Sierpień"/>
    <x v="8"/>
    <x v="24"/>
    <x v="10"/>
  </r>
  <r>
    <s v="50"/>
    <s v="109"/>
    <s v="99-526"/>
    <x v="32"/>
    <s v="Sierpień"/>
    <x v="12"/>
    <x v="25"/>
    <x v="11"/>
  </r>
  <r>
    <s v="148"/>
    <s v="105"/>
    <s v="99-526"/>
    <x v="47"/>
    <s v="Lipiec"/>
    <x v="21"/>
    <x v="25"/>
    <x v="11"/>
  </r>
  <r>
    <s v="172"/>
    <s v="112"/>
    <s v="99-526"/>
    <x v="28"/>
    <s v="Sierpień"/>
    <x v="7"/>
    <x v="25"/>
    <x v="11"/>
  </r>
  <r>
    <s v="213"/>
    <s v="102"/>
    <s v="99-526"/>
    <x v="35"/>
    <s v="Lipiec"/>
    <x v="10"/>
    <x v="25"/>
    <x v="11"/>
  </r>
  <r>
    <s v="70"/>
    <s v="108"/>
    <s v="99-527"/>
    <x v="34"/>
    <s v="Sierpień"/>
    <x v="9"/>
    <x v="26"/>
    <x v="11"/>
  </r>
  <r>
    <s v="223"/>
    <s v="103"/>
    <s v="99-527"/>
    <x v="3"/>
    <s v="Sierpień"/>
    <x v="22"/>
    <x v="26"/>
    <x v="11"/>
  </r>
  <r>
    <s v="46"/>
    <s v="116"/>
    <s v="99-528"/>
    <x v="26"/>
    <s v="Lipiec"/>
    <x v="3"/>
    <x v="27"/>
    <x v="11"/>
  </r>
  <r>
    <s v="48"/>
    <s v="109"/>
    <s v="99-528"/>
    <x v="56"/>
    <s v="Sierpień"/>
    <x v="12"/>
    <x v="27"/>
    <x v="11"/>
  </r>
  <r>
    <s v="49"/>
    <s v="111"/>
    <s v="99-528"/>
    <x v="1"/>
    <s v="Lipiec"/>
    <x v="13"/>
    <x v="27"/>
    <x v="11"/>
  </r>
  <r>
    <s v="52"/>
    <s v="110"/>
    <s v="99-528"/>
    <x v="34"/>
    <s v="Sierpień"/>
    <x v="15"/>
    <x v="27"/>
    <x v="11"/>
  </r>
  <r>
    <s v="144"/>
    <s v="105"/>
    <s v="99-528"/>
    <x v="43"/>
    <s v="Sierpień"/>
    <x v="21"/>
    <x v="27"/>
    <x v="11"/>
  </r>
  <r>
    <s v="77"/>
    <s v="105"/>
    <s v="99-529"/>
    <x v="54"/>
    <s v="Sierpień"/>
    <x v="21"/>
    <x v="28"/>
    <x v="11"/>
  </r>
  <r>
    <s v="105"/>
    <s v="111"/>
    <s v="99-529"/>
    <x v="38"/>
    <s v="Sierpień"/>
    <x v="13"/>
    <x v="28"/>
    <x v="11"/>
  </r>
  <r>
    <s v="165"/>
    <s v="112"/>
    <s v="99-529"/>
    <x v="46"/>
    <s v="Sierpień"/>
    <x v="7"/>
    <x v="28"/>
    <x v="11"/>
  </r>
  <r>
    <s v="171"/>
    <s v="120"/>
    <s v="99-529"/>
    <x v="3"/>
    <s v="Sierpień"/>
    <x v="5"/>
    <x v="28"/>
    <x v="11"/>
  </r>
  <r>
    <s v="179"/>
    <s v="104"/>
    <s v="99-529"/>
    <x v="14"/>
    <s v="Lipiec"/>
    <x v="1"/>
    <x v="28"/>
    <x v="11"/>
  </r>
  <r>
    <s v="224"/>
    <s v="109"/>
    <s v="99-529"/>
    <x v="4"/>
    <s v="Lipiec"/>
    <x v="12"/>
    <x v="28"/>
    <x v="11"/>
  </r>
  <r>
    <s v="9"/>
    <s v="108"/>
    <s v="99-530"/>
    <x v="36"/>
    <s v="Lipiec"/>
    <x v="9"/>
    <x v="29"/>
    <x v="11"/>
  </r>
  <r>
    <s v="45"/>
    <s v="110"/>
    <s v="99-530"/>
    <x v="57"/>
    <s v="Lipiec"/>
    <x v="15"/>
    <x v="29"/>
    <x v="11"/>
  </r>
  <r>
    <s v="56"/>
    <s v="122"/>
    <s v="99-530"/>
    <x v="23"/>
    <s v="Sierpień"/>
    <x v="18"/>
    <x v="29"/>
    <x v="11"/>
  </r>
  <r>
    <s v="73"/>
    <s v="113"/>
    <s v="99-530"/>
    <x v="7"/>
    <s v="Lipiec"/>
    <x v="17"/>
    <x v="29"/>
    <x v="11"/>
  </r>
  <r>
    <s v="215"/>
    <s v="105"/>
    <s v="99-530"/>
    <x v="5"/>
    <s v="Lipiec"/>
    <x v="21"/>
    <x v="29"/>
    <x v="11"/>
  </r>
  <r>
    <s v="239"/>
    <s v="117"/>
    <s v="99-530"/>
    <x v="42"/>
    <s v="Sierpień"/>
    <x v="6"/>
    <x v="29"/>
    <x v="11"/>
  </r>
  <r>
    <s v="10"/>
    <s v="106"/>
    <s v="99-531"/>
    <x v="58"/>
    <s v="Sierpień"/>
    <x v="0"/>
    <x v="30"/>
    <x v="11"/>
  </r>
  <r>
    <s v="47"/>
    <s v="104"/>
    <s v="99-531"/>
    <x v="31"/>
    <s v="Lipiec"/>
    <x v="1"/>
    <x v="30"/>
    <x v="11"/>
  </r>
  <r>
    <s v="76"/>
    <s v="104"/>
    <s v="99-531"/>
    <x v="42"/>
    <s v="Sierpień"/>
    <x v="1"/>
    <x v="30"/>
    <x v="11"/>
  </r>
  <r>
    <s v="143"/>
    <s v="110"/>
    <s v="99-531"/>
    <x v="56"/>
    <s v="Sierpień"/>
    <x v="15"/>
    <x v="30"/>
    <x v="11"/>
  </r>
  <r>
    <s v="184"/>
    <s v="102"/>
    <s v="99-531"/>
    <x v="5"/>
    <s v="Lipiec"/>
    <x v="10"/>
    <x v="30"/>
    <x v="11"/>
  </r>
  <r>
    <s v="193"/>
    <s v="123"/>
    <s v="99-531"/>
    <x v="16"/>
    <s v="Lipiec"/>
    <x v="11"/>
    <x v="30"/>
    <x v="11"/>
  </r>
  <r>
    <s v="208"/>
    <s v="123"/>
    <s v="99-531"/>
    <x v="59"/>
    <s v="Sierpień"/>
    <x v="11"/>
    <x v="30"/>
    <x v="11"/>
  </r>
  <r>
    <s v="222"/>
    <s v="115"/>
    <s v="99-531"/>
    <x v="43"/>
    <s v="Sierpień"/>
    <x v="20"/>
    <x v="30"/>
    <x v="11"/>
  </r>
  <r>
    <s v="8"/>
    <s v="121"/>
    <s v="99-532"/>
    <x v="57"/>
    <s v="Lipiec"/>
    <x v="16"/>
    <x v="31"/>
    <x v="11"/>
  </r>
  <r>
    <s v="25"/>
    <s v="110"/>
    <s v="99-532"/>
    <x v="12"/>
    <s v="Sierpień"/>
    <x v="15"/>
    <x v="31"/>
    <x v="11"/>
  </r>
  <r>
    <s v="60"/>
    <s v="108"/>
    <s v="99-532"/>
    <x v="30"/>
    <s v="Sierpień"/>
    <x v="9"/>
    <x v="31"/>
    <x v="11"/>
  </r>
  <r>
    <s v="63"/>
    <s v="122"/>
    <s v="99-532"/>
    <x v="43"/>
    <s v="Sierpień"/>
    <x v="18"/>
    <x v="31"/>
    <x v="11"/>
  </r>
  <r>
    <s v="71"/>
    <s v="121"/>
    <s v="99-532"/>
    <x v="16"/>
    <s v="Lipiec"/>
    <x v="16"/>
    <x v="31"/>
    <x v="11"/>
  </r>
  <r>
    <s v="89"/>
    <s v="104"/>
    <s v="99-532"/>
    <x v="37"/>
    <s v="Sierpień"/>
    <x v="1"/>
    <x v="31"/>
    <x v="11"/>
  </r>
  <r>
    <s v="102"/>
    <s v="102"/>
    <s v="99-532"/>
    <x v="10"/>
    <s v="Sierpień"/>
    <x v="10"/>
    <x v="31"/>
    <x v="11"/>
  </r>
  <r>
    <s v="188"/>
    <s v="121"/>
    <s v="99-532"/>
    <x v="54"/>
    <s v="Sierpień"/>
    <x v="16"/>
    <x v="31"/>
    <x v="11"/>
  </r>
  <r>
    <s v="75"/>
    <s v="116"/>
    <s v="99-533"/>
    <x v="57"/>
    <s v="Lipiec"/>
    <x v="3"/>
    <x v="32"/>
    <x v="11"/>
  </r>
  <r>
    <s v="90"/>
    <s v="118"/>
    <s v="99-533"/>
    <x v="12"/>
    <s v="Sierpień"/>
    <x v="4"/>
    <x v="32"/>
    <x v="11"/>
  </r>
  <r>
    <s v="100"/>
    <s v="112"/>
    <s v="99-533"/>
    <x v="21"/>
    <s v="Sierpień"/>
    <x v="7"/>
    <x v="32"/>
    <x v="11"/>
  </r>
  <r>
    <s v="109"/>
    <s v="115"/>
    <s v="99-533"/>
    <x v="48"/>
    <s v="Lipiec"/>
    <x v="20"/>
    <x v="32"/>
    <x v="11"/>
  </r>
  <r>
    <s v="176"/>
    <s v="118"/>
    <s v="99-533"/>
    <x v="16"/>
    <s v="Lipiec"/>
    <x v="4"/>
    <x v="32"/>
    <x v="11"/>
  </r>
  <r>
    <s v="78"/>
    <s v="102"/>
    <s v="99-534"/>
    <x v="0"/>
    <s v="Sierpień"/>
    <x v="10"/>
    <x v="33"/>
    <x v="11"/>
  </r>
  <r>
    <s v="94"/>
    <s v="115"/>
    <s v="99-534"/>
    <x v="15"/>
    <s v="Lipiec"/>
    <x v="20"/>
    <x v="33"/>
    <x v="11"/>
  </r>
  <r>
    <s v="204"/>
    <s v="118"/>
    <s v="99-534"/>
    <x v="32"/>
    <s v="Sierpień"/>
    <x v="4"/>
    <x v="33"/>
    <x v="11"/>
  </r>
  <r>
    <s v="207"/>
    <s v="116"/>
    <s v="99-534"/>
    <x v="56"/>
    <s v="Sierpień"/>
    <x v="3"/>
    <x v="33"/>
    <x v="11"/>
  </r>
  <r>
    <s v="210"/>
    <s v="109"/>
    <s v="99-534"/>
    <x v="27"/>
    <s v="Lipiec"/>
    <x v="12"/>
    <x v="33"/>
    <x v="11"/>
  </r>
  <r>
    <s v="33"/>
    <s v="102"/>
    <s v="99-535"/>
    <x v="13"/>
    <s v="Lipiec"/>
    <x v="10"/>
    <x v="34"/>
    <x v="11"/>
  </r>
  <r>
    <s v="58"/>
    <s v="111"/>
    <s v="99-535"/>
    <x v="37"/>
    <s v="Sierpień"/>
    <x v="13"/>
    <x v="34"/>
    <x v="11"/>
  </r>
  <r>
    <s v="62"/>
    <s v="123"/>
    <s v="99-535"/>
    <x v="31"/>
    <s v="Lipiec"/>
    <x v="11"/>
    <x v="34"/>
    <x v="11"/>
  </r>
  <r>
    <s v="82"/>
    <s v="110"/>
    <s v="99-535"/>
    <x v="51"/>
    <s v="Lipiec"/>
    <x v="15"/>
    <x v="34"/>
    <x v="11"/>
  </r>
  <r>
    <s v="99"/>
    <s v="115"/>
    <s v="99-535"/>
    <x v="23"/>
    <s v="Sierpień"/>
    <x v="20"/>
    <x v="34"/>
    <x v="11"/>
  </r>
  <r>
    <s v="104"/>
    <s v="102"/>
    <s v="99-535"/>
    <x v="41"/>
    <s v="Lipiec"/>
    <x v="10"/>
    <x v="34"/>
    <x v="11"/>
  </r>
  <r>
    <s v="232"/>
    <s v="113"/>
    <s v="99-535"/>
    <x v="17"/>
    <s v="Sierpień"/>
    <x v="17"/>
    <x v="34"/>
    <x v="11"/>
  </r>
  <r>
    <s v="32"/>
    <s v="103"/>
    <s v="99-536"/>
    <x v="43"/>
    <s v="Sierpień"/>
    <x v="22"/>
    <x v="35"/>
    <x v="11"/>
  </r>
  <r>
    <s v="84"/>
    <s v="107"/>
    <s v="99-536"/>
    <x v="3"/>
    <s v="Sierpień"/>
    <x v="19"/>
    <x v="35"/>
    <x v="11"/>
  </r>
  <r>
    <s v="97"/>
    <s v="117"/>
    <s v="99-536"/>
    <x v="18"/>
    <s v="Lipiec"/>
    <x v="6"/>
    <x v="35"/>
    <x v="11"/>
  </r>
  <r>
    <s v="114"/>
    <s v="114"/>
    <s v="99-536"/>
    <x v="16"/>
    <s v="Lipiec"/>
    <x v="2"/>
    <x v="35"/>
    <x v="11"/>
  </r>
  <r>
    <s v="170"/>
    <s v="120"/>
    <s v="99-536"/>
    <x v="0"/>
    <s v="Sierpień"/>
    <x v="5"/>
    <x v="35"/>
    <x v="11"/>
  </r>
  <r>
    <s v="189"/>
    <s v="119"/>
    <s v="99-536"/>
    <x v="10"/>
    <s v="Sierpień"/>
    <x v="14"/>
    <x v="35"/>
    <x v="11"/>
  </r>
  <r>
    <s v="206"/>
    <s v="123"/>
    <s v="99-536"/>
    <x v="22"/>
    <s v="Sierpień"/>
    <x v="11"/>
    <x v="35"/>
    <x v="11"/>
  </r>
  <r>
    <s v="238"/>
    <s v="121"/>
    <s v="99-536"/>
    <x v="39"/>
    <s v="Lipiec"/>
    <x v="16"/>
    <x v="35"/>
    <x v="11"/>
  </r>
  <r>
    <s v="79"/>
    <s v="105"/>
    <s v="99-537"/>
    <x v="42"/>
    <s v="Sierpień"/>
    <x v="21"/>
    <x v="36"/>
    <x v="11"/>
  </r>
  <r>
    <s v="119"/>
    <s v="113"/>
    <s v="99-537"/>
    <x v="46"/>
    <s v="Sierpień"/>
    <x v="17"/>
    <x v="36"/>
    <x v="11"/>
  </r>
  <r>
    <s v="134"/>
    <s v="113"/>
    <s v="99-537"/>
    <x v="19"/>
    <s v="Lipiec"/>
    <x v="17"/>
    <x v="36"/>
    <x v="11"/>
  </r>
  <r>
    <s v="149"/>
    <s v="107"/>
    <s v="99-537"/>
    <x v="16"/>
    <s v="Lipiec"/>
    <x v="19"/>
    <x v="36"/>
    <x v="11"/>
  </r>
  <r>
    <s v="194"/>
    <s v="110"/>
    <s v="99-537"/>
    <x v="10"/>
    <s v="Sierpień"/>
    <x v="15"/>
    <x v="36"/>
    <x v="11"/>
  </r>
  <r>
    <s v="31"/>
    <s v="115"/>
    <s v="99-538"/>
    <x v="4"/>
    <s v="Lipiec"/>
    <x v="20"/>
    <x v="37"/>
    <x v="11"/>
  </r>
  <r>
    <s v="43"/>
    <s v="122"/>
    <s v="99-538"/>
    <x v="20"/>
    <s v="Sierpień"/>
    <x v="18"/>
    <x v="37"/>
    <x v="11"/>
  </r>
  <r>
    <s v="187"/>
    <s v="119"/>
    <s v="99-538"/>
    <x v="26"/>
    <s v="Lipiec"/>
    <x v="14"/>
    <x v="37"/>
    <x v="11"/>
  </r>
  <r>
    <s v="231"/>
    <s v="106"/>
    <s v="99-538"/>
    <x v="56"/>
    <s v="Sierpień"/>
    <x v="0"/>
    <x v="37"/>
    <x v="11"/>
  </r>
  <r>
    <s v="24"/>
    <s v="105"/>
    <s v="99-539"/>
    <x v="25"/>
    <s v="Lipiec"/>
    <x v="21"/>
    <x v="38"/>
    <x v="11"/>
  </r>
  <r>
    <s v="121"/>
    <s v="120"/>
    <s v="99-539"/>
    <x v="9"/>
    <s v="Sierpień"/>
    <x v="5"/>
    <x v="38"/>
    <x v="11"/>
  </r>
  <r>
    <s v="124"/>
    <s v="120"/>
    <s v="99-539"/>
    <x v="54"/>
    <s v="Sierpień"/>
    <x v="5"/>
    <x v="38"/>
    <x v="11"/>
  </r>
  <r>
    <s v="235"/>
    <s v="117"/>
    <s v="99-539"/>
    <x v="5"/>
    <s v="Lipiec"/>
    <x v="6"/>
    <x v="38"/>
    <x v="11"/>
  </r>
  <r>
    <s v="2"/>
    <s v="111"/>
    <s v="99-540"/>
    <x v="29"/>
    <s v="Lipiec"/>
    <x v="13"/>
    <x v="39"/>
    <x v="11"/>
  </r>
  <r>
    <s v="7"/>
    <s v="108"/>
    <s v="99-540"/>
    <x v="41"/>
    <s v="Lipiec"/>
    <x v="9"/>
    <x v="39"/>
    <x v="11"/>
  </r>
  <r>
    <s v="57"/>
    <s v="121"/>
    <s v="99-540"/>
    <x v="50"/>
    <s v="Sierpień"/>
    <x v="16"/>
    <x v="39"/>
    <x v="11"/>
  </r>
  <r>
    <s v="131"/>
    <s v="113"/>
    <s v="99-540"/>
    <x v="48"/>
    <s v="Lipiec"/>
    <x v="17"/>
    <x v="39"/>
    <x v="11"/>
  </r>
  <r>
    <s v="230"/>
    <s v="101"/>
    <s v="99-540"/>
    <x v="7"/>
    <s v="Lipiec"/>
    <x v="8"/>
    <x v="39"/>
    <x v="11"/>
  </r>
  <r>
    <s v="237"/>
    <s v="104"/>
    <s v="99-540"/>
    <x v="29"/>
    <s v="Lipiec"/>
    <x v="1"/>
    <x v="39"/>
    <x v="11"/>
  </r>
  <r>
    <s v="27"/>
    <s v="113"/>
    <s v="99-541"/>
    <x v="47"/>
    <s v="Lipiec"/>
    <x v="17"/>
    <x v="40"/>
    <x v="12"/>
  </r>
  <r>
    <s v="92"/>
    <s v="109"/>
    <s v="99-541"/>
    <x v="42"/>
    <s v="Sierpień"/>
    <x v="12"/>
    <x v="40"/>
    <x v="12"/>
  </r>
  <r>
    <s v="95"/>
    <s v="109"/>
    <s v="99-541"/>
    <x v="38"/>
    <s v="Sierpień"/>
    <x v="12"/>
    <x v="40"/>
    <x v="12"/>
  </r>
  <r>
    <s v="115"/>
    <s v="110"/>
    <s v="99-541"/>
    <x v="35"/>
    <s v="Lipiec"/>
    <x v="15"/>
    <x v="40"/>
    <x v="12"/>
  </r>
  <r>
    <s v="182"/>
    <s v="120"/>
    <s v="99-541"/>
    <x v="41"/>
    <s v="Lipiec"/>
    <x v="5"/>
    <x v="40"/>
    <x v="12"/>
  </r>
  <r>
    <s v="191"/>
    <s v="115"/>
    <s v="99-541"/>
    <x v="10"/>
    <s v="Sierpień"/>
    <x v="20"/>
    <x v="40"/>
    <x v="12"/>
  </r>
  <r>
    <s v="221"/>
    <s v="117"/>
    <s v="99-541"/>
    <x v="60"/>
    <s v="Sierpień"/>
    <x v="6"/>
    <x v="40"/>
    <x v="12"/>
  </r>
  <r>
    <s v="226"/>
    <s v="112"/>
    <s v="99-541"/>
    <x v="55"/>
    <s v="Lipiec"/>
    <x v="7"/>
    <x v="40"/>
    <x v="12"/>
  </r>
  <r>
    <s v="120"/>
    <s v="101"/>
    <s v="99-542"/>
    <x v="46"/>
    <s v="Sierpień"/>
    <x v="8"/>
    <x v="41"/>
    <x v="13"/>
  </r>
  <r>
    <s v="137"/>
    <s v="106"/>
    <s v="99-542"/>
    <x v="55"/>
    <s v="Lipiec"/>
    <x v="0"/>
    <x v="41"/>
    <x v="13"/>
  </r>
  <r>
    <s v="156"/>
    <s v="116"/>
    <s v="99-542"/>
    <x v="18"/>
    <s v="Lipiec"/>
    <x v="3"/>
    <x v="41"/>
    <x v="13"/>
  </r>
  <r>
    <s v="162"/>
    <s v="106"/>
    <s v="99-542"/>
    <x v="16"/>
    <s v="Lipiec"/>
    <x v="0"/>
    <x v="41"/>
    <x v="13"/>
  </r>
  <r>
    <s v="195"/>
    <s v="119"/>
    <s v="99-542"/>
    <x v="51"/>
    <s v="Lipiec"/>
    <x v="14"/>
    <x v="41"/>
    <x v="13"/>
  </r>
  <r>
    <s v="42"/>
    <s v="102"/>
    <s v="99-543"/>
    <x v="14"/>
    <s v="Lipiec"/>
    <x v="10"/>
    <x v="42"/>
    <x v="13"/>
  </r>
  <r>
    <s v="174"/>
    <s v="123"/>
    <s v="99-543"/>
    <x v="20"/>
    <s v="Sierpień"/>
    <x v="11"/>
    <x v="42"/>
    <x v="13"/>
  </r>
  <r>
    <s v="236"/>
    <s v="111"/>
    <s v="99-543"/>
    <x v="39"/>
    <s v="Lipiec"/>
    <x v="13"/>
    <x v="42"/>
    <x v="13"/>
  </r>
  <r>
    <s v="28"/>
    <s v="122"/>
    <s v="99-544"/>
    <x v="35"/>
    <s v="Lipiec"/>
    <x v="18"/>
    <x v="43"/>
    <x v="14"/>
  </r>
  <r>
    <s v="66"/>
    <s v="120"/>
    <s v="99-544"/>
    <x v="46"/>
    <s v="Sierpień"/>
    <x v="5"/>
    <x v="43"/>
    <x v="14"/>
  </r>
  <r>
    <s v="196"/>
    <s v="123"/>
    <s v="99-544"/>
    <x v="52"/>
    <s v="Sierpień"/>
    <x v="11"/>
    <x v="43"/>
    <x v="14"/>
  </r>
  <r>
    <s v="5"/>
    <s v="123"/>
    <s v="99-545"/>
    <x v="35"/>
    <s v="Lipiec"/>
    <x v="11"/>
    <x v="44"/>
    <x v="14"/>
  </r>
  <r>
    <s v="19"/>
    <s v="102"/>
    <s v="99-545"/>
    <x v="30"/>
    <s v="Sierpień"/>
    <x v="10"/>
    <x v="44"/>
    <x v="14"/>
  </r>
  <r>
    <s v="127"/>
    <s v="114"/>
    <s v="99-545"/>
    <x v="55"/>
    <s v="Lipiec"/>
    <x v="2"/>
    <x v="44"/>
    <x v="14"/>
  </r>
  <r>
    <s v="227"/>
    <s v="107"/>
    <s v="99-545"/>
    <x v="17"/>
    <s v="Sierpień"/>
    <x v="19"/>
    <x v="44"/>
    <x v="14"/>
  </r>
  <r>
    <s v="26"/>
    <s v="123"/>
    <s v="99-546"/>
    <x v="40"/>
    <s v="Lipiec"/>
    <x v="11"/>
    <x v="45"/>
    <x v="14"/>
  </r>
  <r>
    <s v="37"/>
    <s v="101"/>
    <s v="99-546"/>
    <x v="34"/>
    <s v="Sierpień"/>
    <x v="8"/>
    <x v="45"/>
    <x v="14"/>
  </r>
  <r>
    <s v="142"/>
    <s v="121"/>
    <s v="99-546"/>
    <x v="0"/>
    <s v="Sierpień"/>
    <x v="16"/>
    <x v="45"/>
    <x v="14"/>
  </r>
  <r>
    <s v="178"/>
    <s v="115"/>
    <s v="99-546"/>
    <x v="19"/>
    <s v="Lipiec"/>
    <x v="20"/>
    <x v="45"/>
    <x v="14"/>
  </r>
  <r>
    <s v="181"/>
    <s v="109"/>
    <s v="99-546"/>
    <x v="39"/>
    <s v="Lipiec"/>
    <x v="12"/>
    <x v="45"/>
    <x v="14"/>
  </r>
  <r>
    <s v="205"/>
    <s v="115"/>
    <s v="99-546"/>
    <x v="45"/>
    <s v="Lipiec"/>
    <x v="20"/>
    <x v="45"/>
    <x v="14"/>
  </r>
  <r>
    <s v="218"/>
    <s v="109"/>
    <s v="99-546"/>
    <x v="20"/>
    <s v="Sierpień"/>
    <x v="12"/>
    <x v="45"/>
    <x v="14"/>
  </r>
  <r>
    <s v="225"/>
    <s v="122"/>
    <s v="99-546"/>
    <x v="41"/>
    <s v="Lipiec"/>
    <x v="18"/>
    <x v="45"/>
    <x v="14"/>
  </r>
  <r>
    <s v="229"/>
    <s v="102"/>
    <s v="99-546"/>
    <x v="27"/>
    <s v="Lipiec"/>
    <x v="10"/>
    <x v="45"/>
    <x v="14"/>
  </r>
  <r>
    <s v="61"/>
    <s v="103"/>
    <s v="99-547"/>
    <x v="47"/>
    <s v="Lipiec"/>
    <x v="22"/>
    <x v="46"/>
    <x v="14"/>
  </r>
  <r>
    <s v="160"/>
    <s v="114"/>
    <s v="99-548"/>
    <x v="44"/>
    <s v="Sierpień"/>
    <x v="2"/>
    <x v="47"/>
    <x v="15"/>
  </r>
  <r>
    <s v="14"/>
    <s v="114"/>
    <s v="99-549"/>
    <x v="12"/>
    <s v="Sierpień"/>
    <x v="2"/>
    <x v="48"/>
    <x v="15"/>
  </r>
  <r>
    <s v="35"/>
    <s v="102"/>
    <s v="99-549"/>
    <x v="52"/>
    <s v="Sierpień"/>
    <x v="10"/>
    <x v="48"/>
    <x v="15"/>
  </r>
  <r>
    <s v="85"/>
    <s v="102"/>
    <s v="99-549"/>
    <x v="8"/>
    <s v="Lipiec"/>
    <x v="10"/>
    <x v="48"/>
    <x v="15"/>
  </r>
  <r>
    <s v="106"/>
    <s v="109"/>
    <s v="99-549"/>
    <x v="52"/>
    <s v="Sierpień"/>
    <x v="12"/>
    <x v="48"/>
    <x v="15"/>
  </r>
  <r>
    <s v="128"/>
    <s v="109"/>
    <s v="99-549"/>
    <x v="3"/>
    <s v="Sierpień"/>
    <x v="12"/>
    <x v="48"/>
    <x v="15"/>
  </r>
  <r>
    <s v="130"/>
    <s v="115"/>
    <s v="99-549"/>
    <x v="44"/>
    <s v="Sierpień"/>
    <x v="20"/>
    <x v="48"/>
    <x v="15"/>
  </r>
  <r>
    <s v="240"/>
    <s v="105"/>
    <s v="99-549"/>
    <x v="19"/>
    <s v="Lipiec"/>
    <x v="21"/>
    <x v="48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s v="117"/>
    <s v="112"/>
    <s v="99-515"/>
    <d v="2017-07-01T00:00:00"/>
    <s v="Lipiec"/>
    <x v="0"/>
    <s v="Nowy Sacz"/>
    <s v="malopolskie"/>
    <n v="1"/>
    <n v="0"/>
  </r>
  <r>
    <s v="65"/>
    <s v="123"/>
    <s v="99-503"/>
    <d v="2017-07-02T00:00:00"/>
    <s v="Lipiec"/>
    <x v="1"/>
    <s v="Jelenia Gora"/>
    <s v="dolnoslaskie"/>
    <n v="1"/>
    <n v="0"/>
  </r>
  <r>
    <s v="180"/>
    <s v="108"/>
    <s v="99-510"/>
    <d v="2017-07-02T00:00:00"/>
    <s v="Lipiec"/>
    <x v="2"/>
    <s v="Gorzow Wielkopolski"/>
    <s v="lubuskie"/>
    <n v="1"/>
    <n v="0"/>
  </r>
  <r>
    <s v="93"/>
    <s v="101"/>
    <s v="99-519"/>
    <d v="2017-07-02T00:00:00"/>
    <s v="Lipiec"/>
    <x v="3"/>
    <s v="Siedlce"/>
    <s v="mazowieckie"/>
    <n v="1"/>
    <n v="0"/>
  </r>
  <r>
    <s v="179"/>
    <s v="104"/>
    <s v="99-529"/>
    <d v="2017-07-02T00:00:00"/>
    <s v="Lipiec"/>
    <x v="4"/>
    <s v="Gliwice"/>
    <s v="slaskie"/>
    <n v="1"/>
    <n v="0"/>
  </r>
  <r>
    <s v="42"/>
    <s v="102"/>
    <s v="99-543"/>
    <d v="2017-07-02T00:00:00"/>
    <s v="Lipiec"/>
    <x v="5"/>
    <s v="Elblag"/>
    <s v="warminsko-mazurskie"/>
    <n v="1"/>
    <n v="0"/>
  </r>
  <r>
    <s v="67"/>
    <s v="101"/>
    <s v="99-507"/>
    <d v="2017-07-03T00:00:00"/>
    <s v="Lipiec"/>
    <x v="3"/>
    <s v="Grudziadz"/>
    <s v="kujawsko-pomorskie"/>
    <n v="0"/>
    <n v="1"/>
  </r>
  <r>
    <s v="24"/>
    <s v="105"/>
    <s v="99-539"/>
    <d v="2017-07-03T00:00:00"/>
    <s v="Lipiec"/>
    <x v="6"/>
    <s v="Jastrzebie-Zdroj"/>
    <s v="slaskie"/>
    <n v="0"/>
    <n v="1"/>
  </r>
  <r>
    <s v="110"/>
    <s v="101"/>
    <s v="99-509"/>
    <d v="2017-07-04T00:00:00"/>
    <s v="Lipiec"/>
    <x v="3"/>
    <s v="Zielona Gora"/>
    <s v="lubuskie"/>
    <n v="0"/>
    <n v="1"/>
  </r>
  <r>
    <s v="213"/>
    <s v="102"/>
    <s v="99-526"/>
    <d v="2017-07-04T00:00:00"/>
    <s v="Lipiec"/>
    <x v="5"/>
    <s v="Katowice"/>
    <s v="slaskie"/>
    <n v="0"/>
    <n v="1"/>
  </r>
  <r>
    <s v="115"/>
    <s v="110"/>
    <s v="99-541"/>
    <d v="2017-07-04T00:00:00"/>
    <s v="Lipiec"/>
    <x v="7"/>
    <s v="Kielce"/>
    <s v="swietokrzyskie"/>
    <n v="0"/>
    <n v="1"/>
  </r>
  <r>
    <s v="28"/>
    <s v="122"/>
    <s v="99-544"/>
    <d v="2017-07-04T00:00:00"/>
    <s v="Lipiec"/>
    <x v="8"/>
    <s v="Poznan"/>
    <s v="wielkopolskie"/>
    <n v="0"/>
    <n v="1"/>
  </r>
  <r>
    <s v="5"/>
    <s v="123"/>
    <s v="99-545"/>
    <d v="2017-07-04T00:00:00"/>
    <s v="Lipiec"/>
    <x v="1"/>
    <s v="Kalisz"/>
    <s v="wielkopolskie"/>
    <n v="0"/>
    <n v="1"/>
  </r>
  <r>
    <s v="91"/>
    <s v="121"/>
    <s v="99-507"/>
    <d v="2017-07-05T00:00:00"/>
    <s v="Lipiec"/>
    <x v="9"/>
    <s v="Grudziadz"/>
    <s v="kujawsko-pomorskie"/>
    <n v="0"/>
    <n v="1"/>
  </r>
  <r>
    <s v="164"/>
    <s v="114"/>
    <s v="99-513"/>
    <d v="2017-07-05T00:00:00"/>
    <s v="Lipiec"/>
    <x v="10"/>
    <s v="Krakow"/>
    <s v="malopolskie"/>
    <n v="0"/>
    <n v="1"/>
  </r>
  <r>
    <s v="46"/>
    <s v="116"/>
    <s v="99-528"/>
    <d v="2017-07-05T00:00:00"/>
    <s v="Lipiec"/>
    <x v="11"/>
    <s v="Sosnowiec"/>
    <s v="slaskie"/>
    <n v="0"/>
    <n v="1"/>
  </r>
  <r>
    <s v="187"/>
    <s v="119"/>
    <s v="99-538"/>
    <d v="2017-07-05T00:00:00"/>
    <s v="Lipiec"/>
    <x v="12"/>
    <s v="Jaworzno"/>
    <s v="slaskie"/>
    <n v="0"/>
    <n v="1"/>
  </r>
  <r>
    <s v="45"/>
    <s v="110"/>
    <s v="99-530"/>
    <d v="2017-07-06T00:00:00"/>
    <s v="Lipiec"/>
    <x v="7"/>
    <s v="Zabrze"/>
    <s v="slaskie"/>
    <n v="0"/>
    <n v="1"/>
  </r>
  <r>
    <s v="8"/>
    <s v="121"/>
    <s v="99-532"/>
    <d v="2017-07-06T00:00:00"/>
    <s v="Lipiec"/>
    <x v="9"/>
    <s v="Bytom"/>
    <s v="slaskie"/>
    <n v="0"/>
    <n v="1"/>
  </r>
  <r>
    <s v="75"/>
    <s v="116"/>
    <s v="99-533"/>
    <d v="2017-07-06T00:00:00"/>
    <s v="Lipiec"/>
    <x v="11"/>
    <s v="Rybnik"/>
    <s v="slaskie"/>
    <n v="0"/>
    <n v="1"/>
  </r>
  <r>
    <s v="132"/>
    <s v="118"/>
    <s v="99-503"/>
    <d v="2017-07-07T00:00:00"/>
    <s v="Lipiec"/>
    <x v="13"/>
    <s v="Jelenia Gora"/>
    <s v="dolnoslaskie"/>
    <n v="0"/>
    <n v="1"/>
  </r>
  <r>
    <s v="94"/>
    <s v="115"/>
    <s v="99-534"/>
    <d v="2017-07-07T00:00:00"/>
    <s v="Lipiec"/>
    <x v="14"/>
    <s v="Ruda Slaska"/>
    <s v="slaskie"/>
    <n v="0"/>
    <n v="1"/>
  </r>
  <r>
    <s v="36"/>
    <s v="109"/>
    <s v="99-523"/>
    <d v="2017-07-08T00:00:00"/>
    <s v="Lipiec"/>
    <x v="15"/>
    <s v="Gdansk"/>
    <s v="pomorskie"/>
    <n v="1"/>
    <n v="0"/>
  </r>
  <r>
    <s v="226"/>
    <s v="112"/>
    <s v="99-541"/>
    <d v="2017-07-08T00:00:00"/>
    <s v="Lipiec"/>
    <x v="0"/>
    <s v="Kielce"/>
    <s v="swietokrzyskie"/>
    <n v="1"/>
    <n v="0"/>
  </r>
  <r>
    <s v="137"/>
    <s v="106"/>
    <s v="99-542"/>
    <d v="2017-07-08T00:00:00"/>
    <s v="Lipiec"/>
    <x v="16"/>
    <s v="Olsztyn"/>
    <s v="warminsko-mazurskie"/>
    <n v="1"/>
    <n v="0"/>
  </r>
  <r>
    <s v="127"/>
    <s v="114"/>
    <s v="99-545"/>
    <d v="2017-07-08T00:00:00"/>
    <s v="Lipiec"/>
    <x v="10"/>
    <s v="Kalisz"/>
    <s v="wielkopolskie"/>
    <n v="1"/>
    <n v="0"/>
  </r>
  <r>
    <s v="168"/>
    <s v="108"/>
    <s v="99-511"/>
    <d v="2017-07-09T00:00:00"/>
    <s v="Lipiec"/>
    <x v="2"/>
    <s v="Lodz"/>
    <s v="lodzkie"/>
    <n v="1"/>
    <n v="0"/>
  </r>
  <r>
    <s v="26"/>
    <s v="123"/>
    <s v="99-546"/>
    <d v="2017-07-09T00:00:00"/>
    <s v="Lipiec"/>
    <x v="1"/>
    <s v="Konin"/>
    <s v="wielkopolskie"/>
    <n v="1"/>
    <n v="0"/>
  </r>
  <r>
    <s v="87"/>
    <s v="101"/>
    <s v="99-512"/>
    <d v="2017-07-10T00:00:00"/>
    <s v="Lipiec"/>
    <x v="3"/>
    <s v="Piotrkow Trybunalski"/>
    <s v="lodzkie"/>
    <n v="0"/>
    <n v="1"/>
  </r>
  <r>
    <s v="104"/>
    <s v="102"/>
    <s v="99-535"/>
    <d v="2017-07-10T00:00:00"/>
    <s v="Lipiec"/>
    <x v="5"/>
    <s v="Tychy"/>
    <s v="slaskie"/>
    <n v="0"/>
    <n v="1"/>
  </r>
  <r>
    <s v="7"/>
    <s v="108"/>
    <s v="99-540"/>
    <d v="2017-07-10T00:00:00"/>
    <s v="Lipiec"/>
    <x v="2"/>
    <s v="Myslowice"/>
    <s v="slaskie"/>
    <n v="0"/>
    <n v="1"/>
  </r>
  <r>
    <s v="182"/>
    <s v="120"/>
    <s v="99-541"/>
    <d v="2017-07-10T00:00:00"/>
    <s v="Lipiec"/>
    <x v="17"/>
    <s v="Kielce"/>
    <s v="swietokrzyskie"/>
    <n v="0"/>
    <n v="1"/>
  </r>
  <r>
    <s v="225"/>
    <s v="122"/>
    <s v="99-546"/>
    <d v="2017-07-10T00:00:00"/>
    <s v="Lipiec"/>
    <x v="8"/>
    <s v="Konin"/>
    <s v="wielkopolskie"/>
    <n v="0"/>
    <n v="1"/>
  </r>
  <r>
    <s v="154"/>
    <s v="109"/>
    <s v="99-503"/>
    <d v="2017-07-11T00:00:00"/>
    <s v="Lipiec"/>
    <x v="15"/>
    <s v="Jelenia Gora"/>
    <s v="dolnoslaskie"/>
    <n v="0"/>
    <n v="1"/>
  </r>
  <r>
    <s v="22"/>
    <s v="101"/>
    <s v="99-511"/>
    <d v="2017-07-11T00:00:00"/>
    <s v="Lipiec"/>
    <x v="3"/>
    <s v="Lodz"/>
    <s v="lodzkie"/>
    <n v="0"/>
    <n v="1"/>
  </r>
  <r>
    <s v="139"/>
    <s v="105"/>
    <s v="99-514"/>
    <d v="2017-07-11T00:00:00"/>
    <s v="Lipiec"/>
    <x v="6"/>
    <s v="Tarnow"/>
    <s v="malopolskie"/>
    <n v="0"/>
    <n v="1"/>
  </r>
  <r>
    <s v="166"/>
    <s v="119"/>
    <s v="99-522"/>
    <d v="2017-07-11T00:00:00"/>
    <s v="Lipiec"/>
    <x v="12"/>
    <s v="Bialystok"/>
    <s v="podlaskie"/>
    <n v="0"/>
    <n v="1"/>
  </r>
  <r>
    <s v="193"/>
    <s v="123"/>
    <s v="99-531"/>
    <d v="2017-07-11T00:00:00"/>
    <s v="Lipiec"/>
    <x v="1"/>
    <s v="Bielsko-Biala"/>
    <s v="slaskie"/>
    <n v="0"/>
    <n v="1"/>
  </r>
  <r>
    <s v="71"/>
    <s v="121"/>
    <s v="99-532"/>
    <d v="2017-07-11T00:00:00"/>
    <s v="Lipiec"/>
    <x v="9"/>
    <s v="Bytom"/>
    <s v="slaskie"/>
    <n v="0"/>
    <n v="1"/>
  </r>
  <r>
    <s v="176"/>
    <s v="118"/>
    <s v="99-533"/>
    <d v="2017-07-11T00:00:00"/>
    <s v="Lipiec"/>
    <x v="13"/>
    <s v="Rybnik"/>
    <s v="slaskie"/>
    <n v="0"/>
    <n v="1"/>
  </r>
  <r>
    <s v="114"/>
    <s v="114"/>
    <s v="99-536"/>
    <d v="2017-07-11T00:00:00"/>
    <s v="Lipiec"/>
    <x v="10"/>
    <s v="Dabrowa Gornicza"/>
    <s v="slaskie"/>
    <n v="0"/>
    <n v="1"/>
  </r>
  <r>
    <s v="149"/>
    <s v="107"/>
    <s v="99-537"/>
    <d v="2017-07-11T00:00:00"/>
    <s v="Lipiec"/>
    <x v="18"/>
    <s v="Chorzow"/>
    <s v="slaskie"/>
    <n v="0"/>
    <n v="1"/>
  </r>
  <r>
    <s v="162"/>
    <s v="106"/>
    <s v="99-542"/>
    <d v="2017-07-11T00:00:00"/>
    <s v="Lipiec"/>
    <x v="16"/>
    <s v="Olsztyn"/>
    <s v="warminsko-mazurskie"/>
    <n v="0"/>
    <n v="1"/>
  </r>
  <r>
    <s v="29"/>
    <s v="118"/>
    <s v="99-501"/>
    <d v="2017-07-12T00:00:00"/>
    <s v="Lipiec"/>
    <x v="13"/>
    <s v="Walbrzych"/>
    <s v="dolnoslaskie"/>
    <n v="0"/>
    <n v="1"/>
  </r>
  <r>
    <s v="68"/>
    <s v="106"/>
    <s v="99-521"/>
    <d v="2017-07-12T00:00:00"/>
    <s v="Lipiec"/>
    <x v="16"/>
    <s v="Rzeszow"/>
    <s v="podkarpackie"/>
    <n v="0"/>
    <n v="1"/>
  </r>
  <r>
    <s v="224"/>
    <s v="109"/>
    <s v="99-529"/>
    <d v="2017-07-12T00:00:00"/>
    <s v="Lipiec"/>
    <x v="15"/>
    <s v="Gliwice"/>
    <s v="slaskie"/>
    <n v="0"/>
    <n v="1"/>
  </r>
  <r>
    <s v="31"/>
    <s v="115"/>
    <s v="99-538"/>
    <d v="2017-07-12T00:00:00"/>
    <s v="Lipiec"/>
    <x v="14"/>
    <s v="Jaworzno"/>
    <s v="slaskie"/>
    <n v="0"/>
    <n v="1"/>
  </r>
  <r>
    <s v="55"/>
    <s v="120"/>
    <s v="99-501"/>
    <d v="2017-07-13T00:00:00"/>
    <s v="Lipiec"/>
    <x v="17"/>
    <s v="Walbrzych"/>
    <s v="dolnoslaskie"/>
    <n v="0"/>
    <n v="1"/>
  </r>
  <r>
    <s v="40"/>
    <s v="106"/>
    <s v="99-518"/>
    <d v="2017-07-13T00:00:00"/>
    <s v="Lipiec"/>
    <x v="16"/>
    <s v="Plock"/>
    <s v="mazowieckie"/>
    <n v="0"/>
    <n v="1"/>
  </r>
  <r>
    <s v="152"/>
    <s v="113"/>
    <s v="99-519"/>
    <d v="2017-07-13T00:00:00"/>
    <s v="Lipiec"/>
    <x v="19"/>
    <s v="Siedlce"/>
    <s v="mazowieckie"/>
    <n v="0"/>
    <n v="1"/>
  </r>
  <r>
    <s v="215"/>
    <s v="105"/>
    <s v="99-530"/>
    <d v="2017-07-13T00:00:00"/>
    <s v="Lipiec"/>
    <x v="6"/>
    <s v="Zabrze"/>
    <s v="slaskie"/>
    <n v="0"/>
    <n v="1"/>
  </r>
  <r>
    <s v="184"/>
    <s v="102"/>
    <s v="99-531"/>
    <d v="2017-07-13T00:00:00"/>
    <s v="Lipiec"/>
    <x v="5"/>
    <s v="Bielsko-Biala"/>
    <s v="slaskie"/>
    <n v="0"/>
    <n v="1"/>
  </r>
  <r>
    <s v="235"/>
    <s v="117"/>
    <s v="99-539"/>
    <d v="2017-07-13T00:00:00"/>
    <s v="Lipiec"/>
    <x v="20"/>
    <s v="Jastrzebie-Zdroj"/>
    <s v="slaskie"/>
    <n v="0"/>
    <n v="1"/>
  </r>
  <r>
    <s v="83"/>
    <s v="118"/>
    <s v="99-515"/>
    <d v="2017-07-14T00:00:00"/>
    <s v="Lipiec"/>
    <x v="13"/>
    <s v="Nowy Sacz"/>
    <s v="malopolskie"/>
    <n v="0"/>
    <n v="1"/>
  </r>
  <r>
    <s v="109"/>
    <s v="115"/>
    <s v="99-533"/>
    <d v="2017-07-14T00:00:00"/>
    <s v="Lipiec"/>
    <x v="14"/>
    <s v="Rybnik"/>
    <s v="slaskie"/>
    <n v="0"/>
    <n v="1"/>
  </r>
  <r>
    <s v="131"/>
    <s v="113"/>
    <s v="99-540"/>
    <d v="2017-07-14T00:00:00"/>
    <s v="Lipiec"/>
    <x v="19"/>
    <s v="Myslowice"/>
    <s v="slaskie"/>
    <n v="0"/>
    <n v="1"/>
  </r>
  <r>
    <s v="151"/>
    <s v="112"/>
    <s v="99-501"/>
    <d v="2017-07-15T00:00:00"/>
    <s v="Lipiec"/>
    <x v="0"/>
    <s v="Walbrzych"/>
    <s v="dolnoslaskie"/>
    <n v="1"/>
    <n v="0"/>
  </r>
  <r>
    <s v="21"/>
    <s v="114"/>
    <s v="99-509"/>
    <d v="2017-07-15T00:00:00"/>
    <s v="Lipiec"/>
    <x v="10"/>
    <s v="Zielona Gora"/>
    <s v="lubuskie"/>
    <n v="1"/>
    <n v="0"/>
  </r>
  <r>
    <s v="177"/>
    <s v="120"/>
    <s v="99-512"/>
    <d v="2017-07-15T00:00:00"/>
    <s v="Lipiec"/>
    <x v="17"/>
    <s v="Piotrkow Trybunalski"/>
    <s v="lodzkie"/>
    <n v="1"/>
    <n v="0"/>
  </r>
  <r>
    <s v="13"/>
    <s v="121"/>
    <s v="99-520"/>
    <d v="2017-07-15T00:00:00"/>
    <s v="Lipiec"/>
    <x v="9"/>
    <s v="Opole"/>
    <s v="opolskie"/>
    <n v="1"/>
    <n v="0"/>
  </r>
  <r>
    <s v="73"/>
    <s v="113"/>
    <s v="99-530"/>
    <d v="2017-07-15T00:00:00"/>
    <s v="Lipiec"/>
    <x v="19"/>
    <s v="Zabrze"/>
    <s v="slaskie"/>
    <n v="1"/>
    <n v="0"/>
  </r>
  <r>
    <s v="230"/>
    <s v="101"/>
    <s v="99-540"/>
    <d v="2017-07-15T00:00:00"/>
    <s v="Lipiec"/>
    <x v="3"/>
    <s v="Myslowice"/>
    <s v="slaskie"/>
    <n v="1"/>
    <n v="0"/>
  </r>
  <r>
    <s v="129"/>
    <s v="113"/>
    <s v="99-511"/>
    <d v="2017-07-16T00:00:00"/>
    <s v="Lipiec"/>
    <x v="19"/>
    <s v="Lodz"/>
    <s v="lodzkie"/>
    <n v="1"/>
    <n v="0"/>
  </r>
  <r>
    <s v="238"/>
    <s v="121"/>
    <s v="99-536"/>
    <d v="2017-07-16T00:00:00"/>
    <s v="Lipiec"/>
    <x v="9"/>
    <s v="Dabrowa Gornicza"/>
    <s v="slaskie"/>
    <n v="1"/>
    <n v="0"/>
  </r>
  <r>
    <s v="236"/>
    <s v="111"/>
    <s v="99-543"/>
    <d v="2017-07-16T00:00:00"/>
    <s v="Lipiec"/>
    <x v="21"/>
    <s v="Elblag"/>
    <s v="warminsko-mazurskie"/>
    <n v="1"/>
    <n v="0"/>
  </r>
  <r>
    <s v="181"/>
    <s v="109"/>
    <s v="99-546"/>
    <d v="2017-07-16T00:00:00"/>
    <s v="Lipiec"/>
    <x v="15"/>
    <s v="Konin"/>
    <s v="wielkopolskie"/>
    <n v="1"/>
    <n v="0"/>
  </r>
  <r>
    <s v="169"/>
    <s v="118"/>
    <s v="99-508"/>
    <d v="2017-07-17T00:00:00"/>
    <s v="Lipiec"/>
    <x v="13"/>
    <s v="Lublin"/>
    <s v="lubelskie"/>
    <n v="0"/>
    <n v="1"/>
  </r>
  <r>
    <s v="122"/>
    <s v="117"/>
    <s v="99-513"/>
    <d v="2017-07-17T00:00:00"/>
    <s v="Lipiec"/>
    <x v="20"/>
    <s v="Krakow"/>
    <s v="malopolskie"/>
    <n v="0"/>
    <n v="1"/>
  </r>
  <r>
    <s v="39"/>
    <s v="116"/>
    <s v="99-515"/>
    <d v="2017-07-17T00:00:00"/>
    <s v="Lipiec"/>
    <x v="11"/>
    <s v="Nowy Sacz"/>
    <s v="malopolskie"/>
    <n v="0"/>
    <n v="1"/>
  </r>
  <r>
    <s v="20"/>
    <s v="101"/>
    <s v="99-524"/>
    <d v="2017-07-17T00:00:00"/>
    <s v="Lipiec"/>
    <x v="3"/>
    <s v="Gdynia"/>
    <s v="pomorskie"/>
    <n v="0"/>
    <n v="1"/>
  </r>
  <r>
    <s v="140"/>
    <s v="118"/>
    <s v="99-507"/>
    <d v="2017-07-18T00:00:00"/>
    <s v="Lipiec"/>
    <x v="13"/>
    <s v="Grudziadz"/>
    <s v="kujawsko-pomorskie"/>
    <n v="0"/>
    <n v="1"/>
  </r>
  <r>
    <s v="211"/>
    <s v="112"/>
    <s v="99-520"/>
    <d v="2017-07-18T00:00:00"/>
    <s v="Lipiec"/>
    <x v="0"/>
    <s v="Opole"/>
    <s v="opolskie"/>
    <n v="0"/>
    <n v="1"/>
  </r>
  <r>
    <s v="210"/>
    <s v="109"/>
    <s v="99-534"/>
    <d v="2017-07-18T00:00:00"/>
    <s v="Lipiec"/>
    <x v="15"/>
    <s v="Ruda Slaska"/>
    <s v="slaskie"/>
    <n v="0"/>
    <n v="1"/>
  </r>
  <r>
    <s v="229"/>
    <s v="102"/>
    <s v="99-546"/>
    <d v="2017-07-18T00:00:00"/>
    <s v="Lipiec"/>
    <x v="5"/>
    <s v="Konin"/>
    <s v="wielkopolskie"/>
    <n v="0"/>
    <n v="1"/>
  </r>
  <r>
    <s v="214"/>
    <s v="113"/>
    <s v="99-507"/>
    <d v="2017-07-19T00:00:00"/>
    <s v="Lipiec"/>
    <x v="19"/>
    <s v="Grudziadz"/>
    <s v="kujawsko-pomorskie"/>
    <n v="0"/>
    <n v="1"/>
  </r>
  <r>
    <s v="72"/>
    <s v="122"/>
    <s v="99-508"/>
    <d v="2017-07-19T00:00:00"/>
    <s v="Lipiec"/>
    <x v="8"/>
    <s v="Lublin"/>
    <s v="lubelskie"/>
    <n v="0"/>
    <n v="1"/>
  </r>
  <r>
    <s v="147"/>
    <s v="120"/>
    <s v="99-511"/>
    <d v="2017-07-19T00:00:00"/>
    <s v="Lipiec"/>
    <x v="17"/>
    <s v="Lodz"/>
    <s v="lodzkie"/>
    <n v="0"/>
    <n v="1"/>
  </r>
  <r>
    <s v="2"/>
    <s v="111"/>
    <s v="99-540"/>
    <d v="2017-07-19T00:00:00"/>
    <s v="Lipiec"/>
    <x v="21"/>
    <s v="Myslowice"/>
    <s v="slaskie"/>
    <n v="0"/>
    <n v="1"/>
  </r>
  <r>
    <s v="237"/>
    <s v="104"/>
    <s v="99-540"/>
    <d v="2017-07-19T00:00:00"/>
    <s v="Lipiec"/>
    <x v="4"/>
    <s v="Myslowice"/>
    <s v="slaskie"/>
    <n v="0"/>
    <n v="1"/>
  </r>
  <r>
    <s v="80"/>
    <s v="111"/>
    <s v="99-504"/>
    <d v="2017-07-20T00:00:00"/>
    <s v="Lipiec"/>
    <x v="21"/>
    <s v="Bydgoszcz"/>
    <s v="kujawsko-pomorskie"/>
    <n v="0"/>
    <n v="1"/>
  </r>
  <r>
    <s v="97"/>
    <s v="117"/>
    <s v="99-536"/>
    <d v="2017-07-20T00:00:00"/>
    <s v="Lipiec"/>
    <x v="20"/>
    <s v="Dabrowa Gornicza"/>
    <s v="slaskie"/>
    <n v="0"/>
    <n v="1"/>
  </r>
  <r>
    <s v="156"/>
    <s v="116"/>
    <s v="99-542"/>
    <d v="2017-07-20T00:00:00"/>
    <s v="Lipiec"/>
    <x v="11"/>
    <s v="Olsztyn"/>
    <s v="warminsko-mazurskie"/>
    <n v="0"/>
    <n v="1"/>
  </r>
  <r>
    <s v="145"/>
    <s v="114"/>
    <s v="99-518"/>
    <d v="2017-07-21T00:00:00"/>
    <s v="Lipiec"/>
    <x v="10"/>
    <s v="Plock"/>
    <s v="mazowieckie"/>
    <n v="0"/>
    <n v="1"/>
  </r>
  <r>
    <s v="219"/>
    <s v="105"/>
    <s v="99-524"/>
    <d v="2017-07-21T00:00:00"/>
    <s v="Lipiec"/>
    <x v="6"/>
    <s v="Gdynia"/>
    <s v="pomorskie"/>
    <n v="0"/>
    <n v="1"/>
  </r>
  <r>
    <s v="82"/>
    <s v="110"/>
    <s v="99-535"/>
    <d v="2017-07-21T00:00:00"/>
    <s v="Lipiec"/>
    <x v="7"/>
    <s v="Tychy"/>
    <s v="slaskie"/>
    <n v="0"/>
    <n v="1"/>
  </r>
  <r>
    <s v="195"/>
    <s v="119"/>
    <s v="99-542"/>
    <d v="2017-07-21T00:00:00"/>
    <s v="Lipiec"/>
    <x v="12"/>
    <s v="Olsztyn"/>
    <s v="warminsko-mazurskie"/>
    <n v="0"/>
    <n v="1"/>
  </r>
  <r>
    <s v="38"/>
    <s v="104"/>
    <s v="99-503"/>
    <d v="2017-07-22T00:00:00"/>
    <s v="Lipiec"/>
    <x v="4"/>
    <s v="Jelenia Gora"/>
    <s v="dolnoslaskie"/>
    <n v="1"/>
    <n v="0"/>
  </r>
  <r>
    <s v="54"/>
    <s v="103"/>
    <s v="99-516"/>
    <d v="2017-07-22T00:00:00"/>
    <s v="Lipiec"/>
    <x v="22"/>
    <s v="Warszawa"/>
    <s v="mazowieckie"/>
    <n v="1"/>
    <n v="0"/>
  </r>
  <r>
    <s v="33"/>
    <s v="102"/>
    <s v="99-535"/>
    <d v="2017-07-22T00:00:00"/>
    <s v="Lipiec"/>
    <x v="5"/>
    <s v="Tychy"/>
    <s v="slaskie"/>
    <n v="1"/>
    <n v="0"/>
  </r>
  <r>
    <s v="123"/>
    <s v="105"/>
    <s v="99-513"/>
    <d v="2017-07-23T00:00:00"/>
    <s v="Lipiec"/>
    <x v="6"/>
    <s v="Krakow"/>
    <s v="malopolskie"/>
    <n v="1"/>
    <n v="0"/>
  </r>
  <r>
    <s v="205"/>
    <s v="115"/>
    <s v="99-546"/>
    <d v="2017-07-23T00:00:00"/>
    <s v="Lipiec"/>
    <x v="14"/>
    <s v="Konin"/>
    <s v="wielkopolskie"/>
    <n v="1"/>
    <n v="0"/>
  </r>
  <r>
    <s v="23"/>
    <s v="104"/>
    <s v="99-520"/>
    <d v="2017-07-24T00:00:00"/>
    <s v="Lipiec"/>
    <x v="4"/>
    <s v="Opole"/>
    <s v="opolskie"/>
    <n v="0"/>
    <n v="1"/>
  </r>
  <r>
    <s v="12"/>
    <s v="114"/>
    <s v="99-500"/>
    <d v="2017-07-25T00:00:00"/>
    <s v="Lipiec"/>
    <x v="10"/>
    <s v="Wroclaw"/>
    <s v="dolnoslaskie"/>
    <n v="0"/>
    <n v="1"/>
  </r>
  <r>
    <s v="1"/>
    <s v="109"/>
    <s v="99-508"/>
    <d v="2017-07-25T00:00:00"/>
    <s v="Lipiec"/>
    <x v="15"/>
    <s v="Lublin"/>
    <s v="lubelskie"/>
    <n v="0"/>
    <n v="1"/>
  </r>
  <r>
    <s v="16"/>
    <s v="120"/>
    <s v="99-511"/>
    <d v="2017-07-25T00:00:00"/>
    <s v="Lipiec"/>
    <x v="17"/>
    <s v="Lodz"/>
    <s v="lodzkie"/>
    <n v="0"/>
    <n v="1"/>
  </r>
  <r>
    <s v="161"/>
    <s v="111"/>
    <s v="99-520"/>
    <d v="2017-07-25T00:00:00"/>
    <s v="Lipiec"/>
    <x v="21"/>
    <s v="Opole"/>
    <s v="opolskie"/>
    <n v="0"/>
    <n v="1"/>
  </r>
  <r>
    <s v="11"/>
    <s v="104"/>
    <s v="99-500"/>
    <d v="2017-07-26T00:00:00"/>
    <s v="Lipiec"/>
    <x v="4"/>
    <s v="Wroclaw"/>
    <s v="dolnoslaskie"/>
    <n v="0"/>
    <n v="1"/>
  </r>
  <r>
    <s v="167"/>
    <s v="102"/>
    <s v="99-510"/>
    <d v="2017-07-26T00:00:00"/>
    <s v="Lipiec"/>
    <x v="5"/>
    <s v="Gorzow Wielkopolski"/>
    <s v="lubuskie"/>
    <n v="0"/>
    <n v="1"/>
  </r>
  <r>
    <s v="86"/>
    <s v="101"/>
    <s v="99-515"/>
    <d v="2017-07-26T00:00:00"/>
    <s v="Lipiec"/>
    <x v="3"/>
    <s v="Nowy Sacz"/>
    <s v="malopolskie"/>
    <n v="0"/>
    <n v="1"/>
  </r>
  <r>
    <s v="49"/>
    <s v="111"/>
    <s v="99-528"/>
    <d v="2017-07-26T00:00:00"/>
    <s v="Lipiec"/>
    <x v="21"/>
    <s v="Sosnowiec"/>
    <s v="slaskie"/>
    <n v="0"/>
    <n v="1"/>
  </r>
  <r>
    <s v="3"/>
    <s v="104"/>
    <s v="99-510"/>
    <d v="2017-07-27T00:00:00"/>
    <s v="Lipiec"/>
    <x v="4"/>
    <s v="Gorzow Wielkopolski"/>
    <s v="lubuskie"/>
    <n v="0"/>
    <n v="1"/>
  </r>
  <r>
    <s v="183"/>
    <s v="106"/>
    <s v="99-520"/>
    <d v="2017-07-27T00:00:00"/>
    <s v="Lipiec"/>
    <x v="16"/>
    <s v="Opole"/>
    <s v="opolskie"/>
    <n v="0"/>
    <n v="1"/>
  </r>
  <r>
    <s v="9"/>
    <s v="108"/>
    <s v="99-530"/>
    <d v="2017-07-27T00:00:00"/>
    <s v="Lipiec"/>
    <x v="2"/>
    <s v="Zabrze"/>
    <s v="slaskie"/>
    <n v="0"/>
    <n v="1"/>
  </r>
  <r>
    <s v="233"/>
    <s v="112"/>
    <s v="99-507"/>
    <d v="2017-07-28T00:00:00"/>
    <s v="Lipiec"/>
    <x v="0"/>
    <s v="Grudziadz"/>
    <s v="kujawsko-pomorskie"/>
    <n v="0"/>
    <n v="1"/>
  </r>
  <r>
    <s v="136"/>
    <s v="101"/>
    <s v="99-508"/>
    <d v="2017-07-28T00:00:00"/>
    <s v="Lipiec"/>
    <x v="3"/>
    <s v="Lublin"/>
    <s v="lubelskie"/>
    <n v="0"/>
    <n v="1"/>
  </r>
  <r>
    <s v="212"/>
    <s v="109"/>
    <s v="99-521"/>
    <d v="2017-07-28T00:00:00"/>
    <s v="Lipiec"/>
    <x v="15"/>
    <s v="Rzeszow"/>
    <s v="podkarpackie"/>
    <n v="0"/>
    <n v="1"/>
  </r>
  <r>
    <s v="47"/>
    <s v="104"/>
    <s v="99-531"/>
    <d v="2017-07-28T00:00:00"/>
    <s v="Lipiec"/>
    <x v="4"/>
    <s v="Bielsko-Biala"/>
    <s v="slaskie"/>
    <n v="0"/>
    <n v="1"/>
  </r>
  <r>
    <s v="62"/>
    <s v="123"/>
    <s v="99-535"/>
    <d v="2017-07-28T00:00:00"/>
    <s v="Lipiec"/>
    <x v="1"/>
    <s v="Tychy"/>
    <s v="slaskie"/>
    <n v="0"/>
    <n v="1"/>
  </r>
  <r>
    <s v="185"/>
    <s v="109"/>
    <s v="99-513"/>
    <d v="2017-07-29T00:00:00"/>
    <s v="Lipiec"/>
    <x v="15"/>
    <s v="Krakow"/>
    <s v="malopolskie"/>
    <n v="1"/>
    <n v="0"/>
  </r>
  <r>
    <s v="141"/>
    <s v="104"/>
    <s v="99-519"/>
    <d v="2017-07-29T00:00:00"/>
    <s v="Lipiec"/>
    <x v="4"/>
    <s v="Siedlce"/>
    <s v="mazowieckie"/>
    <n v="1"/>
    <n v="0"/>
  </r>
  <r>
    <s v="148"/>
    <s v="105"/>
    <s v="99-526"/>
    <d v="2017-07-29T00:00:00"/>
    <s v="Lipiec"/>
    <x v="6"/>
    <s v="Katowice"/>
    <s v="slaskie"/>
    <n v="1"/>
    <n v="0"/>
  </r>
  <r>
    <s v="27"/>
    <s v="113"/>
    <s v="99-541"/>
    <d v="2017-07-29T00:00:00"/>
    <s v="Lipiec"/>
    <x v="19"/>
    <s v="Kielce"/>
    <s v="swietokrzyskie"/>
    <n v="1"/>
    <n v="0"/>
  </r>
  <r>
    <s v="61"/>
    <s v="103"/>
    <s v="99-547"/>
    <d v="2017-07-29T00:00:00"/>
    <s v="Lipiec"/>
    <x v="22"/>
    <s v="Pila"/>
    <s v="wielkopolskie"/>
    <n v="1"/>
    <n v="0"/>
  </r>
  <r>
    <s v="51"/>
    <s v="118"/>
    <s v="99-502"/>
    <d v="2017-07-30T00:00:00"/>
    <s v="Lipiec"/>
    <x v="13"/>
    <s v="Legnica"/>
    <s v="dolnoslaskie"/>
    <n v="1"/>
    <n v="0"/>
  </r>
  <r>
    <s v="81"/>
    <s v="120"/>
    <s v="99-512"/>
    <d v="2017-07-30T00:00:00"/>
    <s v="Lipiec"/>
    <x v="17"/>
    <s v="Piotrkow Trybunalski"/>
    <s v="lodzkie"/>
    <n v="1"/>
    <n v="0"/>
  </r>
  <r>
    <s v="201"/>
    <s v="103"/>
    <s v="99-523"/>
    <d v="2017-07-30T00:00:00"/>
    <s v="Lipiec"/>
    <x v="22"/>
    <s v="Gdansk"/>
    <s v="pomorskie"/>
    <n v="1"/>
    <n v="0"/>
  </r>
  <r>
    <s v="85"/>
    <s v="102"/>
    <s v="99-549"/>
    <d v="2017-07-30T00:00:00"/>
    <s v="Lipiec"/>
    <x v="5"/>
    <s v="Koszalin"/>
    <s v="zachodniopomorskie"/>
    <n v="1"/>
    <n v="0"/>
  </r>
  <r>
    <s v="41"/>
    <s v="119"/>
    <s v="99-505"/>
    <d v="2017-07-31T00:00:00"/>
    <s v="Lipiec"/>
    <x v="12"/>
    <s v="Torun"/>
    <s v="kujawsko-pomorskie"/>
    <n v="0"/>
    <n v="1"/>
  </r>
  <r>
    <s v="138"/>
    <s v="123"/>
    <s v="99-511"/>
    <d v="2017-07-31T00:00:00"/>
    <s v="Lipiec"/>
    <x v="1"/>
    <s v="Lodz"/>
    <s v="lodzkie"/>
    <n v="0"/>
    <n v="1"/>
  </r>
  <r>
    <s v="134"/>
    <s v="113"/>
    <s v="99-537"/>
    <d v="2017-07-31T00:00:00"/>
    <s v="Lipiec"/>
    <x v="19"/>
    <s v="Chorzow"/>
    <s v="slaskie"/>
    <n v="0"/>
    <n v="1"/>
  </r>
  <r>
    <s v="178"/>
    <s v="115"/>
    <s v="99-546"/>
    <d v="2017-07-31T00:00:00"/>
    <s v="Lipiec"/>
    <x v="14"/>
    <s v="Konin"/>
    <s v="wielkopolskie"/>
    <n v="0"/>
    <n v="1"/>
  </r>
  <r>
    <s v="240"/>
    <s v="105"/>
    <s v="99-549"/>
    <d v="2017-07-31T00:00:00"/>
    <s v="Lipiec"/>
    <x v="6"/>
    <s v="Koszalin"/>
    <s v="zachodniopomorskie"/>
    <n v="0"/>
    <n v="1"/>
  </r>
  <r>
    <s v="208"/>
    <s v="123"/>
    <s v="99-531"/>
    <d v="2017-08-01T00:00:00"/>
    <s v="Sierpień"/>
    <x v="1"/>
    <s v="Bielsko-Biala"/>
    <s v="slaskie"/>
    <n v="0"/>
    <n v="1"/>
  </r>
  <r>
    <s v="18"/>
    <s v="112"/>
    <s v="99-508"/>
    <d v="2017-08-02T00:00:00"/>
    <s v="Sierpień"/>
    <x v="0"/>
    <s v="Lublin"/>
    <s v="lubelskie"/>
    <n v="0"/>
    <n v="1"/>
  </r>
  <r>
    <s v="192"/>
    <s v="101"/>
    <s v="99-509"/>
    <d v="2017-08-02T00:00:00"/>
    <s v="Sierpień"/>
    <x v="3"/>
    <s v="Zielona Gora"/>
    <s v="lubuskie"/>
    <n v="0"/>
    <n v="1"/>
  </r>
  <r>
    <s v="30"/>
    <s v="104"/>
    <s v="99-522"/>
    <d v="2017-08-02T00:00:00"/>
    <s v="Sierpień"/>
    <x v="4"/>
    <s v="Bialystok"/>
    <s v="podlaskie"/>
    <n v="0"/>
    <n v="1"/>
  </r>
  <r>
    <s v="50"/>
    <s v="109"/>
    <s v="99-526"/>
    <d v="2017-08-02T00:00:00"/>
    <s v="Sierpień"/>
    <x v="15"/>
    <s v="Katowice"/>
    <s v="slaskie"/>
    <n v="0"/>
    <n v="1"/>
  </r>
  <r>
    <s v="204"/>
    <s v="118"/>
    <s v="99-534"/>
    <d v="2017-08-02T00:00:00"/>
    <s v="Sierpień"/>
    <x v="13"/>
    <s v="Ruda Slaska"/>
    <s v="slaskie"/>
    <n v="0"/>
    <n v="1"/>
  </r>
  <r>
    <s v="4"/>
    <s v="114"/>
    <s v="99-520"/>
    <d v="2017-08-03T00:00:00"/>
    <s v="Sierpień"/>
    <x v="10"/>
    <s v="Opole"/>
    <s v="opolskie"/>
    <n v="0"/>
    <n v="1"/>
  </r>
  <r>
    <s v="196"/>
    <s v="123"/>
    <s v="99-544"/>
    <d v="2017-08-03T00:00:00"/>
    <s v="Sierpień"/>
    <x v="1"/>
    <s v="Poznan"/>
    <s v="wielkopolskie"/>
    <n v="0"/>
    <n v="1"/>
  </r>
  <r>
    <s v="35"/>
    <s v="102"/>
    <s v="99-549"/>
    <d v="2017-08-03T00:00:00"/>
    <s v="Sierpień"/>
    <x v="5"/>
    <s v="Koszalin"/>
    <s v="zachodniopomorskie"/>
    <n v="0"/>
    <n v="1"/>
  </r>
  <r>
    <s v="106"/>
    <s v="109"/>
    <s v="99-549"/>
    <d v="2017-08-03T00:00:00"/>
    <s v="Sierpień"/>
    <x v="15"/>
    <s v="Koszalin"/>
    <s v="zachodniopomorskie"/>
    <n v="0"/>
    <n v="1"/>
  </r>
  <r>
    <s v="153"/>
    <s v="111"/>
    <s v="99-507"/>
    <d v="2017-08-04T00:00:00"/>
    <s v="Sierpień"/>
    <x v="21"/>
    <s v="Grudziadz"/>
    <s v="kujawsko-pomorskie"/>
    <n v="0"/>
    <n v="1"/>
  </r>
  <r>
    <s v="107"/>
    <s v="106"/>
    <s v="99-521"/>
    <d v="2017-08-04T00:00:00"/>
    <s v="Sierpień"/>
    <x v="16"/>
    <s v="Rzeszow"/>
    <s v="podkarpackie"/>
    <n v="0"/>
    <n v="1"/>
  </r>
  <r>
    <s v="216"/>
    <s v="101"/>
    <s v="99-525"/>
    <d v="2017-08-04T00:00:00"/>
    <s v="Sierpień"/>
    <x v="3"/>
    <s v="Slupsk"/>
    <s v="pomorskie"/>
    <n v="0"/>
    <n v="1"/>
  </r>
  <r>
    <s v="172"/>
    <s v="112"/>
    <s v="99-526"/>
    <d v="2017-08-04T00:00:00"/>
    <s v="Sierpień"/>
    <x v="0"/>
    <s v="Katowice"/>
    <s v="slaskie"/>
    <n v="0"/>
    <n v="1"/>
  </r>
  <r>
    <s v="59"/>
    <s v="116"/>
    <s v="99-505"/>
    <d v="2017-08-05T00:00:00"/>
    <s v="Sierpień"/>
    <x v="11"/>
    <s v="Torun"/>
    <s v="kujawsko-pomorskie"/>
    <n v="1"/>
    <n v="0"/>
  </r>
  <r>
    <s v="74"/>
    <s v="119"/>
    <s v="99-505"/>
    <d v="2017-08-05T00:00:00"/>
    <s v="Sierpień"/>
    <x v="12"/>
    <s v="Torun"/>
    <s v="kujawsko-pomorskie"/>
    <n v="1"/>
    <n v="0"/>
  </r>
  <r>
    <s v="64"/>
    <s v="106"/>
    <s v="99-512"/>
    <d v="2017-08-05T00:00:00"/>
    <s v="Sierpień"/>
    <x v="16"/>
    <s v="Piotrkow Trybunalski"/>
    <s v="lodzkie"/>
    <n v="1"/>
    <n v="0"/>
  </r>
  <r>
    <s v="159"/>
    <s v="113"/>
    <s v="99-514"/>
    <d v="2017-08-05T00:00:00"/>
    <s v="Sierpień"/>
    <x v="19"/>
    <s v="Tarnow"/>
    <s v="malopolskie"/>
    <n v="1"/>
    <n v="0"/>
  </r>
  <r>
    <s v="43"/>
    <s v="122"/>
    <s v="99-538"/>
    <d v="2017-08-05T00:00:00"/>
    <s v="Sierpień"/>
    <x v="8"/>
    <s v="Jaworzno"/>
    <s v="slaskie"/>
    <n v="1"/>
    <n v="0"/>
  </r>
  <r>
    <s v="174"/>
    <s v="123"/>
    <s v="99-543"/>
    <d v="2017-08-05T00:00:00"/>
    <s v="Sierpień"/>
    <x v="1"/>
    <s v="Elblag"/>
    <s v="warminsko-mazurskie"/>
    <n v="1"/>
    <n v="0"/>
  </r>
  <r>
    <s v="218"/>
    <s v="109"/>
    <s v="99-546"/>
    <d v="2017-08-05T00:00:00"/>
    <s v="Sierpień"/>
    <x v="15"/>
    <s v="Konin"/>
    <s v="wielkopolskie"/>
    <n v="1"/>
    <n v="0"/>
  </r>
  <r>
    <s v="69"/>
    <s v="107"/>
    <s v="99-521"/>
    <d v="2017-08-06T00:00:00"/>
    <s v="Sierpień"/>
    <x v="18"/>
    <s v="Rzeszow"/>
    <s v="podkarpackie"/>
    <n v="1"/>
    <n v="0"/>
  </r>
  <r>
    <s v="77"/>
    <s v="105"/>
    <s v="99-529"/>
    <d v="2017-08-06T00:00:00"/>
    <s v="Sierpień"/>
    <x v="6"/>
    <s v="Gliwice"/>
    <s v="slaskie"/>
    <n v="1"/>
    <n v="0"/>
  </r>
  <r>
    <s v="188"/>
    <s v="121"/>
    <s v="99-532"/>
    <d v="2017-08-06T00:00:00"/>
    <s v="Sierpień"/>
    <x v="9"/>
    <s v="Bytom"/>
    <s v="slaskie"/>
    <n v="1"/>
    <n v="0"/>
  </r>
  <r>
    <s v="124"/>
    <s v="120"/>
    <s v="99-539"/>
    <d v="2017-08-06T00:00:00"/>
    <s v="Sierpień"/>
    <x v="17"/>
    <s v="Jastrzebie-Zdroj"/>
    <s v="slaskie"/>
    <n v="1"/>
    <n v="0"/>
  </r>
  <r>
    <s v="186"/>
    <s v="113"/>
    <s v="99-512"/>
    <d v="2017-08-07T00:00:00"/>
    <s v="Sierpień"/>
    <x v="19"/>
    <s v="Piotrkow Trybunalski"/>
    <s v="lodzkie"/>
    <n v="0"/>
    <n v="1"/>
  </r>
  <r>
    <s v="144"/>
    <s v="105"/>
    <s v="99-528"/>
    <d v="2017-08-07T00:00:00"/>
    <s v="Sierpień"/>
    <x v="6"/>
    <s v="Sosnowiec"/>
    <s v="slaskie"/>
    <n v="0"/>
    <n v="1"/>
  </r>
  <r>
    <s v="222"/>
    <s v="115"/>
    <s v="99-531"/>
    <d v="2017-08-07T00:00:00"/>
    <s v="Sierpień"/>
    <x v="14"/>
    <s v="Bielsko-Biala"/>
    <s v="slaskie"/>
    <n v="0"/>
    <n v="1"/>
  </r>
  <r>
    <s v="63"/>
    <s v="122"/>
    <s v="99-532"/>
    <d v="2017-08-07T00:00:00"/>
    <s v="Sierpień"/>
    <x v="8"/>
    <s v="Bytom"/>
    <s v="slaskie"/>
    <n v="0"/>
    <n v="1"/>
  </r>
  <r>
    <s v="32"/>
    <s v="103"/>
    <s v="99-536"/>
    <d v="2017-08-07T00:00:00"/>
    <s v="Sierpień"/>
    <x v="22"/>
    <s v="Dabrowa Gornicza"/>
    <s v="slaskie"/>
    <n v="0"/>
    <n v="1"/>
  </r>
  <r>
    <s v="198"/>
    <s v="108"/>
    <s v="99-502"/>
    <d v="2017-08-08T00:00:00"/>
    <s v="Sierpień"/>
    <x v="2"/>
    <s v="Legnica"/>
    <s v="dolnoslaskie"/>
    <n v="0"/>
    <n v="1"/>
  </r>
  <r>
    <s v="101"/>
    <s v="106"/>
    <s v="99-510"/>
    <d v="2017-08-08T00:00:00"/>
    <s v="Sierpień"/>
    <x v="16"/>
    <s v="Gorzow Wielkopolski"/>
    <s v="lubuskie"/>
    <n v="0"/>
    <n v="1"/>
  </r>
  <r>
    <s v="111"/>
    <s v="105"/>
    <s v="99-515"/>
    <d v="2017-08-08T00:00:00"/>
    <s v="Sierpień"/>
    <x v="6"/>
    <s v="Nowy Sacz"/>
    <s v="malopolskie"/>
    <n v="0"/>
    <n v="1"/>
  </r>
  <r>
    <s v="209"/>
    <s v="106"/>
    <s v="99-502"/>
    <d v="2017-08-09T00:00:00"/>
    <s v="Sierpień"/>
    <x v="16"/>
    <s v="Legnica"/>
    <s v="dolnoslaskie"/>
    <n v="0"/>
    <n v="1"/>
  </r>
  <r>
    <s v="25"/>
    <s v="110"/>
    <s v="99-532"/>
    <d v="2017-08-09T00:00:00"/>
    <s v="Sierpień"/>
    <x v="7"/>
    <s v="Bytom"/>
    <s v="slaskie"/>
    <n v="0"/>
    <n v="1"/>
  </r>
  <r>
    <s v="90"/>
    <s v="118"/>
    <s v="99-533"/>
    <d v="2017-08-09T00:00:00"/>
    <s v="Sierpień"/>
    <x v="13"/>
    <s v="Rybnik"/>
    <s v="slaskie"/>
    <n v="0"/>
    <n v="1"/>
  </r>
  <r>
    <s v="14"/>
    <s v="114"/>
    <s v="99-549"/>
    <d v="2017-08-09T00:00:00"/>
    <s v="Sierpień"/>
    <x v="10"/>
    <s v="Koszalin"/>
    <s v="zachodniopomorskie"/>
    <n v="0"/>
    <n v="1"/>
  </r>
  <r>
    <s v="10"/>
    <s v="106"/>
    <s v="99-531"/>
    <d v="2017-08-10T00:00:00"/>
    <s v="Sierpień"/>
    <x v="16"/>
    <s v="Bielsko-Biala"/>
    <s v="slaskie"/>
    <n v="0"/>
    <n v="1"/>
  </r>
  <r>
    <s v="125"/>
    <s v="110"/>
    <s v="99-505"/>
    <d v="2017-08-11T00:00:00"/>
    <s v="Sierpień"/>
    <x v="7"/>
    <s v="Torun"/>
    <s v="kujawsko-pomorskie"/>
    <n v="0"/>
    <n v="1"/>
  </r>
  <r>
    <s v="150"/>
    <s v="108"/>
    <s v="99-513"/>
    <d v="2017-08-11T00:00:00"/>
    <s v="Sierpień"/>
    <x v="2"/>
    <s v="Krakow"/>
    <s v="malopolskie"/>
    <n v="0"/>
    <n v="1"/>
  </r>
  <r>
    <s v="206"/>
    <s v="123"/>
    <s v="99-536"/>
    <d v="2017-08-11T00:00:00"/>
    <s v="Sierpień"/>
    <x v="1"/>
    <s v="Dabrowa Gornicza"/>
    <s v="slaskie"/>
    <n v="0"/>
    <n v="1"/>
  </r>
  <r>
    <s v="135"/>
    <s v="122"/>
    <s v="99-513"/>
    <d v="2017-08-12T00:00:00"/>
    <s v="Sierpień"/>
    <x v="8"/>
    <s v="Krakow"/>
    <s v="malopolskie"/>
    <n v="1"/>
    <n v="0"/>
  </r>
  <r>
    <s v="165"/>
    <s v="112"/>
    <s v="99-529"/>
    <d v="2017-08-12T00:00:00"/>
    <s v="Sierpień"/>
    <x v="0"/>
    <s v="Gliwice"/>
    <s v="slaskie"/>
    <n v="1"/>
    <n v="0"/>
  </r>
  <r>
    <s v="119"/>
    <s v="113"/>
    <s v="99-537"/>
    <d v="2017-08-12T00:00:00"/>
    <s v="Sierpień"/>
    <x v="19"/>
    <s v="Chorzow"/>
    <s v="slaskie"/>
    <n v="1"/>
    <n v="0"/>
  </r>
  <r>
    <s v="120"/>
    <s v="101"/>
    <s v="99-542"/>
    <d v="2017-08-12T00:00:00"/>
    <s v="Sierpień"/>
    <x v="3"/>
    <s v="Olsztyn"/>
    <s v="warminsko-mazurskie"/>
    <n v="1"/>
    <n v="0"/>
  </r>
  <r>
    <s v="66"/>
    <s v="120"/>
    <s v="99-544"/>
    <d v="2017-08-12T00:00:00"/>
    <s v="Sierpień"/>
    <x v="17"/>
    <s v="Poznan"/>
    <s v="wielkopolskie"/>
    <n v="1"/>
    <n v="0"/>
  </r>
  <r>
    <s v="108"/>
    <s v="116"/>
    <s v="99-500"/>
    <d v="2017-08-13T00:00:00"/>
    <s v="Sierpień"/>
    <x v="11"/>
    <s v="Wroclaw"/>
    <s v="dolnoslaskie"/>
    <n v="1"/>
    <n v="0"/>
  </r>
  <r>
    <s v="223"/>
    <s v="103"/>
    <s v="99-527"/>
    <d v="2017-08-13T00:00:00"/>
    <s v="Sierpień"/>
    <x v="22"/>
    <s v="Czestochowa"/>
    <s v="slaskie"/>
    <n v="1"/>
    <n v="0"/>
  </r>
  <r>
    <s v="171"/>
    <s v="120"/>
    <s v="99-529"/>
    <d v="2017-08-13T00:00:00"/>
    <s v="Sierpień"/>
    <x v="17"/>
    <s v="Gliwice"/>
    <s v="slaskie"/>
    <n v="1"/>
    <n v="0"/>
  </r>
  <r>
    <s v="84"/>
    <s v="107"/>
    <s v="99-536"/>
    <d v="2017-08-13T00:00:00"/>
    <s v="Sierpień"/>
    <x v="18"/>
    <s v="Dabrowa Gornicza"/>
    <s v="slaskie"/>
    <n v="1"/>
    <n v="0"/>
  </r>
  <r>
    <s v="128"/>
    <s v="109"/>
    <s v="99-549"/>
    <d v="2017-08-13T00:00:00"/>
    <s v="Sierpień"/>
    <x v="15"/>
    <s v="Koszalin"/>
    <s v="zachodniopomorskie"/>
    <n v="1"/>
    <n v="0"/>
  </r>
  <r>
    <s v="118"/>
    <s v="116"/>
    <s v="99-512"/>
    <d v="2017-08-14T00:00:00"/>
    <s v="Sierpień"/>
    <x v="11"/>
    <s v="Piotrkow Trybunalski"/>
    <s v="lodzkie"/>
    <n v="0"/>
    <n v="1"/>
  </r>
  <r>
    <s v="34"/>
    <s v="123"/>
    <s v="99-521"/>
    <d v="2017-08-14T00:00:00"/>
    <s v="Sierpień"/>
    <x v="1"/>
    <s v="Rzeszow"/>
    <s v="podkarpackie"/>
    <n v="0"/>
    <n v="1"/>
  </r>
  <r>
    <s v="116"/>
    <s v="121"/>
    <s v="99-524"/>
    <d v="2017-08-14T00:00:00"/>
    <s v="Sierpień"/>
    <x v="9"/>
    <s v="Gdynia"/>
    <s v="pomorskie"/>
    <n v="0"/>
    <n v="1"/>
  </r>
  <r>
    <s v="239"/>
    <s v="117"/>
    <s v="99-530"/>
    <d v="2017-08-14T00:00:00"/>
    <s v="Sierpień"/>
    <x v="20"/>
    <s v="Zabrze"/>
    <s v="slaskie"/>
    <n v="0"/>
    <n v="1"/>
  </r>
  <r>
    <s v="76"/>
    <s v="104"/>
    <s v="99-531"/>
    <d v="2017-08-14T00:00:00"/>
    <s v="Sierpień"/>
    <x v="4"/>
    <s v="Bielsko-Biala"/>
    <s v="slaskie"/>
    <n v="0"/>
    <n v="1"/>
  </r>
  <r>
    <s v="79"/>
    <s v="105"/>
    <s v="99-537"/>
    <d v="2017-08-14T00:00:00"/>
    <s v="Sierpień"/>
    <x v="6"/>
    <s v="Chorzow"/>
    <s v="slaskie"/>
    <n v="0"/>
    <n v="1"/>
  </r>
  <r>
    <s v="92"/>
    <s v="109"/>
    <s v="99-541"/>
    <d v="2017-08-14T00:00:00"/>
    <s v="Sierpień"/>
    <x v="15"/>
    <s v="Kielce"/>
    <s v="swietokrzyskie"/>
    <n v="0"/>
    <n v="1"/>
  </r>
  <r>
    <s v="200"/>
    <s v="117"/>
    <s v="99-506"/>
    <d v="2017-08-15T00:00:00"/>
    <s v="Sierpień"/>
    <x v="20"/>
    <s v="Wloclawek"/>
    <s v="kujawsko-pomorskie"/>
    <n v="0"/>
    <n v="1"/>
  </r>
  <r>
    <s v="203"/>
    <s v="101"/>
    <s v="99-510"/>
    <d v="2017-08-15T00:00:00"/>
    <s v="Sierpień"/>
    <x v="3"/>
    <s v="Gorzow Wielkopolski"/>
    <s v="lubuskie"/>
    <n v="0"/>
    <n v="1"/>
  </r>
  <r>
    <s v="96"/>
    <s v="122"/>
    <s v="99-510"/>
    <d v="2017-08-16T00:00:00"/>
    <s v="Sierpień"/>
    <x v="8"/>
    <s v="Gorzow Wielkopolski"/>
    <s v="lubuskie"/>
    <n v="0"/>
    <n v="1"/>
  </r>
  <r>
    <s v="89"/>
    <s v="104"/>
    <s v="99-532"/>
    <d v="2017-08-16T00:00:00"/>
    <s v="Sierpień"/>
    <x v="4"/>
    <s v="Bytom"/>
    <s v="slaskie"/>
    <n v="0"/>
    <n v="1"/>
  </r>
  <r>
    <s v="58"/>
    <s v="111"/>
    <s v="99-535"/>
    <d v="2017-08-16T00:00:00"/>
    <s v="Sierpień"/>
    <x v="21"/>
    <s v="Tychy"/>
    <s v="slaskie"/>
    <n v="0"/>
    <n v="1"/>
  </r>
  <r>
    <s v="221"/>
    <s v="117"/>
    <s v="99-541"/>
    <d v="2017-08-17T00:00:00"/>
    <s v="Sierpień"/>
    <x v="20"/>
    <s v="Kielce"/>
    <s v="swietokrzyskie"/>
    <n v="0"/>
    <n v="1"/>
  </r>
  <r>
    <s v="173"/>
    <s v="116"/>
    <s v="99-502"/>
    <d v="2017-08-18T00:00:00"/>
    <s v="Sierpień"/>
    <x v="11"/>
    <s v="Legnica"/>
    <s v="dolnoslaskie"/>
    <n v="0"/>
    <n v="1"/>
  </r>
  <r>
    <s v="158"/>
    <s v="117"/>
    <s v="99-509"/>
    <d v="2017-08-18T00:00:00"/>
    <s v="Sierpień"/>
    <x v="20"/>
    <s v="Zielona Gora"/>
    <s v="lubuskie"/>
    <n v="0"/>
    <n v="1"/>
  </r>
  <r>
    <s v="155"/>
    <s v="111"/>
    <s v="99-518"/>
    <d v="2017-08-18T00:00:00"/>
    <s v="Sierpień"/>
    <x v="21"/>
    <s v="Plock"/>
    <s v="mazowieckie"/>
    <n v="0"/>
    <n v="1"/>
  </r>
  <r>
    <s v="113"/>
    <s v="112"/>
    <s v="99-523"/>
    <d v="2017-08-18T00:00:00"/>
    <s v="Sierpień"/>
    <x v="0"/>
    <s v="Gdansk"/>
    <s v="pomorskie"/>
    <n v="0"/>
    <n v="1"/>
  </r>
  <r>
    <s v="102"/>
    <s v="102"/>
    <s v="99-532"/>
    <d v="2017-08-18T00:00:00"/>
    <s v="Sierpień"/>
    <x v="5"/>
    <s v="Bytom"/>
    <s v="slaskie"/>
    <n v="0"/>
    <n v="1"/>
  </r>
  <r>
    <s v="189"/>
    <s v="119"/>
    <s v="99-536"/>
    <d v="2017-08-18T00:00:00"/>
    <s v="Sierpień"/>
    <x v="12"/>
    <s v="Dabrowa Gornicza"/>
    <s v="slaskie"/>
    <n v="0"/>
    <n v="1"/>
  </r>
  <r>
    <s v="194"/>
    <s v="110"/>
    <s v="99-537"/>
    <d v="2017-08-18T00:00:00"/>
    <s v="Sierpień"/>
    <x v="7"/>
    <s v="Chorzow"/>
    <s v="slaskie"/>
    <n v="0"/>
    <n v="1"/>
  </r>
  <r>
    <s v="191"/>
    <s v="115"/>
    <s v="99-541"/>
    <d v="2017-08-18T00:00:00"/>
    <s v="Sierpień"/>
    <x v="14"/>
    <s v="Kielce"/>
    <s v="swietokrzyskie"/>
    <n v="0"/>
    <n v="1"/>
  </r>
  <r>
    <s v="157"/>
    <s v="117"/>
    <s v="99-505"/>
    <d v="2017-08-19T00:00:00"/>
    <s v="Sierpień"/>
    <x v="20"/>
    <s v="Torun"/>
    <s v="kujawsko-pomorskie"/>
    <n v="1"/>
    <n v="0"/>
  </r>
  <r>
    <s v="234"/>
    <s v="116"/>
    <s v="99-507"/>
    <d v="2017-08-19T00:00:00"/>
    <s v="Sierpień"/>
    <x v="11"/>
    <s v="Grudziadz"/>
    <s v="kujawsko-pomorskie"/>
    <n v="1"/>
    <n v="0"/>
  </r>
  <r>
    <s v="15"/>
    <s v="107"/>
    <s v="99-520"/>
    <d v="2017-08-19T00:00:00"/>
    <s v="Sierpień"/>
    <x v="18"/>
    <s v="Opole"/>
    <s v="opolskie"/>
    <n v="1"/>
    <n v="0"/>
  </r>
  <r>
    <s v="220"/>
    <s v="123"/>
    <s v="99-522"/>
    <d v="2017-08-19T00:00:00"/>
    <s v="Sierpień"/>
    <x v="1"/>
    <s v="Bialystok"/>
    <s v="podlaskie"/>
    <n v="1"/>
    <n v="0"/>
  </r>
  <r>
    <s v="56"/>
    <s v="122"/>
    <s v="99-530"/>
    <d v="2017-08-19T00:00:00"/>
    <s v="Sierpień"/>
    <x v="8"/>
    <s v="Zabrze"/>
    <s v="slaskie"/>
    <n v="1"/>
    <n v="0"/>
  </r>
  <r>
    <s v="99"/>
    <s v="115"/>
    <s v="99-535"/>
    <d v="2017-08-19T00:00:00"/>
    <s v="Sierpień"/>
    <x v="14"/>
    <s v="Tychy"/>
    <s v="slaskie"/>
    <n v="1"/>
    <n v="0"/>
  </r>
  <r>
    <s v="103"/>
    <s v="107"/>
    <s v="99-509"/>
    <d v="2017-08-20T00:00:00"/>
    <s v="Sierpień"/>
    <x v="18"/>
    <s v="Zielona Gora"/>
    <s v="lubuskie"/>
    <n v="1"/>
    <n v="0"/>
  </r>
  <r>
    <s v="70"/>
    <s v="108"/>
    <s v="99-527"/>
    <d v="2017-08-20T00:00:00"/>
    <s v="Sierpień"/>
    <x v="2"/>
    <s v="Czestochowa"/>
    <s v="slaskie"/>
    <n v="1"/>
    <n v="0"/>
  </r>
  <r>
    <s v="52"/>
    <s v="110"/>
    <s v="99-528"/>
    <d v="2017-08-20T00:00:00"/>
    <s v="Sierpień"/>
    <x v="7"/>
    <s v="Sosnowiec"/>
    <s v="slaskie"/>
    <n v="1"/>
    <n v="0"/>
  </r>
  <r>
    <s v="37"/>
    <s v="101"/>
    <s v="99-546"/>
    <d v="2017-08-20T00:00:00"/>
    <s v="Sierpień"/>
    <x v="3"/>
    <s v="Konin"/>
    <s v="wielkopolskie"/>
    <n v="1"/>
    <n v="0"/>
  </r>
  <r>
    <s v="48"/>
    <s v="109"/>
    <s v="99-528"/>
    <d v="2017-08-21T00:00:00"/>
    <s v="Sierpień"/>
    <x v="15"/>
    <s v="Sosnowiec"/>
    <s v="slaskie"/>
    <n v="0"/>
    <n v="1"/>
  </r>
  <r>
    <s v="143"/>
    <s v="110"/>
    <s v="99-531"/>
    <d v="2017-08-21T00:00:00"/>
    <s v="Sierpień"/>
    <x v="7"/>
    <s v="Bielsko-Biala"/>
    <s v="slaskie"/>
    <n v="0"/>
    <n v="1"/>
  </r>
  <r>
    <s v="207"/>
    <s v="116"/>
    <s v="99-534"/>
    <d v="2017-08-21T00:00:00"/>
    <s v="Sierpień"/>
    <x v="11"/>
    <s v="Ruda Slaska"/>
    <s v="slaskie"/>
    <n v="0"/>
    <n v="1"/>
  </r>
  <r>
    <s v="231"/>
    <s v="106"/>
    <s v="99-538"/>
    <d v="2017-08-21T00:00:00"/>
    <s v="Sierpień"/>
    <x v="16"/>
    <s v="Jaworzno"/>
    <s v="slaskie"/>
    <n v="0"/>
    <n v="1"/>
  </r>
  <r>
    <s v="126"/>
    <s v="117"/>
    <s v="99-501"/>
    <d v="2017-08-23T00:00:00"/>
    <s v="Sierpień"/>
    <x v="20"/>
    <s v="Walbrzych"/>
    <s v="dolnoslaskie"/>
    <n v="0"/>
    <n v="1"/>
  </r>
  <r>
    <s v="53"/>
    <s v="102"/>
    <s v="99-503"/>
    <d v="2017-08-23T00:00:00"/>
    <s v="Sierpień"/>
    <x v="5"/>
    <s v="Jelenia Gora"/>
    <s v="dolnoslaskie"/>
    <n v="0"/>
    <n v="1"/>
  </r>
  <r>
    <s v="199"/>
    <s v="121"/>
    <s v="99-525"/>
    <d v="2017-08-23T00:00:00"/>
    <s v="Sierpień"/>
    <x v="9"/>
    <s v="Slupsk"/>
    <s v="pomorskie"/>
    <n v="0"/>
    <n v="1"/>
  </r>
  <r>
    <s v="202"/>
    <s v="102"/>
    <s v="99-503"/>
    <d v="2017-08-24T00:00:00"/>
    <s v="Sierpień"/>
    <x v="5"/>
    <s v="Jelenia Gora"/>
    <s v="dolnoslaskie"/>
    <n v="0"/>
    <n v="1"/>
  </r>
  <r>
    <s v="197"/>
    <s v="122"/>
    <s v="99-513"/>
    <d v="2017-08-24T00:00:00"/>
    <s v="Sierpień"/>
    <x v="8"/>
    <s v="Krakow"/>
    <s v="malopolskie"/>
    <n v="0"/>
    <n v="1"/>
  </r>
  <r>
    <s v="232"/>
    <s v="113"/>
    <s v="99-535"/>
    <d v="2017-08-24T00:00:00"/>
    <s v="Sierpień"/>
    <x v="19"/>
    <s v="Tychy"/>
    <s v="slaskie"/>
    <n v="0"/>
    <n v="1"/>
  </r>
  <r>
    <s v="227"/>
    <s v="107"/>
    <s v="99-545"/>
    <d v="2017-08-24T00:00:00"/>
    <s v="Sierpień"/>
    <x v="18"/>
    <s v="Kalisz"/>
    <s v="wielkopolskie"/>
    <n v="0"/>
    <n v="1"/>
  </r>
  <r>
    <s v="146"/>
    <s v="107"/>
    <s v="99-510"/>
    <d v="2017-08-25T00:00:00"/>
    <s v="Sierpień"/>
    <x v="18"/>
    <s v="Gorzow Wielkopolski"/>
    <s v="lubuskie"/>
    <n v="0"/>
    <n v="1"/>
  </r>
  <r>
    <s v="175"/>
    <s v="112"/>
    <s v="99-522"/>
    <d v="2017-08-25T00:00:00"/>
    <s v="Sierpień"/>
    <x v="0"/>
    <s v="Bialystok"/>
    <s v="podlaskie"/>
    <n v="0"/>
    <n v="1"/>
  </r>
  <r>
    <s v="105"/>
    <s v="111"/>
    <s v="99-529"/>
    <d v="2017-08-25T00:00:00"/>
    <s v="Sierpień"/>
    <x v="21"/>
    <s v="Gliwice"/>
    <s v="slaskie"/>
    <n v="0"/>
    <n v="1"/>
  </r>
  <r>
    <s v="95"/>
    <s v="109"/>
    <s v="99-541"/>
    <d v="2017-08-25T00:00:00"/>
    <s v="Sierpień"/>
    <x v="15"/>
    <s v="Kielce"/>
    <s v="swietokrzyskie"/>
    <n v="0"/>
    <n v="1"/>
  </r>
  <r>
    <s v="217"/>
    <s v="121"/>
    <s v="99-512"/>
    <d v="2017-08-26T00:00:00"/>
    <s v="Sierpień"/>
    <x v="9"/>
    <s v="Piotrkow Trybunalski"/>
    <s v="lodzkie"/>
    <n v="1"/>
    <n v="0"/>
  </r>
  <r>
    <s v="44"/>
    <s v="108"/>
    <s v="99-518"/>
    <d v="2017-08-26T00:00:00"/>
    <s v="Sierpień"/>
    <x v="2"/>
    <s v="Plock"/>
    <s v="mazowieckie"/>
    <n v="1"/>
    <n v="0"/>
  </r>
  <r>
    <s v="160"/>
    <s v="114"/>
    <s v="99-548"/>
    <d v="2017-08-26T00:00:00"/>
    <s v="Sierpień"/>
    <x v="10"/>
    <s v="Szczecin"/>
    <s v="zachodniopomorskie"/>
    <n v="1"/>
    <n v="0"/>
  </r>
  <r>
    <s v="130"/>
    <s v="115"/>
    <s v="99-549"/>
    <d v="2017-08-26T00:00:00"/>
    <s v="Sierpień"/>
    <x v="14"/>
    <s v="Koszalin"/>
    <s v="zachodniopomorskie"/>
    <n v="1"/>
    <n v="0"/>
  </r>
  <r>
    <s v="228"/>
    <s v="123"/>
    <s v="99-507"/>
    <d v="2017-08-27T00:00:00"/>
    <s v="Sierpień"/>
    <x v="1"/>
    <s v="Grudziadz"/>
    <s v="kujawsko-pomorskie"/>
    <n v="1"/>
    <n v="0"/>
  </r>
  <r>
    <s v="17"/>
    <s v="115"/>
    <s v="99-510"/>
    <d v="2017-08-27T00:00:00"/>
    <s v="Sierpień"/>
    <x v="14"/>
    <s v="Gorzow Wielkopolski"/>
    <s v="lubuskie"/>
    <n v="1"/>
    <n v="0"/>
  </r>
  <r>
    <s v="98"/>
    <s v="117"/>
    <s v="99-512"/>
    <d v="2017-08-27T00:00:00"/>
    <s v="Sierpień"/>
    <x v="20"/>
    <s v="Piotrkow Trybunalski"/>
    <s v="lodzkie"/>
    <n v="1"/>
    <n v="0"/>
  </r>
  <r>
    <s v="60"/>
    <s v="108"/>
    <s v="99-532"/>
    <d v="2017-08-27T00:00:00"/>
    <s v="Sierpień"/>
    <x v="2"/>
    <s v="Bytom"/>
    <s v="slaskie"/>
    <n v="1"/>
    <n v="0"/>
  </r>
  <r>
    <s v="19"/>
    <s v="102"/>
    <s v="99-545"/>
    <d v="2017-08-27T00:00:00"/>
    <s v="Sierpień"/>
    <x v="5"/>
    <s v="Kalisz"/>
    <s v="wielkopolskie"/>
    <n v="1"/>
    <n v="0"/>
  </r>
  <r>
    <s v="190"/>
    <s v="123"/>
    <s v="99-515"/>
    <d v="2017-08-28T00:00:00"/>
    <s v="Sierpień"/>
    <x v="1"/>
    <s v="Nowy Sacz"/>
    <s v="malopolskie"/>
    <n v="0"/>
    <n v="1"/>
  </r>
  <r>
    <s v="57"/>
    <s v="121"/>
    <s v="99-540"/>
    <d v="2017-08-28T00:00:00"/>
    <s v="Sierpień"/>
    <x v="9"/>
    <s v="Myslowice"/>
    <s v="slaskie"/>
    <n v="0"/>
    <n v="1"/>
  </r>
  <r>
    <s v="6"/>
    <s v="106"/>
    <s v="99-500"/>
    <d v="2017-08-29T00:00:00"/>
    <s v="Sierpień"/>
    <x v="16"/>
    <s v="Wroclaw"/>
    <s v="dolnoslaskie"/>
    <n v="0"/>
    <n v="1"/>
  </r>
  <r>
    <s v="163"/>
    <s v="117"/>
    <s v="99-507"/>
    <d v="2017-08-29T00:00:00"/>
    <s v="Sierpień"/>
    <x v="20"/>
    <s v="Grudziadz"/>
    <s v="kujawsko-pomorskie"/>
    <n v="0"/>
    <n v="1"/>
  </r>
  <r>
    <s v="78"/>
    <s v="102"/>
    <s v="99-534"/>
    <d v="2017-08-29T00:00:00"/>
    <s v="Sierpień"/>
    <x v="5"/>
    <s v="Ruda Slaska"/>
    <s v="slaskie"/>
    <n v="0"/>
    <n v="1"/>
  </r>
  <r>
    <s v="170"/>
    <s v="120"/>
    <s v="99-536"/>
    <d v="2017-08-29T00:00:00"/>
    <s v="Sierpień"/>
    <x v="17"/>
    <s v="Dabrowa Gornicza"/>
    <s v="slaskie"/>
    <n v="0"/>
    <n v="1"/>
  </r>
  <r>
    <s v="142"/>
    <s v="121"/>
    <s v="99-546"/>
    <d v="2017-08-29T00:00:00"/>
    <s v="Sierpień"/>
    <x v="9"/>
    <s v="Konin"/>
    <s v="wielkopolskie"/>
    <n v="0"/>
    <n v="1"/>
  </r>
  <r>
    <s v="88"/>
    <s v="101"/>
    <s v="99-502"/>
    <d v="2017-08-30T00:00:00"/>
    <s v="Sierpień"/>
    <x v="3"/>
    <s v="Legnica"/>
    <s v="dolnoslaskie"/>
    <n v="0"/>
    <n v="1"/>
  </r>
  <r>
    <s v="121"/>
    <s v="120"/>
    <s v="99-539"/>
    <d v="2017-08-30T00:00:00"/>
    <s v="Sierpień"/>
    <x v="17"/>
    <s v="Jastrzebie-Zdroj"/>
    <s v="slaskie"/>
    <n v="0"/>
    <n v="1"/>
  </r>
  <r>
    <s v="112"/>
    <s v="117"/>
    <s v="99-505"/>
    <d v="2017-08-31T00:00:00"/>
    <s v="Sierpień"/>
    <x v="20"/>
    <s v="Torun"/>
    <s v="kujawsko-pomorskie"/>
    <n v="0"/>
    <n v="1"/>
  </r>
  <r>
    <s v="133"/>
    <s v="122"/>
    <s v="99-513"/>
    <d v="2017-08-31T00:00:00"/>
    <s v="Sierpień"/>
    <x v="8"/>
    <s v="Krakow"/>
    <s v="malopolskie"/>
    <n v="0"/>
    <n v="1"/>
  </r>
  <r>
    <s v="100"/>
    <s v="112"/>
    <s v="99-533"/>
    <d v="2017-08-31T00:00:00"/>
    <s v="Sierpień"/>
    <x v="0"/>
    <s v="Rybnik"/>
    <s v="slaskie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2EC46-A0A7-44CE-BDDB-D428C5D65586}" name="Tabela przestawna8" cacheId="8" applyNumberFormats="0" applyBorderFormats="0" applyFontFormats="0" applyPatternFormats="0" applyAlignmentFormats="0" applyWidthHeightFormats="1" dataCaption="Wartości" updatedVersion="7" minRefreshableVersion="3" useAutoFormatting="1" subtotalHiddenItems="1" itemPrintTitles="1" createdVersion="7" indent="0" outline="1" outlineData="1" multipleFieldFilters="0">
  <location ref="A1:B51" firstHeaderRow="1" firstDataRow="1" firstDataCol="1"/>
  <pivotFields count="2">
    <pivotField axis="axisRow" allDrilled="1" subtotalTop="0" showAll="0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dataField="1" subtotalTop="0" showAll="0" defaultSubtota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Liczba wartości odrębnych nazwa_zespolu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Liczba wartości odrębnych id_zespolu"/>
    <pivotHierarchy dragToData="1"/>
    <pivotHierarchy dragToData="1" caption="Liczba wartości odrębnych nazwa_zespolu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adanie 6.xlsx!koncerty">
        <x15:activeTabTopLevelEntity name="[koncer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47E7B-6016-4D72-A9AC-F893BFE8CA0B}" name="koncerty_w_wojewodztwie" cacheId="1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wojewodztwo">
  <location ref="D1:E18" firstHeaderRow="1" firstDataRow="1" firstDataCol="1"/>
  <pivotFields count="8">
    <pivotField dataField="1" showAll="0"/>
    <pivotField showAll="0"/>
    <pivotField showAll="0"/>
    <pivotField numFmtId="14" showAll="0"/>
    <pivotField showAll="0"/>
    <pivotField showAll="0"/>
    <pivotField showAll="0"/>
    <pivotField axis="axisRow" showAll="0">
      <items count="17">
        <item x="0"/>
        <item x="1"/>
        <item x="4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Liczba koncertow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AA4F6-C9E0-410D-A10C-E7C20A8F3353}" name="miasta_w_wojewodztwie" cacheId="1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wojewodztwo">
  <location ref="A1:B18" firstHeaderRow="1" firstDataRow="1" firstDataCol="1"/>
  <pivotFields count="3">
    <pivotField showAll="0"/>
    <pivotField dataField="1" showAll="0"/>
    <pivotField axis="axisRow" showAll="0">
      <items count="17">
        <item x="6"/>
        <item x="2"/>
        <item x="12"/>
        <item x="11"/>
        <item x="5"/>
        <item x="10"/>
        <item x="14"/>
        <item x="13"/>
        <item x="15"/>
        <item x="0"/>
        <item x="4"/>
        <item x="1"/>
        <item x="8"/>
        <item x="3"/>
        <item x="7"/>
        <item x="9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Liczba z mias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D4F30-C37A-4ED1-866C-D55B28CBDA5C}" name="Tabela przestawna5" cacheId="1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C3:C17" firstHeaderRow="1" firstDataRow="1" firstDataCol="1" rowPageCount="1" colPageCount="1"/>
  <pivotFields count="8">
    <pivotField showAll="0"/>
    <pivotField showAll="0"/>
    <pivotField showAll="0"/>
    <pivotField axis="axisPage" numFmtId="14" multipleItemSelectionAllowed="1" showAll="0">
      <items count="62">
        <item h="1" x="49"/>
        <item h="1" x="14"/>
        <item h="1" x="25"/>
        <item h="1" x="35"/>
        <item h="1" x="26"/>
        <item h="1" x="57"/>
        <item h="1" x="15"/>
        <item h="1" x="55"/>
        <item h="1" x="40"/>
        <item h="1" x="41"/>
        <item h="1" x="16"/>
        <item h="1" x="4"/>
        <item h="1" x="5"/>
        <item h="1" x="48"/>
        <item h="1" x="7"/>
        <item h="1" x="39"/>
        <item h="1" x="33"/>
        <item h="1" x="27"/>
        <item h="1" x="29"/>
        <item x="18"/>
        <item x="51"/>
        <item x="13"/>
        <item x="45"/>
        <item x="53"/>
        <item x="2"/>
        <item h="1" x="1"/>
        <item h="1" x="36"/>
        <item h="1" x="31"/>
        <item h="1" x="47"/>
        <item h="1" x="8"/>
        <item h="1" x="19"/>
        <item h="1" x="59"/>
        <item h="1" x="32"/>
        <item h="1" x="52"/>
        <item h="1" x="28"/>
        <item h="1" x="20"/>
        <item h="1" x="54"/>
        <item h="1" x="43"/>
        <item h="1" x="11"/>
        <item h="1" x="12"/>
        <item h="1" x="58"/>
        <item h="1" x="22"/>
        <item h="1" x="46"/>
        <item h="1" x="3"/>
        <item h="1" x="42"/>
        <item h="1" x="24"/>
        <item h="1" x="37"/>
        <item h="1" x="60"/>
        <item h="1" x="10"/>
        <item h="1" x="23"/>
        <item h="1" x="34"/>
        <item h="1" x="56"/>
        <item h="1" x="6"/>
        <item h="1" x="17"/>
        <item h="1" x="38"/>
        <item h="1" x="44"/>
        <item h="1" x="30"/>
        <item h="1" x="50"/>
        <item h="1" x="0"/>
        <item h="1" x="9"/>
        <item h="1" x="21"/>
        <item t="default"/>
      </items>
    </pivotField>
    <pivotField showAll="0"/>
    <pivotField axis="axisRow" showAll="0">
      <items count="24">
        <item x="7"/>
        <item x="5"/>
        <item x="13"/>
        <item x="17"/>
        <item x="2"/>
        <item x="12"/>
        <item x="14"/>
        <item x="8"/>
        <item x="16"/>
        <item x="22"/>
        <item x="15"/>
        <item x="11"/>
        <item x="20"/>
        <item x="9"/>
        <item x="4"/>
        <item x="3"/>
        <item x="1"/>
        <item x="0"/>
        <item x="10"/>
        <item x="19"/>
        <item x="6"/>
        <item x="18"/>
        <item x="21"/>
        <item t="default"/>
      </items>
    </pivotField>
    <pivotField showAll="0"/>
    <pivotField showAll="0"/>
  </pivotFields>
  <rowFields count="1">
    <field x="5"/>
  </rowFields>
  <rowItems count="14">
    <i>
      <x v="1"/>
    </i>
    <i>
      <x v="2"/>
    </i>
    <i>
      <x v="4"/>
    </i>
    <i>
      <x v="5"/>
    </i>
    <i>
      <x v="6"/>
    </i>
    <i>
      <x v="9"/>
    </i>
    <i>
      <x v="10"/>
    </i>
    <i>
      <x v="12"/>
    </i>
    <i>
      <x v="15"/>
    </i>
    <i>
      <x v="16"/>
    </i>
    <i>
      <x v="18"/>
    </i>
    <i>
      <x v="20"/>
    </i>
    <i>
      <x v="22"/>
    </i>
    <i t="grand">
      <x/>
    </i>
  </rowItems>
  <colItems count="1">
    <i/>
  </colItem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67DAD-0608-4954-A17E-A86872BE639A}" name="Tabela przestawna3" cacheId="1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Zespoły">
  <location ref="A3:A27" firstHeaderRow="1" firstDataRow="1" firstDataCol="1"/>
  <pivotFields count="8">
    <pivotField showAll="0"/>
    <pivotField showAll="0"/>
    <pivotField showAll="0"/>
    <pivotField numFmtId="14" showAll="0"/>
    <pivotField showAll="0"/>
    <pivotField axis="axisRow" showAll="0">
      <items count="24">
        <item x="7"/>
        <item x="5"/>
        <item x="13"/>
        <item x="17"/>
        <item x="2"/>
        <item x="12"/>
        <item x="14"/>
        <item x="8"/>
        <item x="16"/>
        <item x="22"/>
        <item x="15"/>
        <item x="11"/>
        <item x="20"/>
        <item x="9"/>
        <item x="4"/>
        <item x="3"/>
        <item x="1"/>
        <item x="0"/>
        <item x="10"/>
        <item x="19"/>
        <item x="6"/>
        <item x="18"/>
        <item x="21"/>
        <item t="default"/>
      </items>
    </pivotField>
    <pivotField showAll="0"/>
    <pivotField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AB126-CDFB-4023-BED0-378646E2547D}" name="Tabela przestawna7" cacheId="2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Zespół">
  <location ref="A1:C25" firstHeaderRow="0" firstDataRow="1" firstDataCol="1"/>
  <pivotFields count="10">
    <pivotField showAll="0"/>
    <pivotField showAll="0"/>
    <pivotField showAll="0"/>
    <pivotField numFmtId="14" showAll="0"/>
    <pivotField showAll="0"/>
    <pivotField axis="axisRow" showAll="0">
      <items count="24">
        <item x="0"/>
        <item x="17"/>
        <item x="21"/>
        <item x="19"/>
        <item x="10"/>
        <item x="15"/>
        <item x="12"/>
        <item x="3"/>
        <item x="9"/>
        <item x="22"/>
        <item x="7"/>
        <item x="1"/>
        <item x="14"/>
        <item x="2"/>
        <item x="13"/>
        <item x="11"/>
        <item x="4"/>
        <item x="16"/>
        <item x="5"/>
        <item x="18"/>
        <item x="20"/>
        <item x="8"/>
        <item x="6"/>
        <item t="default"/>
      </items>
    </pivotField>
    <pivotField showAll="0"/>
    <pivotField showAll="0"/>
    <pivotField dataField="1" showAll="0"/>
    <pivotField dataField="1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czy_weekend" fld="8" baseField="0" baseItem="0"/>
    <dataField name="Suma z czy_tydzień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3266F655-5CB1-47DF-913B-62254175AF4B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id" tableColumnId="1"/>
      <queryTableField id="2" name="id_zespolu" tableColumnId="2"/>
      <queryTableField id="3" name="kod_miasta" tableColumnId="3"/>
      <queryTableField id="4" name="dat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D1F4B453-D4EE-4ED0-8D54-5105961D4B44}" autoFormatId="16" applyNumberFormats="0" applyBorderFormats="0" applyFontFormats="0" applyPatternFormats="0" applyAlignmentFormats="0" applyWidthHeightFormats="0">
  <queryTableRefresh nextId="4">
    <queryTableFields count="3">
      <queryTableField id="1" name="kod_miasta" tableColumnId="1"/>
      <queryTableField id="2" name="miasto" tableColumnId="2"/>
      <queryTableField id="3" name="wojewodztw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59C1C391-0CA3-4D8B-A38D-41B2FBF05107}" autoFormatId="16" applyNumberFormats="0" applyBorderFormats="0" applyFontFormats="0" applyPatternFormats="0" applyAlignmentFormats="0" applyWidthHeightFormats="0">
  <queryTableRefresh nextId="4">
    <queryTableFields count="3">
      <queryTableField id="1" name="id_zespolu" tableColumnId="1"/>
      <queryTableField id="2" name="nazwa" tableColumnId="2"/>
      <queryTableField id="3" name="liczba_artystow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3457F-78B1-433D-B07F-5355D8A65E34}" name="koncerty" displayName="koncerty" ref="A1:J241" tableType="queryTable" totalsRowShown="0">
  <autoFilter ref="A1:J241" xr:uid="{E2C3457F-78B1-433D-B07F-5355D8A65E34}"/>
  <sortState xmlns:xlrd2="http://schemas.microsoft.com/office/spreadsheetml/2017/richdata2" ref="A2:H241">
    <sortCondition ref="D1:D241"/>
  </sortState>
  <tableColumns count="10">
    <tableColumn id="1" xr3:uid="{1ACCAE61-B082-4F7D-9DC9-E49BBFA3CD66}" uniqueName="1" name="id" queryTableFieldId="1" dataDxfId="22"/>
    <tableColumn id="2" xr3:uid="{3D804EE5-FBB9-49DE-9318-F47066CC8F7D}" uniqueName="2" name="id_zespolu" queryTableFieldId="2" dataDxfId="21"/>
    <tableColumn id="3" xr3:uid="{182AB2C1-0E12-416C-9EE9-69B08ACAD2AB}" uniqueName="3" name="kod_miasta" queryTableFieldId="3" dataDxfId="20"/>
    <tableColumn id="4" xr3:uid="{0A167F5A-AA91-4FE7-AEA4-EA9B691269CA}" uniqueName="4" name="data" queryTableFieldId="4" dataDxfId="19"/>
    <tableColumn id="5" xr3:uid="{B14E1771-18DE-4D8A-9595-F9126C9A881D}" uniqueName="5" name="miesiac" queryTableFieldId="5" dataDxfId="18">
      <calculatedColumnFormula>VLOOKUP(MONTH(koncerty[[#This Row],[data]]),Tabela4[],2,FALSE)</calculatedColumnFormula>
    </tableColumn>
    <tableColumn id="6" xr3:uid="{2B4B43FC-A4BF-4B73-A2E3-9E6ACDC6ADF1}" uniqueName="6" name="nazwa_zespolu" queryTableFieldId="6" dataDxfId="17">
      <calculatedColumnFormula>VLOOKUP(koncerty[[#This Row],[id_zespolu]],zespoly[],2,FALSE)</calculatedColumnFormula>
    </tableColumn>
    <tableColumn id="7" xr3:uid="{AEEEF9BB-F618-44E6-95CB-6E400F7C3ED8}" uniqueName="7" name="nazwa_miasta" queryTableFieldId="7" dataDxfId="16">
      <calculatedColumnFormula>VLOOKUP(koncerty[[#This Row],[kod_miasta]],miasta[],2,FALSE)</calculatedColumnFormula>
    </tableColumn>
    <tableColumn id="8" xr3:uid="{E1E5A1AD-C582-4407-A2D4-5F9E096FBE52}" uniqueName="8" name="wojewodztwo" queryTableFieldId="8" dataDxfId="15">
      <calculatedColumnFormula>VLOOKUP(koncerty[[#This Row],[kod_miasta]],miasta[],3,FALSE)</calculatedColumnFormula>
    </tableColumn>
    <tableColumn id="9" xr3:uid="{7B526A14-19C4-482E-AE4D-BF9F977691E7}" uniqueName="9" name="czy_weekend" queryTableFieldId="9" dataDxfId="7">
      <calculatedColumnFormula>IF(AND(WEEKDAY(koncerty[[#This Row],[data]],2) &lt;&gt; 6, WEEKDAY(koncerty[[#This Row],[data]],2) &lt;&gt; 7), 0, 1)</calculatedColumnFormula>
    </tableColumn>
    <tableColumn id="10" xr3:uid="{C01FF7CA-03AE-4CE8-A0DD-1E3E292B3BDE}" uniqueName="10" name="czy_tydzień" queryTableFieldId="10" dataDxfId="6">
      <calculatedColumnFormula>1-koncerty[[#This Row],[czy_weekend]]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CC6F71-C6DC-4AC3-AA35-E3A56B8671CE}" name="miasta" displayName="miasta" ref="A1:C50" tableType="queryTable" totalsRowShown="0">
  <autoFilter ref="A1:C50" xr:uid="{A0CC6F71-C6DC-4AC3-AA35-E3A56B8671CE}"/>
  <tableColumns count="3">
    <tableColumn id="1" xr3:uid="{C3478BFC-81B0-4F1D-9238-9512391AC83B}" uniqueName="1" name="kod_miasta" queryTableFieldId="1" dataDxfId="14"/>
    <tableColumn id="2" xr3:uid="{1883ACEF-3FFC-4C11-9744-8DAA966FE194}" uniqueName="2" name="miasto" queryTableFieldId="2" dataDxfId="13"/>
    <tableColumn id="3" xr3:uid="{553779CE-B092-4999-899A-0AE924D92D5A}" uniqueName="3" name="wojewodztwo" queryTableFieldId="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C1B916-E72D-4140-B020-012C9A94C933}" name="zespoly" displayName="zespoly" ref="A1:C24" tableType="queryTable" totalsRowShown="0">
  <autoFilter ref="A1:C24" xr:uid="{69C1B916-E72D-4140-B020-012C9A94C933}"/>
  <tableColumns count="3">
    <tableColumn id="1" xr3:uid="{EFAB27BE-31DE-40E5-8B9E-481B4B57F576}" uniqueName="1" name="id_zespolu" queryTableFieldId="1" dataDxfId="11"/>
    <tableColumn id="2" xr3:uid="{00C85E4C-7E48-46FE-A5F7-D411B9B45B87}" uniqueName="2" name="nazwa" queryTableFieldId="2" dataDxfId="10"/>
    <tableColumn id="3" xr3:uid="{A45F9683-AC40-4DE5-8E43-F86978EAF458}" uniqueName="3" name="liczba_artystow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025A50-A705-463B-9C34-40074D415349}" name="Tabela4" displayName="Tabela4" ref="A1:B13" totalsRowShown="0">
  <autoFilter ref="A1:B13" xr:uid="{83025A50-A705-463B-9C34-40074D415349}"/>
  <tableColumns count="2">
    <tableColumn id="2" xr3:uid="{B8318A21-8501-41CA-80E2-2905677E06B8}" name="numer"/>
    <tableColumn id="1" xr3:uid="{B5734962-FDD3-4B28-9C5A-C071ABFAD1D6}" name="miesiac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2F75D8-3AE0-438F-A598-BF6A370B88FF}" name="Tabela5" displayName="Tabela5" ref="D1:E50" totalsRowShown="0">
  <autoFilter ref="D1:E50" xr:uid="{E32F75D8-3AE0-438F-A598-BF6A370B88FF}"/>
  <sortState xmlns:xlrd2="http://schemas.microsoft.com/office/spreadsheetml/2017/richdata2" ref="D2:E50">
    <sortCondition descending="1" ref="E1:E50"/>
  </sortState>
  <tableColumns count="2">
    <tableColumn id="1" xr3:uid="{459BC5D5-DE87-4F7A-88BE-F07DA981ACA0}" name="Etykiety wierszy" dataDxfId="9"/>
    <tableColumn id="2" xr3:uid="{59A0A2EF-8B04-4F50-91DC-36C3254B6F14}" name="Liczba wartości odrębnych nazwa_zespolu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9DA49B-0DDD-42F2-B6AA-4D8A1A6CA847}" name="Tabela6" displayName="Tabela6" ref="G1:H17" totalsRowShown="0">
  <autoFilter ref="G1:H17" xr:uid="{449DA49B-0DDD-42F2-B6AA-4D8A1A6CA847}"/>
  <sortState xmlns:xlrd2="http://schemas.microsoft.com/office/spreadsheetml/2017/richdata2" ref="G2:H17">
    <sortCondition descending="1" ref="H1:H17"/>
  </sortState>
  <tableColumns count="2">
    <tableColumn id="1" xr3:uid="{02DA34D0-0B7B-4302-B290-5BBB1FB277EB}" name="wojewodztwo"/>
    <tableColumn id="2" xr3:uid="{E61BFBBD-C79E-49E5-9DC0-38CB6173850E}" name="średnia liczba koncertow na miasto" dataDxfId="8">
      <calculatedColumnFormula>VLOOKUP(Tabela6[[#This Row],[wojewodztwo]],$D$2:$E$17,2,FALSE) / VLOOKUP(Tabela6[[#This Row],[wojewodztwo]],$A$2:$B$17,2,FALSE)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1179E-C6EB-41DC-B9EC-D691A30697DF}" name="Tabela8" displayName="Tabela8" ref="E1:H24" totalsRowShown="0" headerRowDxfId="1" headerRowBorderDxfId="5">
  <autoFilter ref="E1:H24" xr:uid="{B871179E-C6EB-41DC-B9EC-D691A30697DF}">
    <filterColumn colId="3">
      <filters>
        <filter val="PRAWDA"/>
      </filters>
    </filterColumn>
  </autoFilter>
  <tableColumns count="4">
    <tableColumn id="1" xr3:uid="{CECB4111-9D39-4D52-993C-D205A5F53A9A}" name="Zespół" dataDxfId="4"/>
    <tableColumn id="2" xr3:uid="{4784D350-1058-4859-9C37-D8AA90117832}" name="koncerty weekend" dataDxfId="3"/>
    <tableColumn id="3" xr3:uid="{4A6441A7-1BB7-43A4-B425-7F1A2E5A4B66}" name="koncerty tydzień" dataDxfId="2"/>
    <tableColumn id="4" xr3:uid="{6DCC3283-D562-410D-8BE5-2D08B8276588}" name="czy_częsciej_weekend" dataDxfId="0">
      <calculatedColumnFormula>Tabela8[[#This Row],[koncerty weekend]]&gt;Tabela8[[#This Row],[koncerty tydzień]]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9BA2-A634-43BD-93ED-568F531619F3}">
  <dimension ref="A1:J250"/>
  <sheetViews>
    <sheetView workbookViewId="0">
      <selection activeCell="J2" sqref="J2"/>
    </sheetView>
  </sheetViews>
  <sheetFormatPr defaultRowHeight="15" x14ac:dyDescent="0.25"/>
  <cols>
    <col min="1" max="1" width="5" bestFit="1" customWidth="1"/>
    <col min="2" max="2" width="12.85546875" bestFit="1" customWidth="1"/>
    <col min="3" max="3" width="13.42578125" bestFit="1" customWidth="1"/>
    <col min="4" max="4" width="10.140625" bestFit="1" customWidth="1"/>
    <col min="5" max="5" width="10" bestFit="1" customWidth="1"/>
    <col min="6" max="6" width="21.42578125" bestFit="1" customWidth="1"/>
    <col min="7" max="7" width="20" bestFit="1" customWidth="1"/>
    <col min="8" max="8" width="2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385</v>
      </c>
      <c r="F1" t="s">
        <v>400</v>
      </c>
      <c r="G1" t="s">
        <v>401</v>
      </c>
      <c r="H1" t="s">
        <v>294</v>
      </c>
      <c r="I1" t="s">
        <v>412</v>
      </c>
      <c r="J1" t="s">
        <v>413</v>
      </c>
    </row>
    <row r="2" spans="1:10" x14ac:dyDescent="0.25">
      <c r="A2" s="1" t="s">
        <v>166</v>
      </c>
      <c r="B2" s="1" t="s">
        <v>44</v>
      </c>
      <c r="C2" s="3" t="s">
        <v>89</v>
      </c>
      <c r="D2" s="2">
        <v>42917</v>
      </c>
      <c r="E2" s="1" t="str">
        <f>VLOOKUP(MONTH(koncerty[[#This Row],[data]]),Tabela4[],2,FALSE)</f>
        <v>Lipiec</v>
      </c>
      <c r="F2" s="1" t="str">
        <f>VLOOKUP(koncerty[[#This Row],[id_zespolu]],zespoly[],2,FALSE)</f>
        <v>Ciche organy</v>
      </c>
      <c r="G2" s="1" t="str">
        <f>VLOOKUP(koncerty[[#This Row],[kod_miasta]],miasta[],2,FALSE)</f>
        <v>Nowy Sacz</v>
      </c>
      <c r="H2" s="1" t="str">
        <f>VLOOKUP(koncerty[[#This Row],[kod_miasta]],miasta[],3,FALSE)</f>
        <v>malopolskie</v>
      </c>
      <c r="I2" s="1">
        <f>IF(AND(WEEKDAY(koncerty[[#This Row],[data]],2) &lt;&gt; 6, WEEKDAY(koncerty[[#This Row],[data]],2) &lt;&gt; 7), 0, 1)</f>
        <v>1</v>
      </c>
      <c r="J2" s="1">
        <f>1-koncerty[[#This Row],[czy_weekend]]</f>
        <v>0</v>
      </c>
    </row>
    <row r="3" spans="1:10" x14ac:dyDescent="0.25">
      <c r="A3" s="1" t="s">
        <v>125</v>
      </c>
      <c r="B3" s="1" t="s">
        <v>17</v>
      </c>
      <c r="C3" s="3" t="s">
        <v>86</v>
      </c>
      <c r="D3" s="2">
        <v>42918</v>
      </c>
      <c r="E3" s="1" t="str">
        <f>VLOOKUP(MONTH(koncerty[[#This Row],[data]]),Tabela4[],2,FALSE)</f>
        <v>Lipiec</v>
      </c>
      <c r="F3" s="1" t="str">
        <f>VLOOKUP(koncerty[[#This Row],[id_zespolu]],zespoly[],2,FALSE)</f>
        <v>Piszczace trabki</v>
      </c>
      <c r="G3" s="1" t="str">
        <f>VLOOKUP(koncerty[[#This Row],[kod_miasta]],miasta[],2,FALSE)</f>
        <v>Jelenia Gora</v>
      </c>
      <c r="H3" s="1" t="str">
        <f>VLOOKUP(koncerty[[#This Row],[kod_miasta]],miasta[],3,FALSE)</f>
        <v>dolnoslaskie</v>
      </c>
      <c r="I3" s="1">
        <f>IF(AND(WEEKDAY(koncerty[[#This Row],[data]],2) &lt;&gt; 6, WEEKDAY(koncerty[[#This Row],[data]],2) &lt;&gt; 7), 0, 1)</f>
        <v>1</v>
      </c>
      <c r="J3" s="1">
        <f>1-koncerty[[#This Row],[czy_weekend]]</f>
        <v>0</v>
      </c>
    </row>
    <row r="4" spans="1:10" x14ac:dyDescent="0.25">
      <c r="A4" s="1" t="s">
        <v>230</v>
      </c>
      <c r="B4" s="1" t="s">
        <v>23</v>
      </c>
      <c r="C4" s="3" t="s">
        <v>12</v>
      </c>
      <c r="D4" s="2">
        <v>42918</v>
      </c>
      <c r="E4" s="1" t="str">
        <f>VLOOKUP(MONTH(koncerty[[#This Row],[data]]),Tabela4[],2,FALSE)</f>
        <v>Lipiec</v>
      </c>
      <c r="F4" s="1" t="str">
        <f>VLOOKUP(koncerty[[#This Row],[id_zespolu]],zespoly[],2,FALSE)</f>
        <v>Powolne fortepiany</v>
      </c>
      <c r="G4" s="1" t="str">
        <f>VLOOKUP(koncerty[[#This Row],[kod_miasta]],miasta[],2,FALSE)</f>
        <v>Gorzow Wielkopolski</v>
      </c>
      <c r="H4" s="1" t="str">
        <f>VLOOKUP(koncerty[[#This Row],[kod_miasta]],miasta[],3,FALSE)</f>
        <v>lubuskie</v>
      </c>
      <c r="I4" s="1">
        <f>IF(AND(WEEKDAY(koncerty[[#This Row],[data]],2) &lt;&gt; 6, WEEKDAY(koncerty[[#This Row],[data]],2) &lt;&gt; 7), 0, 1)</f>
        <v>1</v>
      </c>
      <c r="J4" s="1">
        <f>1-koncerty[[#This Row],[czy_weekend]]</f>
        <v>0</v>
      </c>
    </row>
    <row r="5" spans="1:10" x14ac:dyDescent="0.25">
      <c r="A5" s="1" t="s">
        <v>160</v>
      </c>
      <c r="B5" s="1" t="s">
        <v>48</v>
      </c>
      <c r="C5" s="3" t="s">
        <v>161</v>
      </c>
      <c r="D5" s="2">
        <v>42918</v>
      </c>
      <c r="E5" s="1" t="str">
        <f>VLOOKUP(MONTH(koncerty[[#This Row],[data]]),Tabela4[],2,FALSE)</f>
        <v>Lipiec</v>
      </c>
      <c r="F5" s="1" t="str">
        <f>VLOOKUP(koncerty[[#This Row],[id_zespolu]],zespoly[],2,FALSE)</f>
        <v>Male nutki</v>
      </c>
      <c r="G5" s="1" t="str">
        <f>VLOOKUP(koncerty[[#This Row],[kod_miasta]],miasta[],2,FALSE)</f>
        <v>Siedlce</v>
      </c>
      <c r="H5" s="1" t="str">
        <f>VLOOKUP(koncerty[[#This Row],[kod_miasta]],miasta[],3,FALSE)</f>
        <v>mazowieckie</v>
      </c>
      <c r="I5" s="1">
        <f>IF(AND(WEEKDAY(koncerty[[#This Row],[data]],2) &lt;&gt; 6, WEEKDAY(koncerty[[#This Row],[data]],2) &lt;&gt; 7), 0, 1)</f>
        <v>1</v>
      </c>
      <c r="J5" s="1">
        <f>1-koncerty[[#This Row],[czy_weekend]]</f>
        <v>0</v>
      </c>
    </row>
    <row r="6" spans="1:10" x14ac:dyDescent="0.25">
      <c r="A6" s="1" t="s">
        <v>229</v>
      </c>
      <c r="B6" s="1" t="s">
        <v>11</v>
      </c>
      <c r="C6" s="3" t="s">
        <v>141</v>
      </c>
      <c r="D6" s="2">
        <v>42918</v>
      </c>
      <c r="E6" s="1" t="str">
        <f>VLOOKUP(MONTH(koncerty[[#This Row],[data]]),Tabela4[],2,FALSE)</f>
        <v>Lipiec</v>
      </c>
      <c r="F6" s="1" t="str">
        <f>VLOOKUP(koncerty[[#This Row],[id_zespolu]],zespoly[],2,FALSE)</f>
        <v>Spokojne werble</v>
      </c>
      <c r="G6" s="1" t="str">
        <f>VLOOKUP(koncerty[[#This Row],[kod_miasta]],miasta[],2,FALSE)</f>
        <v>Gliwice</v>
      </c>
      <c r="H6" s="1" t="str">
        <f>VLOOKUP(koncerty[[#This Row],[kod_miasta]],miasta[],3,FALSE)</f>
        <v>slaskie</v>
      </c>
      <c r="I6" s="1">
        <f>IF(AND(WEEKDAY(koncerty[[#This Row],[data]],2) &lt;&gt; 6, WEEKDAY(koncerty[[#This Row],[data]],2) &lt;&gt; 7), 0, 1)</f>
        <v>1</v>
      </c>
      <c r="J6" s="1">
        <f>1-koncerty[[#This Row],[czy_weekend]]</f>
        <v>0</v>
      </c>
    </row>
    <row r="7" spans="1:10" x14ac:dyDescent="0.25">
      <c r="A7" s="1" t="s">
        <v>95</v>
      </c>
      <c r="B7" s="1" t="s">
        <v>46</v>
      </c>
      <c r="C7" s="3" t="s">
        <v>96</v>
      </c>
      <c r="D7" s="2">
        <v>42918</v>
      </c>
      <c r="E7" s="1" t="str">
        <f>VLOOKUP(MONTH(koncerty[[#This Row],[data]]),Tabela4[],2,FALSE)</f>
        <v>Lipiec</v>
      </c>
      <c r="F7" s="1" t="str">
        <f>VLOOKUP(koncerty[[#This Row],[id_zespolu]],zespoly[],2,FALSE)</f>
        <v>Szalone gitary</v>
      </c>
      <c r="G7" s="1" t="str">
        <f>VLOOKUP(koncerty[[#This Row],[kod_miasta]],miasta[],2,FALSE)</f>
        <v>Elblag</v>
      </c>
      <c r="H7" s="1" t="str">
        <f>VLOOKUP(koncerty[[#This Row],[kod_miasta]],miasta[],3,FALSE)</f>
        <v>warminsko-mazurskie</v>
      </c>
      <c r="I7" s="1">
        <f>IF(AND(WEEKDAY(koncerty[[#This Row],[data]],2) &lt;&gt; 6, WEEKDAY(koncerty[[#This Row],[data]],2) &lt;&gt; 7), 0, 1)</f>
        <v>1</v>
      </c>
      <c r="J7" s="1">
        <f>1-koncerty[[#This Row],[czy_weekend]]</f>
        <v>0</v>
      </c>
    </row>
    <row r="8" spans="1:10" x14ac:dyDescent="0.25">
      <c r="A8" s="1" t="s">
        <v>127</v>
      </c>
      <c r="B8" s="1" t="s">
        <v>48</v>
      </c>
      <c r="C8" s="3" t="s">
        <v>128</v>
      </c>
      <c r="D8" s="2">
        <v>42919</v>
      </c>
      <c r="E8" s="1" t="str">
        <f>VLOOKUP(MONTH(koncerty[[#This Row],[data]]),Tabela4[],2,FALSE)</f>
        <v>Lipiec</v>
      </c>
      <c r="F8" s="1" t="str">
        <f>VLOOKUP(koncerty[[#This Row],[id_zespolu]],zespoly[],2,FALSE)</f>
        <v>Male nutki</v>
      </c>
      <c r="G8" s="1" t="str">
        <f>VLOOKUP(koncerty[[#This Row],[kod_miasta]],miasta[],2,FALSE)</f>
        <v>Grudziadz</v>
      </c>
      <c r="H8" s="1" t="str">
        <f>VLOOKUP(koncerty[[#This Row],[kod_miasta]],miasta[],3,FALSE)</f>
        <v>kujawsko-pomorskie</v>
      </c>
      <c r="I8" s="1">
        <f>IF(AND(WEEKDAY(koncerty[[#This Row],[data]],2) &lt;&gt; 6, WEEKDAY(koncerty[[#This Row],[data]],2) &lt;&gt; 7), 0, 1)</f>
        <v>0</v>
      </c>
      <c r="J8" s="1">
        <f>1-koncerty[[#This Row],[czy_weekend]]</f>
        <v>1</v>
      </c>
    </row>
    <row r="9" spans="1:10" x14ac:dyDescent="0.25">
      <c r="A9" s="1" t="s">
        <v>54</v>
      </c>
      <c r="B9" s="1" t="s">
        <v>55</v>
      </c>
      <c r="C9" s="3" t="s">
        <v>56</v>
      </c>
      <c r="D9" s="2">
        <v>42919</v>
      </c>
      <c r="E9" s="1" t="str">
        <f>VLOOKUP(MONTH(koncerty[[#This Row],[data]]),Tabela4[],2,FALSE)</f>
        <v>Lipiec</v>
      </c>
      <c r="F9" s="1" t="str">
        <f>VLOOKUP(koncerty[[#This Row],[id_zespolu]],zespoly[],2,FALSE)</f>
        <v>Zolte perkusje</v>
      </c>
      <c r="G9" s="1" t="str">
        <f>VLOOKUP(koncerty[[#This Row],[kod_miasta]],miasta[],2,FALSE)</f>
        <v>Jastrzebie-Zdroj</v>
      </c>
      <c r="H9" s="1" t="str">
        <f>VLOOKUP(koncerty[[#This Row],[kod_miasta]],miasta[],3,FALSE)</f>
        <v>slaskie</v>
      </c>
      <c r="I9" s="1">
        <f>IF(AND(WEEKDAY(koncerty[[#This Row],[data]],2) &lt;&gt; 6, WEEKDAY(koncerty[[#This Row],[data]],2) &lt;&gt; 7), 0, 1)</f>
        <v>0</v>
      </c>
      <c r="J9" s="1">
        <f>1-koncerty[[#This Row],[czy_weekend]]</f>
        <v>1</v>
      </c>
    </row>
    <row r="10" spans="1:10" x14ac:dyDescent="0.25">
      <c r="A10" s="1" t="s">
        <v>58</v>
      </c>
      <c r="B10" s="1" t="s">
        <v>48</v>
      </c>
      <c r="C10" s="3" t="s">
        <v>51</v>
      </c>
      <c r="D10" s="2">
        <v>42920</v>
      </c>
      <c r="E10" s="1" t="str">
        <f>VLOOKUP(MONTH(koncerty[[#This Row],[data]]),Tabela4[],2,FALSE)</f>
        <v>Lipiec</v>
      </c>
      <c r="F10" s="1" t="str">
        <f>VLOOKUP(koncerty[[#This Row],[id_zespolu]],zespoly[],2,FALSE)</f>
        <v>Male nutki</v>
      </c>
      <c r="G10" s="1" t="str">
        <f>VLOOKUP(koncerty[[#This Row],[kod_miasta]],miasta[],2,FALSE)</f>
        <v>Zielona Gora</v>
      </c>
      <c r="H10" s="1" t="str">
        <f>VLOOKUP(koncerty[[#This Row],[kod_miasta]],miasta[],3,FALSE)</f>
        <v>lubuskie</v>
      </c>
      <c r="I10" s="1">
        <f>IF(AND(WEEKDAY(koncerty[[#This Row],[data]],2) &lt;&gt; 6, WEEKDAY(koncerty[[#This Row],[data]],2) &lt;&gt; 7), 0, 1)</f>
        <v>0</v>
      </c>
      <c r="J10" s="1">
        <f>1-koncerty[[#This Row],[czy_weekend]]</f>
        <v>1</v>
      </c>
    </row>
    <row r="11" spans="1:10" x14ac:dyDescent="0.25">
      <c r="A11" s="1" t="s">
        <v>265</v>
      </c>
      <c r="B11" s="1" t="s">
        <v>46</v>
      </c>
      <c r="C11" s="3" t="s">
        <v>106</v>
      </c>
      <c r="D11" s="2">
        <v>42920</v>
      </c>
      <c r="E11" s="1" t="str">
        <f>VLOOKUP(MONTH(koncerty[[#This Row],[data]]),Tabela4[],2,FALSE)</f>
        <v>Lipiec</v>
      </c>
      <c r="F11" s="1" t="str">
        <f>VLOOKUP(koncerty[[#This Row],[id_zespolu]],zespoly[],2,FALSE)</f>
        <v>Szalone gitary</v>
      </c>
      <c r="G11" s="1" t="str">
        <f>VLOOKUP(koncerty[[#This Row],[kod_miasta]],miasta[],2,FALSE)</f>
        <v>Katowice</v>
      </c>
      <c r="H11" s="1" t="str">
        <f>VLOOKUP(koncerty[[#This Row],[kod_miasta]],miasta[],3,FALSE)</f>
        <v>slaskie</v>
      </c>
      <c r="I11" s="1">
        <f>IF(AND(WEEKDAY(koncerty[[#This Row],[data]],2) &lt;&gt; 6, WEEKDAY(koncerty[[#This Row],[data]],2) &lt;&gt; 7), 0, 1)</f>
        <v>0</v>
      </c>
      <c r="J11" s="1">
        <f>1-koncerty[[#This Row],[czy_weekend]]</f>
        <v>1</v>
      </c>
    </row>
    <row r="12" spans="1:10" x14ac:dyDescent="0.25">
      <c r="A12" s="1" t="s">
        <v>42</v>
      </c>
      <c r="B12" s="1" t="s">
        <v>58</v>
      </c>
      <c r="C12" s="3" t="s">
        <v>63</v>
      </c>
      <c r="D12" s="2">
        <v>42920</v>
      </c>
      <c r="E12" s="1" t="str">
        <f>VLOOKUP(MONTH(koncerty[[#This Row],[data]]),Tabela4[],2,FALSE)</f>
        <v>Lipiec</v>
      </c>
      <c r="F12" s="1" t="str">
        <f>VLOOKUP(koncerty[[#This Row],[id_zespolu]],zespoly[],2,FALSE)</f>
        <v>Odjechane cymbaly</v>
      </c>
      <c r="G12" s="1" t="str">
        <f>VLOOKUP(koncerty[[#This Row],[kod_miasta]],miasta[],2,FALSE)</f>
        <v>Kielce</v>
      </c>
      <c r="H12" s="1" t="str">
        <f>VLOOKUP(koncerty[[#This Row],[kod_miasta]],miasta[],3,FALSE)</f>
        <v>swietokrzyskie</v>
      </c>
      <c r="I12" s="1">
        <f>IF(AND(WEEKDAY(koncerty[[#This Row],[data]],2) &lt;&gt; 6, WEEKDAY(koncerty[[#This Row],[data]],2) &lt;&gt; 7), 0, 1)</f>
        <v>0</v>
      </c>
      <c r="J12" s="1">
        <f>1-koncerty[[#This Row],[czy_weekend]]</f>
        <v>1</v>
      </c>
    </row>
    <row r="13" spans="1:10" x14ac:dyDescent="0.25">
      <c r="A13" s="1" t="s">
        <v>64</v>
      </c>
      <c r="B13" s="1" t="s">
        <v>65</v>
      </c>
      <c r="C13" s="3" t="s">
        <v>66</v>
      </c>
      <c r="D13" s="2">
        <v>42920</v>
      </c>
      <c r="E13" s="1" t="str">
        <f>VLOOKUP(MONTH(koncerty[[#This Row],[data]]),Tabela4[],2,FALSE)</f>
        <v>Lipiec</v>
      </c>
      <c r="F13" s="1" t="str">
        <f>VLOOKUP(koncerty[[#This Row],[id_zespolu]],zespoly[],2,FALSE)</f>
        <v>Zlote saksofony</v>
      </c>
      <c r="G13" s="1" t="str">
        <f>VLOOKUP(koncerty[[#This Row],[kod_miasta]],miasta[],2,FALSE)</f>
        <v>Poznan</v>
      </c>
      <c r="H13" s="1" t="str">
        <f>VLOOKUP(koncerty[[#This Row],[kod_miasta]],miasta[],3,FALSE)</f>
        <v>wielkopolskie</v>
      </c>
      <c r="I13" s="1">
        <f>IF(AND(WEEKDAY(koncerty[[#This Row],[data]],2) &lt;&gt; 6, WEEKDAY(koncerty[[#This Row],[data]],2) &lt;&gt; 7), 0, 1)</f>
        <v>0</v>
      </c>
      <c r="J13" s="1">
        <f>1-koncerty[[#This Row],[czy_weekend]]</f>
        <v>1</v>
      </c>
    </row>
    <row r="14" spans="1:10" x14ac:dyDescent="0.25">
      <c r="A14" s="1" t="s">
        <v>16</v>
      </c>
      <c r="B14" s="1" t="s">
        <v>17</v>
      </c>
      <c r="C14" s="3" t="s">
        <v>18</v>
      </c>
      <c r="D14" s="2">
        <v>42920</v>
      </c>
      <c r="E14" s="1" t="str">
        <f>VLOOKUP(MONTH(koncerty[[#This Row],[data]]),Tabela4[],2,FALSE)</f>
        <v>Lipiec</v>
      </c>
      <c r="F14" s="1" t="str">
        <f>VLOOKUP(koncerty[[#This Row],[id_zespolu]],zespoly[],2,FALSE)</f>
        <v>Piszczace trabki</v>
      </c>
      <c r="G14" s="1" t="str">
        <f>VLOOKUP(koncerty[[#This Row],[kod_miasta]],miasta[],2,FALSE)</f>
        <v>Kalisz</v>
      </c>
      <c r="H14" s="1" t="str">
        <f>VLOOKUP(koncerty[[#This Row],[kod_miasta]],miasta[],3,FALSE)</f>
        <v>wielkopolskie</v>
      </c>
      <c r="I14" s="1">
        <f>IF(AND(WEEKDAY(koncerty[[#This Row],[data]],2) &lt;&gt; 6, WEEKDAY(koncerty[[#This Row],[data]],2) &lt;&gt; 7), 0, 1)</f>
        <v>0</v>
      </c>
      <c r="J14" s="1">
        <f>1-koncerty[[#This Row],[czy_weekend]]</f>
        <v>1</v>
      </c>
    </row>
    <row r="15" spans="1:10" x14ac:dyDescent="0.25">
      <c r="A15" s="1" t="s">
        <v>158</v>
      </c>
      <c r="B15" s="1" t="s">
        <v>25</v>
      </c>
      <c r="C15" s="3" t="s">
        <v>128</v>
      </c>
      <c r="D15" s="2">
        <v>42921</v>
      </c>
      <c r="E15" s="1" t="str">
        <f>VLOOKUP(MONTH(koncerty[[#This Row],[data]]),Tabela4[],2,FALSE)</f>
        <v>Lipiec</v>
      </c>
      <c r="F15" s="1" t="str">
        <f>VLOOKUP(koncerty[[#This Row],[id_zespolu]],zespoly[],2,FALSE)</f>
        <v>Metalowe klarnety</v>
      </c>
      <c r="G15" s="1" t="str">
        <f>VLOOKUP(koncerty[[#This Row],[kod_miasta]],miasta[],2,FALSE)</f>
        <v>Grudziadz</v>
      </c>
      <c r="H15" s="1" t="str">
        <f>VLOOKUP(koncerty[[#This Row],[kod_miasta]],miasta[],3,FALSE)</f>
        <v>kujawsko-pomorskie</v>
      </c>
      <c r="I15" s="1">
        <f>IF(AND(WEEKDAY(koncerty[[#This Row],[data]],2) &lt;&gt; 6, WEEKDAY(koncerty[[#This Row],[data]],2) &lt;&gt; 7), 0, 1)</f>
        <v>0</v>
      </c>
      <c r="J15" s="1">
        <f>1-koncerty[[#This Row],[czy_weekend]]</f>
        <v>1</v>
      </c>
    </row>
    <row r="16" spans="1:10" x14ac:dyDescent="0.25">
      <c r="A16" s="1" t="s">
        <v>214</v>
      </c>
      <c r="B16" s="1" t="s">
        <v>14</v>
      </c>
      <c r="C16" s="3" t="s">
        <v>171</v>
      </c>
      <c r="D16" s="2">
        <v>42921</v>
      </c>
      <c r="E16" s="1" t="str">
        <f>VLOOKUP(MONTH(koncerty[[#This Row],[data]]),Tabela4[],2,FALSE)</f>
        <v>Lipiec</v>
      </c>
      <c r="F16" s="1" t="str">
        <f>VLOOKUP(koncerty[[#This Row],[id_zespolu]],zespoly[],2,FALSE)</f>
        <v>Fioletowe dzwonki</v>
      </c>
      <c r="G16" s="1" t="str">
        <f>VLOOKUP(koncerty[[#This Row],[kod_miasta]],miasta[],2,FALSE)</f>
        <v>Krakow</v>
      </c>
      <c r="H16" s="1" t="str">
        <f>VLOOKUP(koncerty[[#This Row],[kod_miasta]],miasta[],3,FALSE)</f>
        <v>malopolskie</v>
      </c>
      <c r="I16" s="1">
        <f>IF(AND(WEEKDAY(koncerty[[#This Row],[data]],2) &lt;&gt; 6, WEEKDAY(koncerty[[#This Row],[data]],2) &lt;&gt; 7), 0, 1)</f>
        <v>0</v>
      </c>
      <c r="J16" s="1">
        <f>1-koncerty[[#This Row],[czy_weekend]]</f>
        <v>1</v>
      </c>
    </row>
    <row r="17" spans="1:10" x14ac:dyDescent="0.25">
      <c r="A17" s="1" t="s">
        <v>100</v>
      </c>
      <c r="B17" s="1" t="s">
        <v>88</v>
      </c>
      <c r="C17" s="3" t="s">
        <v>101</v>
      </c>
      <c r="D17" s="2">
        <v>42921</v>
      </c>
      <c r="E17" s="1" t="str">
        <f>VLOOKUP(MONTH(koncerty[[#This Row],[data]]),Tabela4[],2,FALSE)</f>
        <v>Lipiec</v>
      </c>
      <c r="F17" s="1" t="str">
        <f>VLOOKUP(koncerty[[#This Row],[id_zespolu]],zespoly[],2,FALSE)</f>
        <v>Rytmiczne wibrafony</v>
      </c>
      <c r="G17" s="1" t="str">
        <f>VLOOKUP(koncerty[[#This Row],[kod_miasta]],miasta[],2,FALSE)</f>
        <v>Sosnowiec</v>
      </c>
      <c r="H17" s="1" t="str">
        <f>VLOOKUP(koncerty[[#This Row],[kod_miasta]],miasta[],3,FALSE)</f>
        <v>slaskie</v>
      </c>
      <c r="I17" s="1">
        <f>IF(AND(WEEKDAY(koncerty[[#This Row],[data]],2) &lt;&gt; 6, WEEKDAY(koncerty[[#This Row],[data]],2) &lt;&gt; 7), 0, 1)</f>
        <v>0</v>
      </c>
      <c r="J17" s="1">
        <f>1-koncerty[[#This Row],[czy_weekend]]</f>
        <v>1</v>
      </c>
    </row>
    <row r="18" spans="1:10" x14ac:dyDescent="0.25">
      <c r="A18" s="1" t="s">
        <v>237</v>
      </c>
      <c r="B18" s="1" t="s">
        <v>93</v>
      </c>
      <c r="C18" s="3" t="s">
        <v>73</v>
      </c>
      <c r="D18" s="2">
        <v>42921</v>
      </c>
      <c r="E18" s="1" t="str">
        <f>VLOOKUP(MONTH(koncerty[[#This Row],[data]]),Tabela4[],2,FALSE)</f>
        <v>Lipiec</v>
      </c>
      <c r="F18" s="1" t="str">
        <f>VLOOKUP(koncerty[[#This Row],[id_zespolu]],zespoly[],2,FALSE)</f>
        <v>Kuszace harfy</v>
      </c>
      <c r="G18" s="1" t="str">
        <f>VLOOKUP(koncerty[[#This Row],[kod_miasta]],miasta[],2,FALSE)</f>
        <v>Jaworzno</v>
      </c>
      <c r="H18" s="1" t="str">
        <f>VLOOKUP(koncerty[[#This Row],[kod_miasta]],miasta[],3,FALSE)</f>
        <v>slaskie</v>
      </c>
      <c r="I18" s="1">
        <f>IF(AND(WEEKDAY(koncerty[[#This Row],[data]],2) &lt;&gt; 6, WEEKDAY(koncerty[[#This Row],[data]],2) &lt;&gt; 7), 0, 1)</f>
        <v>0</v>
      </c>
      <c r="J18" s="1">
        <f>1-koncerty[[#This Row],[czy_weekend]]</f>
        <v>1</v>
      </c>
    </row>
    <row r="19" spans="1:10" x14ac:dyDescent="0.25">
      <c r="A19" s="1" t="s">
        <v>99</v>
      </c>
      <c r="B19" s="1" t="s">
        <v>58</v>
      </c>
      <c r="C19" s="3" t="s">
        <v>28</v>
      </c>
      <c r="D19" s="2">
        <v>42922</v>
      </c>
      <c r="E19" s="1" t="str">
        <f>VLOOKUP(MONTH(koncerty[[#This Row],[data]]),Tabela4[],2,FALSE)</f>
        <v>Lipiec</v>
      </c>
      <c r="F19" s="1" t="str">
        <f>VLOOKUP(koncerty[[#This Row],[id_zespolu]],zespoly[],2,FALSE)</f>
        <v>Odjechane cymbaly</v>
      </c>
      <c r="G19" s="1" t="str">
        <f>VLOOKUP(koncerty[[#This Row],[kod_miasta]],miasta[],2,FALSE)</f>
        <v>Zabrze</v>
      </c>
      <c r="H19" s="1" t="str">
        <f>VLOOKUP(koncerty[[#This Row],[kod_miasta]],miasta[],3,FALSE)</f>
        <v>slaskie</v>
      </c>
      <c r="I19" s="1">
        <f>IF(AND(WEEKDAY(koncerty[[#This Row],[data]],2) &lt;&gt; 6, WEEKDAY(koncerty[[#This Row],[data]],2) &lt;&gt; 7), 0, 1)</f>
        <v>0</v>
      </c>
      <c r="J19" s="1">
        <f>1-koncerty[[#This Row],[czy_weekend]]</f>
        <v>1</v>
      </c>
    </row>
    <row r="20" spans="1:10" x14ac:dyDescent="0.25">
      <c r="A20" s="1" t="s">
        <v>24</v>
      </c>
      <c r="B20" s="1" t="s">
        <v>25</v>
      </c>
      <c r="C20" s="3" t="s">
        <v>26</v>
      </c>
      <c r="D20" s="2">
        <v>42922</v>
      </c>
      <c r="E20" s="1" t="str">
        <f>VLOOKUP(MONTH(koncerty[[#This Row],[data]]),Tabela4[],2,FALSE)</f>
        <v>Lipiec</v>
      </c>
      <c r="F20" s="1" t="str">
        <f>VLOOKUP(koncerty[[#This Row],[id_zespolu]],zespoly[],2,FALSE)</f>
        <v>Metalowe klarnety</v>
      </c>
      <c r="G20" s="1" t="str">
        <f>VLOOKUP(koncerty[[#This Row],[kod_miasta]],miasta[],2,FALSE)</f>
        <v>Bytom</v>
      </c>
      <c r="H20" s="1" t="str">
        <f>VLOOKUP(koncerty[[#This Row],[kod_miasta]],miasta[],3,FALSE)</f>
        <v>slaskie</v>
      </c>
      <c r="I20" s="1">
        <f>IF(AND(WEEKDAY(koncerty[[#This Row],[data]],2) &lt;&gt; 6, WEEKDAY(koncerty[[#This Row],[data]],2) &lt;&gt; 7), 0, 1)</f>
        <v>0</v>
      </c>
      <c r="J20" s="1">
        <f>1-koncerty[[#This Row],[czy_weekend]]</f>
        <v>1</v>
      </c>
    </row>
    <row r="21" spans="1:10" x14ac:dyDescent="0.25">
      <c r="A21" s="1" t="s">
        <v>137</v>
      </c>
      <c r="B21" s="1" t="s">
        <v>88</v>
      </c>
      <c r="C21" s="3" t="s">
        <v>138</v>
      </c>
      <c r="D21" s="2">
        <v>42922</v>
      </c>
      <c r="E21" s="1" t="str">
        <f>VLOOKUP(MONTH(koncerty[[#This Row],[data]]),Tabela4[],2,FALSE)</f>
        <v>Lipiec</v>
      </c>
      <c r="F21" s="1" t="str">
        <f>VLOOKUP(koncerty[[#This Row],[id_zespolu]],zespoly[],2,FALSE)</f>
        <v>Rytmiczne wibrafony</v>
      </c>
      <c r="G21" s="1" t="str">
        <f>VLOOKUP(koncerty[[#This Row],[kod_miasta]],miasta[],2,FALSE)</f>
        <v>Rybnik</v>
      </c>
      <c r="H21" s="1" t="str">
        <f>VLOOKUP(koncerty[[#This Row],[kod_miasta]],miasta[],3,FALSE)</f>
        <v>slaskie</v>
      </c>
      <c r="I21" s="1">
        <f>IF(AND(WEEKDAY(koncerty[[#This Row],[data]],2) &lt;&gt; 6, WEEKDAY(koncerty[[#This Row],[data]],2) &lt;&gt; 7), 0, 1)</f>
        <v>0</v>
      </c>
      <c r="J21" s="1">
        <f>1-koncerty[[#This Row],[czy_weekend]]</f>
        <v>1</v>
      </c>
    </row>
    <row r="22" spans="1:10" x14ac:dyDescent="0.25">
      <c r="A22" s="1" t="s">
        <v>180</v>
      </c>
      <c r="B22" s="1" t="s">
        <v>68</v>
      </c>
      <c r="C22" s="3" t="s">
        <v>86</v>
      </c>
      <c r="D22" s="2">
        <v>42923</v>
      </c>
      <c r="E22" s="1" t="str">
        <f>VLOOKUP(MONTH(koncerty[[#This Row],[data]]),Tabela4[],2,FALSE)</f>
        <v>Lipiec</v>
      </c>
      <c r="F22" s="1" t="str">
        <f>VLOOKUP(koncerty[[#This Row],[id_zespolu]],zespoly[],2,FALSE)</f>
        <v>Rozstrojone pianina</v>
      </c>
      <c r="G22" s="1" t="str">
        <f>VLOOKUP(koncerty[[#This Row],[kod_miasta]],miasta[],2,FALSE)</f>
        <v>Jelenia Gora</v>
      </c>
      <c r="H22" s="1" t="str">
        <f>VLOOKUP(koncerty[[#This Row],[kod_miasta]],miasta[],3,FALSE)</f>
        <v>dolnoslaskie</v>
      </c>
      <c r="I22" s="1">
        <f>IF(AND(WEEKDAY(koncerty[[#This Row],[data]],2) &lt;&gt; 6, WEEKDAY(koncerty[[#This Row],[data]],2) &lt;&gt; 7), 0, 1)</f>
        <v>0</v>
      </c>
      <c r="J22" s="1">
        <f>1-koncerty[[#This Row],[czy_weekend]]</f>
        <v>1</v>
      </c>
    </row>
    <row r="23" spans="1:10" x14ac:dyDescent="0.25">
      <c r="A23" s="1" t="s">
        <v>162</v>
      </c>
      <c r="B23" s="1" t="s">
        <v>42</v>
      </c>
      <c r="C23" s="3" t="s">
        <v>143</v>
      </c>
      <c r="D23" s="2">
        <v>42923</v>
      </c>
      <c r="E23" s="1" t="str">
        <f>VLOOKUP(MONTH(koncerty[[#This Row],[data]]),Tabela4[],2,FALSE)</f>
        <v>Lipiec</v>
      </c>
      <c r="F23" s="1" t="str">
        <f>VLOOKUP(koncerty[[#This Row],[id_zespolu]],zespoly[],2,FALSE)</f>
        <v>Powazne oboje</v>
      </c>
      <c r="G23" s="1" t="str">
        <f>VLOOKUP(koncerty[[#This Row],[kod_miasta]],miasta[],2,FALSE)</f>
        <v>Ruda Slaska</v>
      </c>
      <c r="H23" s="1" t="str">
        <f>VLOOKUP(koncerty[[#This Row],[kod_miasta]],miasta[],3,FALSE)</f>
        <v>slaskie</v>
      </c>
      <c r="I23" s="1">
        <f>IF(AND(WEEKDAY(koncerty[[#This Row],[data]],2) &lt;&gt; 6, WEEKDAY(koncerty[[#This Row],[data]],2) &lt;&gt; 7), 0, 1)</f>
        <v>0</v>
      </c>
      <c r="J23" s="1">
        <f>1-koncerty[[#This Row],[czy_weekend]]</f>
        <v>1</v>
      </c>
    </row>
    <row r="24" spans="1:10" x14ac:dyDescent="0.25">
      <c r="A24" s="1" t="s">
        <v>82</v>
      </c>
      <c r="B24" s="1" t="s">
        <v>5</v>
      </c>
      <c r="C24" s="3" t="s">
        <v>83</v>
      </c>
      <c r="D24" s="2">
        <v>42924</v>
      </c>
      <c r="E24" s="1" t="str">
        <f>VLOOKUP(MONTH(koncerty[[#This Row],[data]]),Tabela4[],2,FALSE)</f>
        <v>Lipiec</v>
      </c>
      <c r="F24" s="1" t="str">
        <f>VLOOKUP(koncerty[[#This Row],[id_zespolu]],zespoly[],2,FALSE)</f>
        <v>Jesienne talerze</v>
      </c>
      <c r="G24" s="1" t="str">
        <f>VLOOKUP(koncerty[[#This Row],[kod_miasta]],miasta[],2,FALSE)</f>
        <v>Gdansk</v>
      </c>
      <c r="H24" s="1" t="str">
        <f>VLOOKUP(koncerty[[#This Row],[kod_miasta]],miasta[],3,FALSE)</f>
        <v>pomorskie</v>
      </c>
      <c r="I24" s="1">
        <f>IF(AND(WEEKDAY(koncerty[[#This Row],[data]],2) &lt;&gt; 6, WEEKDAY(koncerty[[#This Row],[data]],2) &lt;&gt; 7), 0, 1)</f>
        <v>1</v>
      </c>
      <c r="J24" s="1">
        <f>1-koncerty[[#This Row],[czy_weekend]]</f>
        <v>0</v>
      </c>
    </row>
    <row r="25" spans="1:10" x14ac:dyDescent="0.25">
      <c r="A25" s="1" t="s">
        <v>278</v>
      </c>
      <c r="B25" s="1" t="s">
        <v>44</v>
      </c>
      <c r="C25" s="3" t="s">
        <v>63</v>
      </c>
      <c r="D25" s="2">
        <v>42924</v>
      </c>
      <c r="E25" s="1" t="str">
        <f>VLOOKUP(MONTH(koncerty[[#This Row],[data]]),Tabela4[],2,FALSE)</f>
        <v>Lipiec</v>
      </c>
      <c r="F25" s="1" t="str">
        <f>VLOOKUP(koncerty[[#This Row],[id_zespolu]],zespoly[],2,FALSE)</f>
        <v>Ciche organy</v>
      </c>
      <c r="G25" s="1" t="str">
        <f>VLOOKUP(koncerty[[#This Row],[kod_miasta]],miasta[],2,FALSE)</f>
        <v>Kielce</v>
      </c>
      <c r="H25" s="1" t="str">
        <f>VLOOKUP(koncerty[[#This Row],[kod_miasta]],miasta[],3,FALSE)</f>
        <v>swietokrzyskie</v>
      </c>
      <c r="I25" s="1">
        <f>IF(AND(WEEKDAY(koncerty[[#This Row],[data]],2) &lt;&gt; 6, WEEKDAY(koncerty[[#This Row],[data]],2) &lt;&gt; 7), 0, 1)</f>
        <v>1</v>
      </c>
      <c r="J25" s="1">
        <f>1-koncerty[[#This Row],[czy_weekend]]</f>
        <v>0</v>
      </c>
    </row>
    <row r="26" spans="1:10" x14ac:dyDescent="0.25">
      <c r="A26" s="1" t="s">
        <v>185</v>
      </c>
      <c r="B26" s="1" t="s">
        <v>20</v>
      </c>
      <c r="C26" s="3" t="s">
        <v>170</v>
      </c>
      <c r="D26" s="2">
        <v>42924</v>
      </c>
      <c r="E26" s="1" t="str">
        <f>VLOOKUP(MONTH(koncerty[[#This Row],[data]]),Tabela4[],2,FALSE)</f>
        <v>Lipiec</v>
      </c>
      <c r="F26" s="1" t="str">
        <f>VLOOKUP(koncerty[[#This Row],[id_zespolu]],zespoly[],2,FALSE)</f>
        <v>Stare mandoliny</v>
      </c>
      <c r="G26" s="1" t="str">
        <f>VLOOKUP(koncerty[[#This Row],[kod_miasta]],miasta[],2,FALSE)</f>
        <v>Olsztyn</v>
      </c>
      <c r="H26" s="1" t="str">
        <f>VLOOKUP(koncerty[[#This Row],[kod_miasta]],miasta[],3,FALSE)</f>
        <v>warminsko-mazurskie</v>
      </c>
      <c r="I26" s="1">
        <f>IF(AND(WEEKDAY(koncerty[[#This Row],[data]],2) &lt;&gt; 6, WEEKDAY(koncerty[[#This Row],[data]],2) &lt;&gt; 7), 0, 1)</f>
        <v>1</v>
      </c>
      <c r="J26" s="1">
        <f>1-koncerty[[#This Row],[czy_weekend]]</f>
        <v>0</v>
      </c>
    </row>
    <row r="27" spans="1:10" x14ac:dyDescent="0.25">
      <c r="A27" s="1" t="s">
        <v>175</v>
      </c>
      <c r="B27" s="1" t="s">
        <v>14</v>
      </c>
      <c r="C27" s="3" t="s">
        <v>18</v>
      </c>
      <c r="D27" s="2">
        <v>42924</v>
      </c>
      <c r="E27" s="1" t="str">
        <f>VLOOKUP(MONTH(koncerty[[#This Row],[data]]),Tabela4[],2,FALSE)</f>
        <v>Lipiec</v>
      </c>
      <c r="F27" s="1" t="str">
        <f>VLOOKUP(koncerty[[#This Row],[id_zespolu]],zespoly[],2,FALSE)</f>
        <v>Fioletowe dzwonki</v>
      </c>
      <c r="G27" s="1" t="str">
        <f>VLOOKUP(koncerty[[#This Row],[kod_miasta]],miasta[],2,FALSE)</f>
        <v>Kalisz</v>
      </c>
      <c r="H27" s="1" t="str">
        <f>VLOOKUP(koncerty[[#This Row],[kod_miasta]],miasta[],3,FALSE)</f>
        <v>wielkopolskie</v>
      </c>
      <c r="I27" s="1">
        <f>IF(AND(WEEKDAY(koncerty[[#This Row],[data]],2) &lt;&gt; 6, WEEKDAY(koncerty[[#This Row],[data]],2) &lt;&gt; 7), 0, 1)</f>
        <v>1</v>
      </c>
      <c r="J27" s="1">
        <f>1-koncerty[[#This Row],[czy_weekend]]</f>
        <v>0</v>
      </c>
    </row>
    <row r="28" spans="1:10" x14ac:dyDescent="0.25">
      <c r="A28" s="1" t="s">
        <v>218</v>
      </c>
      <c r="B28" s="1" t="s">
        <v>23</v>
      </c>
      <c r="C28" s="3" t="s">
        <v>40</v>
      </c>
      <c r="D28" s="2">
        <v>42925</v>
      </c>
      <c r="E28" s="1" t="str">
        <f>VLOOKUP(MONTH(koncerty[[#This Row],[data]]),Tabela4[],2,FALSE)</f>
        <v>Lipiec</v>
      </c>
      <c r="F28" s="1" t="str">
        <f>VLOOKUP(koncerty[[#This Row],[id_zespolu]],zespoly[],2,FALSE)</f>
        <v>Powolne fortepiany</v>
      </c>
      <c r="G28" s="1" t="str">
        <f>VLOOKUP(koncerty[[#This Row],[kod_miasta]],miasta[],2,FALSE)</f>
        <v>Lodz</v>
      </c>
      <c r="H28" s="1" t="str">
        <f>VLOOKUP(koncerty[[#This Row],[kod_miasta]],miasta[],3,FALSE)</f>
        <v>lodzkie</v>
      </c>
      <c r="I28" s="1">
        <f>IF(AND(WEEKDAY(koncerty[[#This Row],[data]],2) &lt;&gt; 6, WEEKDAY(koncerty[[#This Row],[data]],2) &lt;&gt; 7), 0, 1)</f>
        <v>1</v>
      </c>
      <c r="J28" s="1">
        <f>1-koncerty[[#This Row],[czy_weekend]]</f>
        <v>0</v>
      </c>
    </row>
    <row r="29" spans="1:10" x14ac:dyDescent="0.25">
      <c r="A29" s="1" t="s">
        <v>59</v>
      </c>
      <c r="B29" s="1" t="s">
        <v>17</v>
      </c>
      <c r="C29" s="3" t="s">
        <v>60</v>
      </c>
      <c r="D29" s="2">
        <v>42925</v>
      </c>
      <c r="E29" s="1" t="str">
        <f>VLOOKUP(MONTH(koncerty[[#This Row],[data]]),Tabela4[],2,FALSE)</f>
        <v>Lipiec</v>
      </c>
      <c r="F29" s="1" t="str">
        <f>VLOOKUP(koncerty[[#This Row],[id_zespolu]],zespoly[],2,FALSE)</f>
        <v>Piszczace trabki</v>
      </c>
      <c r="G29" s="1" t="str">
        <f>VLOOKUP(koncerty[[#This Row],[kod_miasta]],miasta[],2,FALSE)</f>
        <v>Konin</v>
      </c>
      <c r="H29" s="1" t="str">
        <f>VLOOKUP(koncerty[[#This Row],[kod_miasta]],miasta[],3,FALSE)</f>
        <v>wielkopolskie</v>
      </c>
      <c r="I29" s="1">
        <f>IF(AND(WEEKDAY(koncerty[[#This Row],[data]],2) &lt;&gt; 6, WEEKDAY(koncerty[[#This Row],[data]],2) &lt;&gt; 7), 0, 1)</f>
        <v>1</v>
      </c>
      <c r="J29" s="1">
        <f>1-koncerty[[#This Row],[czy_weekend]]</f>
        <v>0</v>
      </c>
    </row>
    <row r="30" spans="1:10" x14ac:dyDescent="0.25">
      <c r="A30" s="1" t="s">
        <v>154</v>
      </c>
      <c r="B30" s="1" t="s">
        <v>48</v>
      </c>
      <c r="C30" s="3" t="s">
        <v>124</v>
      </c>
      <c r="D30" s="2">
        <v>42926</v>
      </c>
      <c r="E30" s="1" t="str">
        <f>VLOOKUP(MONTH(koncerty[[#This Row],[data]]),Tabela4[],2,FALSE)</f>
        <v>Lipiec</v>
      </c>
      <c r="F30" s="1" t="str">
        <f>VLOOKUP(koncerty[[#This Row],[id_zespolu]],zespoly[],2,FALSE)</f>
        <v>Male nutki</v>
      </c>
      <c r="G30" s="1" t="str">
        <f>VLOOKUP(koncerty[[#This Row],[kod_miasta]],miasta[],2,FALSE)</f>
        <v>Piotrkow Trybunalski</v>
      </c>
      <c r="H30" s="1" t="str">
        <f>VLOOKUP(koncerty[[#This Row],[kod_miasta]],miasta[],3,FALSE)</f>
        <v>lodzkie</v>
      </c>
      <c r="I30" s="1">
        <f>IF(AND(WEEKDAY(koncerty[[#This Row],[data]],2) &lt;&gt; 6, WEEKDAY(koncerty[[#This Row],[data]],2) &lt;&gt; 7), 0, 1)</f>
        <v>0</v>
      </c>
      <c r="J30" s="1">
        <f>1-koncerty[[#This Row],[czy_weekend]]</f>
        <v>1</v>
      </c>
    </row>
    <row r="31" spans="1:10" x14ac:dyDescent="0.25">
      <c r="A31" s="1" t="s">
        <v>11</v>
      </c>
      <c r="B31" s="1" t="s">
        <v>46</v>
      </c>
      <c r="C31" s="3" t="s">
        <v>78</v>
      </c>
      <c r="D31" s="2">
        <v>42926</v>
      </c>
      <c r="E31" s="1" t="str">
        <f>VLOOKUP(MONTH(koncerty[[#This Row],[data]]),Tabela4[],2,FALSE)</f>
        <v>Lipiec</v>
      </c>
      <c r="F31" s="1" t="str">
        <f>VLOOKUP(koncerty[[#This Row],[id_zespolu]],zespoly[],2,FALSE)</f>
        <v>Szalone gitary</v>
      </c>
      <c r="G31" s="1" t="str">
        <f>VLOOKUP(koncerty[[#This Row],[kod_miasta]],miasta[],2,FALSE)</f>
        <v>Tychy</v>
      </c>
      <c r="H31" s="1" t="str">
        <f>VLOOKUP(koncerty[[#This Row],[kod_miasta]],miasta[],3,FALSE)</f>
        <v>slaskie</v>
      </c>
      <c r="I31" s="1">
        <f>IF(AND(WEEKDAY(koncerty[[#This Row],[data]],2) &lt;&gt; 6, WEEKDAY(koncerty[[#This Row],[data]],2) &lt;&gt; 7), 0, 1)</f>
        <v>0</v>
      </c>
      <c r="J31" s="1">
        <f>1-koncerty[[#This Row],[czy_weekend]]</f>
        <v>1</v>
      </c>
    </row>
    <row r="32" spans="1:10" x14ac:dyDescent="0.25">
      <c r="A32" s="1" t="s">
        <v>22</v>
      </c>
      <c r="B32" s="1" t="s">
        <v>23</v>
      </c>
      <c r="C32" s="3" t="s">
        <v>9</v>
      </c>
      <c r="D32" s="2">
        <v>42926</v>
      </c>
      <c r="E32" s="1" t="str">
        <f>VLOOKUP(MONTH(koncerty[[#This Row],[data]]),Tabela4[],2,FALSE)</f>
        <v>Lipiec</v>
      </c>
      <c r="F32" s="1" t="str">
        <f>VLOOKUP(koncerty[[#This Row],[id_zespolu]],zespoly[],2,FALSE)</f>
        <v>Powolne fortepiany</v>
      </c>
      <c r="G32" s="1" t="str">
        <f>VLOOKUP(koncerty[[#This Row],[kod_miasta]],miasta[],2,FALSE)</f>
        <v>Myslowice</v>
      </c>
      <c r="H32" s="1" t="str">
        <f>VLOOKUP(koncerty[[#This Row],[kod_miasta]],miasta[],3,FALSE)</f>
        <v>slaskie</v>
      </c>
      <c r="I32" s="1">
        <f>IF(AND(WEEKDAY(koncerty[[#This Row],[data]],2) &lt;&gt; 6, WEEKDAY(koncerty[[#This Row],[data]],2) &lt;&gt; 7), 0, 1)</f>
        <v>0</v>
      </c>
      <c r="J32" s="1">
        <f>1-koncerty[[#This Row],[czy_weekend]]</f>
        <v>1</v>
      </c>
    </row>
    <row r="33" spans="1:10" x14ac:dyDescent="0.25">
      <c r="A33" s="1" t="s">
        <v>232</v>
      </c>
      <c r="B33" s="1" t="s">
        <v>39</v>
      </c>
      <c r="C33" s="3" t="s">
        <v>63</v>
      </c>
      <c r="D33" s="2">
        <v>42926</v>
      </c>
      <c r="E33" s="1" t="str">
        <f>VLOOKUP(MONTH(koncerty[[#This Row],[data]]),Tabela4[],2,FALSE)</f>
        <v>Lipiec</v>
      </c>
      <c r="F33" s="1" t="str">
        <f>VLOOKUP(koncerty[[#This Row],[id_zespolu]],zespoly[],2,FALSE)</f>
        <v>Czarne klawesyny</v>
      </c>
      <c r="G33" s="1" t="str">
        <f>VLOOKUP(koncerty[[#This Row],[kod_miasta]],miasta[],2,FALSE)</f>
        <v>Kielce</v>
      </c>
      <c r="H33" s="1" t="str">
        <f>VLOOKUP(koncerty[[#This Row],[kod_miasta]],miasta[],3,FALSE)</f>
        <v>swietokrzyskie</v>
      </c>
      <c r="I33" s="1">
        <f>IF(AND(WEEKDAY(koncerty[[#This Row],[data]],2) &lt;&gt; 6, WEEKDAY(koncerty[[#This Row],[data]],2) &lt;&gt; 7), 0, 1)</f>
        <v>0</v>
      </c>
      <c r="J33" s="1">
        <f>1-koncerty[[#This Row],[czy_weekend]]</f>
        <v>1</v>
      </c>
    </row>
    <row r="34" spans="1:10" x14ac:dyDescent="0.25">
      <c r="A34" s="1" t="s">
        <v>277</v>
      </c>
      <c r="B34" s="1" t="s">
        <v>65</v>
      </c>
      <c r="C34" s="3" t="s">
        <v>60</v>
      </c>
      <c r="D34" s="2">
        <v>42926</v>
      </c>
      <c r="E34" s="1" t="str">
        <f>VLOOKUP(MONTH(koncerty[[#This Row],[data]]),Tabela4[],2,FALSE)</f>
        <v>Lipiec</v>
      </c>
      <c r="F34" s="1" t="str">
        <f>VLOOKUP(koncerty[[#This Row],[id_zespolu]],zespoly[],2,FALSE)</f>
        <v>Zlote saksofony</v>
      </c>
      <c r="G34" s="1" t="str">
        <f>VLOOKUP(koncerty[[#This Row],[kod_miasta]],miasta[],2,FALSE)</f>
        <v>Konin</v>
      </c>
      <c r="H34" s="1" t="str">
        <f>VLOOKUP(koncerty[[#This Row],[kod_miasta]],miasta[],3,FALSE)</f>
        <v>wielkopolskie</v>
      </c>
      <c r="I34" s="1">
        <f>IF(AND(WEEKDAY(koncerty[[#This Row],[data]],2) &lt;&gt; 6, WEEKDAY(koncerty[[#This Row],[data]],2) &lt;&gt; 7), 0, 1)</f>
        <v>0</v>
      </c>
      <c r="J34" s="1">
        <f>1-koncerty[[#This Row],[czy_weekend]]</f>
        <v>1</v>
      </c>
    </row>
    <row r="35" spans="1:10" x14ac:dyDescent="0.25">
      <c r="A35" s="1" t="s">
        <v>203</v>
      </c>
      <c r="B35" s="1" t="s">
        <v>5</v>
      </c>
      <c r="C35" s="3" t="s">
        <v>86</v>
      </c>
      <c r="D35" s="2">
        <v>42927</v>
      </c>
      <c r="E35" s="1" t="str">
        <f>VLOOKUP(MONTH(koncerty[[#This Row],[data]]),Tabela4[],2,FALSE)</f>
        <v>Lipiec</v>
      </c>
      <c r="F35" s="1" t="str">
        <f>VLOOKUP(koncerty[[#This Row],[id_zespolu]],zespoly[],2,FALSE)</f>
        <v>Jesienne talerze</v>
      </c>
      <c r="G35" s="1" t="str">
        <f>VLOOKUP(koncerty[[#This Row],[kod_miasta]],miasta[],2,FALSE)</f>
        <v>Jelenia Gora</v>
      </c>
      <c r="H35" s="1" t="str">
        <f>VLOOKUP(koncerty[[#This Row],[kod_miasta]],miasta[],3,FALSE)</f>
        <v>dolnoslaskie</v>
      </c>
      <c r="I35" s="1">
        <f>IF(AND(WEEKDAY(koncerty[[#This Row],[data]],2) &lt;&gt; 6, WEEKDAY(koncerty[[#This Row],[data]],2) &lt;&gt; 7), 0, 1)</f>
        <v>0</v>
      </c>
      <c r="J35" s="1">
        <f>1-koncerty[[#This Row],[czy_weekend]]</f>
        <v>1</v>
      </c>
    </row>
    <row r="36" spans="1:10" x14ac:dyDescent="0.25">
      <c r="A36" s="1" t="s">
        <v>52</v>
      </c>
      <c r="B36" s="1" t="s">
        <v>48</v>
      </c>
      <c r="C36" s="3" t="s">
        <v>40</v>
      </c>
      <c r="D36" s="2">
        <v>42927</v>
      </c>
      <c r="E36" s="1" t="str">
        <f>VLOOKUP(MONTH(koncerty[[#This Row],[data]]),Tabela4[],2,FALSE)</f>
        <v>Lipiec</v>
      </c>
      <c r="F36" s="1" t="str">
        <f>VLOOKUP(koncerty[[#This Row],[id_zespolu]],zespoly[],2,FALSE)</f>
        <v>Male nutki</v>
      </c>
      <c r="G36" s="1" t="str">
        <f>VLOOKUP(koncerty[[#This Row],[kod_miasta]],miasta[],2,FALSE)</f>
        <v>Lodz</v>
      </c>
      <c r="H36" s="1" t="str">
        <f>VLOOKUP(koncerty[[#This Row],[kod_miasta]],miasta[],3,FALSE)</f>
        <v>lodzkie</v>
      </c>
      <c r="I36" s="1">
        <f>IF(AND(WEEKDAY(koncerty[[#This Row],[data]],2) &lt;&gt; 6, WEEKDAY(koncerty[[#This Row],[data]],2) &lt;&gt; 7), 0, 1)</f>
        <v>0</v>
      </c>
      <c r="J36" s="1">
        <f>1-koncerty[[#This Row],[czy_weekend]]</f>
        <v>1</v>
      </c>
    </row>
    <row r="37" spans="1:10" x14ac:dyDescent="0.25">
      <c r="A37" s="1" t="s">
        <v>187</v>
      </c>
      <c r="B37" s="1" t="s">
        <v>55</v>
      </c>
      <c r="C37" s="3" t="s">
        <v>188</v>
      </c>
      <c r="D37" s="2">
        <v>42927</v>
      </c>
      <c r="E37" s="1" t="str">
        <f>VLOOKUP(MONTH(koncerty[[#This Row],[data]]),Tabela4[],2,FALSE)</f>
        <v>Lipiec</v>
      </c>
      <c r="F37" s="1" t="str">
        <f>VLOOKUP(koncerty[[#This Row],[id_zespolu]],zespoly[],2,FALSE)</f>
        <v>Zolte perkusje</v>
      </c>
      <c r="G37" s="1" t="str">
        <f>VLOOKUP(koncerty[[#This Row],[kod_miasta]],miasta[],2,FALSE)</f>
        <v>Tarnow</v>
      </c>
      <c r="H37" s="1" t="str">
        <f>VLOOKUP(koncerty[[#This Row],[kod_miasta]],miasta[],3,FALSE)</f>
        <v>malopolskie</v>
      </c>
      <c r="I37" s="1">
        <f>IF(AND(WEEKDAY(koncerty[[#This Row],[data]],2) &lt;&gt; 6, WEEKDAY(koncerty[[#This Row],[data]],2) &lt;&gt; 7), 0, 1)</f>
        <v>0</v>
      </c>
      <c r="J37" s="1">
        <f>1-koncerty[[#This Row],[czy_weekend]]</f>
        <v>1</v>
      </c>
    </row>
    <row r="38" spans="1:10" x14ac:dyDescent="0.25">
      <c r="A38" s="1" t="s">
        <v>216</v>
      </c>
      <c r="B38" s="1" t="s">
        <v>93</v>
      </c>
      <c r="C38" s="3" t="s">
        <v>71</v>
      </c>
      <c r="D38" s="2">
        <v>42927</v>
      </c>
      <c r="E38" s="1" t="str">
        <f>VLOOKUP(MONTH(koncerty[[#This Row],[data]]),Tabela4[],2,FALSE)</f>
        <v>Lipiec</v>
      </c>
      <c r="F38" s="1" t="str">
        <f>VLOOKUP(koncerty[[#This Row],[id_zespolu]],zespoly[],2,FALSE)</f>
        <v>Kuszace harfy</v>
      </c>
      <c r="G38" s="1" t="str">
        <f>VLOOKUP(koncerty[[#This Row],[kod_miasta]],miasta[],2,FALSE)</f>
        <v>Bialystok</v>
      </c>
      <c r="H38" s="1" t="str">
        <f>VLOOKUP(koncerty[[#This Row],[kod_miasta]],miasta[],3,FALSE)</f>
        <v>podlaskie</v>
      </c>
      <c r="I38" s="1">
        <f>IF(AND(WEEKDAY(koncerty[[#This Row],[data]],2) &lt;&gt; 6, WEEKDAY(koncerty[[#This Row],[data]],2) &lt;&gt; 7), 0, 1)</f>
        <v>0</v>
      </c>
      <c r="J38" s="1">
        <f>1-koncerty[[#This Row],[czy_weekend]]</f>
        <v>1</v>
      </c>
    </row>
    <row r="39" spans="1:10" x14ac:dyDescent="0.25">
      <c r="A39" s="1" t="s">
        <v>243</v>
      </c>
      <c r="B39" s="1" t="s">
        <v>17</v>
      </c>
      <c r="C39" s="3" t="s">
        <v>30</v>
      </c>
      <c r="D39" s="2">
        <v>42927</v>
      </c>
      <c r="E39" s="1" t="str">
        <f>VLOOKUP(MONTH(koncerty[[#This Row],[data]]),Tabela4[],2,FALSE)</f>
        <v>Lipiec</v>
      </c>
      <c r="F39" s="1" t="str">
        <f>VLOOKUP(koncerty[[#This Row],[id_zespolu]],zespoly[],2,FALSE)</f>
        <v>Piszczace trabki</v>
      </c>
      <c r="G39" s="1" t="str">
        <f>VLOOKUP(koncerty[[#This Row],[kod_miasta]],miasta[],2,FALSE)</f>
        <v>Bielsko-Biala</v>
      </c>
      <c r="H39" s="1" t="str">
        <f>VLOOKUP(koncerty[[#This Row],[kod_miasta]],miasta[],3,FALSE)</f>
        <v>slaskie</v>
      </c>
      <c r="I39" s="1">
        <f>IF(AND(WEEKDAY(koncerty[[#This Row],[data]],2) &lt;&gt; 6, WEEKDAY(koncerty[[#This Row],[data]],2) &lt;&gt; 7), 0, 1)</f>
        <v>0</v>
      </c>
      <c r="J39" s="1">
        <f>1-koncerty[[#This Row],[czy_weekend]]</f>
        <v>1</v>
      </c>
    </row>
    <row r="40" spans="1:10" x14ac:dyDescent="0.25">
      <c r="A40" s="1" t="s">
        <v>133</v>
      </c>
      <c r="B40" s="1" t="s">
        <v>25</v>
      </c>
      <c r="C40" s="3" t="s">
        <v>26</v>
      </c>
      <c r="D40" s="2">
        <v>42927</v>
      </c>
      <c r="E40" s="1" t="str">
        <f>VLOOKUP(MONTH(koncerty[[#This Row],[data]]),Tabela4[],2,FALSE)</f>
        <v>Lipiec</v>
      </c>
      <c r="F40" s="1" t="str">
        <f>VLOOKUP(koncerty[[#This Row],[id_zespolu]],zespoly[],2,FALSE)</f>
        <v>Metalowe klarnety</v>
      </c>
      <c r="G40" s="1" t="str">
        <f>VLOOKUP(koncerty[[#This Row],[kod_miasta]],miasta[],2,FALSE)</f>
        <v>Bytom</v>
      </c>
      <c r="H40" s="1" t="str">
        <f>VLOOKUP(koncerty[[#This Row],[kod_miasta]],miasta[],3,FALSE)</f>
        <v>slaskie</v>
      </c>
      <c r="I40" s="1">
        <f>IF(AND(WEEKDAY(koncerty[[#This Row],[data]],2) &lt;&gt; 6, WEEKDAY(koncerty[[#This Row],[data]],2) &lt;&gt; 7), 0, 1)</f>
        <v>0</v>
      </c>
      <c r="J40" s="1">
        <f>1-koncerty[[#This Row],[czy_weekend]]</f>
        <v>1</v>
      </c>
    </row>
    <row r="41" spans="1:10" x14ac:dyDescent="0.25">
      <c r="A41" s="1" t="s">
        <v>226</v>
      </c>
      <c r="B41" s="1" t="s">
        <v>68</v>
      </c>
      <c r="C41" s="3" t="s">
        <v>138</v>
      </c>
      <c r="D41" s="2">
        <v>42927</v>
      </c>
      <c r="E41" s="1" t="str">
        <f>VLOOKUP(MONTH(koncerty[[#This Row],[data]]),Tabela4[],2,FALSE)</f>
        <v>Lipiec</v>
      </c>
      <c r="F41" s="1" t="str">
        <f>VLOOKUP(koncerty[[#This Row],[id_zespolu]],zespoly[],2,FALSE)</f>
        <v>Rozstrojone pianina</v>
      </c>
      <c r="G41" s="1" t="str">
        <f>VLOOKUP(koncerty[[#This Row],[kod_miasta]],miasta[],2,FALSE)</f>
        <v>Rybnik</v>
      </c>
      <c r="H41" s="1" t="str">
        <f>VLOOKUP(koncerty[[#This Row],[kod_miasta]],miasta[],3,FALSE)</f>
        <v>slaskie</v>
      </c>
      <c r="I41" s="1">
        <f>IF(AND(WEEKDAY(koncerty[[#This Row],[data]],2) &lt;&gt; 6, WEEKDAY(koncerty[[#This Row],[data]],2) &lt;&gt; 7), 0, 1)</f>
        <v>0</v>
      </c>
      <c r="J41" s="1">
        <f>1-koncerty[[#This Row],[czy_weekend]]</f>
        <v>1</v>
      </c>
    </row>
    <row r="42" spans="1:10" x14ac:dyDescent="0.25">
      <c r="A42" s="1" t="s">
        <v>14</v>
      </c>
      <c r="B42" s="1" t="s">
        <v>14</v>
      </c>
      <c r="C42" s="3" t="s">
        <v>76</v>
      </c>
      <c r="D42" s="2">
        <v>42927</v>
      </c>
      <c r="E42" s="1" t="str">
        <f>VLOOKUP(MONTH(koncerty[[#This Row],[data]]),Tabela4[],2,FALSE)</f>
        <v>Lipiec</v>
      </c>
      <c r="F42" s="1" t="str">
        <f>VLOOKUP(koncerty[[#This Row],[id_zespolu]],zespoly[],2,FALSE)</f>
        <v>Fioletowe dzwonki</v>
      </c>
      <c r="G42" s="1" t="str">
        <f>VLOOKUP(koncerty[[#This Row],[kod_miasta]],miasta[],2,FALSE)</f>
        <v>Dabrowa Gornicza</v>
      </c>
      <c r="H42" s="1" t="str">
        <f>VLOOKUP(koncerty[[#This Row],[kod_miasta]],miasta[],3,FALSE)</f>
        <v>slaskie</v>
      </c>
      <c r="I42" s="1">
        <f>IF(AND(WEEKDAY(koncerty[[#This Row],[data]],2) &lt;&gt; 6, WEEKDAY(koncerty[[#This Row],[data]],2) &lt;&gt; 7), 0, 1)</f>
        <v>0</v>
      </c>
      <c r="J42" s="1">
        <f>1-koncerty[[#This Row],[czy_weekend]]</f>
        <v>1</v>
      </c>
    </row>
    <row r="43" spans="1:10" x14ac:dyDescent="0.25">
      <c r="A43" s="1" t="s">
        <v>198</v>
      </c>
      <c r="B43" s="1" t="s">
        <v>37</v>
      </c>
      <c r="C43" s="3" t="s">
        <v>145</v>
      </c>
      <c r="D43" s="2">
        <v>42927</v>
      </c>
      <c r="E43" s="1" t="str">
        <f>VLOOKUP(MONTH(koncerty[[#This Row],[data]]),Tabela4[],2,FALSE)</f>
        <v>Lipiec</v>
      </c>
      <c r="F43" s="1" t="str">
        <f>VLOOKUP(koncerty[[#This Row],[id_zespolu]],zespoly[],2,FALSE)</f>
        <v>Wiosenne bebny</v>
      </c>
      <c r="G43" s="1" t="str">
        <f>VLOOKUP(koncerty[[#This Row],[kod_miasta]],miasta[],2,FALSE)</f>
        <v>Chorzow</v>
      </c>
      <c r="H43" s="1" t="str">
        <f>VLOOKUP(koncerty[[#This Row],[kod_miasta]],miasta[],3,FALSE)</f>
        <v>slaskie</v>
      </c>
      <c r="I43" s="1">
        <f>IF(AND(WEEKDAY(koncerty[[#This Row],[data]],2) &lt;&gt; 6, WEEKDAY(koncerty[[#This Row],[data]],2) &lt;&gt; 7), 0, 1)</f>
        <v>0</v>
      </c>
      <c r="J43" s="1">
        <f>1-koncerty[[#This Row],[czy_weekend]]</f>
        <v>1</v>
      </c>
    </row>
    <row r="44" spans="1:10" x14ac:dyDescent="0.25">
      <c r="A44" s="1" t="s">
        <v>212</v>
      </c>
      <c r="B44" s="1" t="s">
        <v>20</v>
      </c>
      <c r="C44" s="3" t="s">
        <v>170</v>
      </c>
      <c r="D44" s="2">
        <v>42927</v>
      </c>
      <c r="E44" s="1" t="str">
        <f>VLOOKUP(MONTH(koncerty[[#This Row],[data]]),Tabela4[],2,FALSE)</f>
        <v>Lipiec</v>
      </c>
      <c r="F44" s="1" t="str">
        <f>VLOOKUP(koncerty[[#This Row],[id_zespolu]],zespoly[],2,FALSE)</f>
        <v>Stare mandoliny</v>
      </c>
      <c r="G44" s="1" t="str">
        <f>VLOOKUP(koncerty[[#This Row],[kod_miasta]],miasta[],2,FALSE)</f>
        <v>Olsztyn</v>
      </c>
      <c r="H44" s="1" t="str">
        <f>VLOOKUP(koncerty[[#This Row],[kod_miasta]],miasta[],3,FALSE)</f>
        <v>warminsko-mazurskie</v>
      </c>
      <c r="I44" s="1">
        <f>IF(AND(WEEKDAY(koncerty[[#This Row],[data]],2) &lt;&gt; 6, WEEKDAY(koncerty[[#This Row],[data]],2) &lt;&gt; 7), 0, 1)</f>
        <v>0</v>
      </c>
      <c r="J44" s="1">
        <f>1-koncerty[[#This Row],[czy_weekend]]</f>
        <v>1</v>
      </c>
    </row>
    <row r="45" spans="1:10" x14ac:dyDescent="0.25">
      <c r="A45" s="1" t="s">
        <v>67</v>
      </c>
      <c r="B45" s="1" t="s">
        <v>68</v>
      </c>
      <c r="C45" s="3" t="s">
        <v>69</v>
      </c>
      <c r="D45" s="2">
        <v>42928</v>
      </c>
      <c r="E45" s="1" t="str">
        <f>VLOOKUP(MONTH(koncerty[[#This Row],[data]]),Tabela4[],2,FALSE)</f>
        <v>Lipiec</v>
      </c>
      <c r="F45" s="1" t="str">
        <f>VLOOKUP(koncerty[[#This Row],[id_zespolu]],zespoly[],2,FALSE)</f>
        <v>Rozstrojone pianina</v>
      </c>
      <c r="G45" s="1" t="str">
        <f>VLOOKUP(koncerty[[#This Row],[kod_miasta]],miasta[],2,FALSE)</f>
        <v>Walbrzych</v>
      </c>
      <c r="H45" s="1" t="str">
        <f>VLOOKUP(koncerty[[#This Row],[kod_miasta]],miasta[],3,FALSE)</f>
        <v>dolnoslaskie</v>
      </c>
      <c r="I45" s="1">
        <f>IF(AND(WEEKDAY(koncerty[[#This Row],[data]],2) &lt;&gt; 6, WEEKDAY(koncerty[[#This Row],[data]],2) &lt;&gt; 7), 0, 1)</f>
        <v>0</v>
      </c>
      <c r="J45" s="1">
        <f>1-koncerty[[#This Row],[czy_weekend]]</f>
        <v>1</v>
      </c>
    </row>
    <row r="46" spans="1:10" x14ac:dyDescent="0.25">
      <c r="A46" s="1" t="s">
        <v>129</v>
      </c>
      <c r="B46" s="1" t="s">
        <v>20</v>
      </c>
      <c r="C46" s="3" t="s">
        <v>80</v>
      </c>
      <c r="D46" s="2">
        <v>42928</v>
      </c>
      <c r="E46" s="1" t="str">
        <f>VLOOKUP(MONTH(koncerty[[#This Row],[data]]),Tabela4[],2,FALSE)</f>
        <v>Lipiec</v>
      </c>
      <c r="F46" s="1" t="str">
        <f>VLOOKUP(koncerty[[#This Row],[id_zespolu]],zespoly[],2,FALSE)</f>
        <v>Stare mandoliny</v>
      </c>
      <c r="G46" s="1" t="str">
        <f>VLOOKUP(koncerty[[#This Row],[kod_miasta]],miasta[],2,FALSE)</f>
        <v>Rzeszow</v>
      </c>
      <c r="H46" s="1" t="str">
        <f>VLOOKUP(koncerty[[#This Row],[kod_miasta]],miasta[],3,FALSE)</f>
        <v>podkarpackie</v>
      </c>
      <c r="I46" s="1">
        <f>IF(AND(WEEKDAY(koncerty[[#This Row],[data]],2) &lt;&gt; 6, WEEKDAY(koncerty[[#This Row],[data]],2) &lt;&gt; 7), 0, 1)</f>
        <v>0</v>
      </c>
      <c r="J46" s="1">
        <f>1-koncerty[[#This Row],[czy_weekend]]</f>
        <v>1</v>
      </c>
    </row>
    <row r="47" spans="1:10" x14ac:dyDescent="0.25">
      <c r="A47" s="1" t="s">
        <v>276</v>
      </c>
      <c r="B47" s="1" t="s">
        <v>5</v>
      </c>
      <c r="C47" s="3" t="s">
        <v>141</v>
      </c>
      <c r="D47" s="2">
        <v>42928</v>
      </c>
      <c r="E47" s="1" t="str">
        <f>VLOOKUP(MONTH(koncerty[[#This Row],[data]]),Tabela4[],2,FALSE)</f>
        <v>Lipiec</v>
      </c>
      <c r="F47" s="1" t="str">
        <f>VLOOKUP(koncerty[[#This Row],[id_zespolu]],zespoly[],2,FALSE)</f>
        <v>Jesienne talerze</v>
      </c>
      <c r="G47" s="1" t="str">
        <f>VLOOKUP(koncerty[[#This Row],[kod_miasta]],miasta[],2,FALSE)</f>
        <v>Gliwice</v>
      </c>
      <c r="H47" s="1" t="str">
        <f>VLOOKUP(koncerty[[#This Row],[kod_miasta]],miasta[],3,FALSE)</f>
        <v>slaskie</v>
      </c>
      <c r="I47" s="1">
        <f>IF(AND(WEEKDAY(koncerty[[#This Row],[data]],2) &lt;&gt; 6, WEEKDAY(koncerty[[#This Row],[data]],2) &lt;&gt; 7), 0, 1)</f>
        <v>0</v>
      </c>
      <c r="J47" s="1">
        <f>1-koncerty[[#This Row],[czy_weekend]]</f>
        <v>1</v>
      </c>
    </row>
    <row r="48" spans="1:10" x14ac:dyDescent="0.25">
      <c r="A48" s="1" t="s">
        <v>72</v>
      </c>
      <c r="B48" s="1" t="s">
        <v>42</v>
      </c>
      <c r="C48" s="3" t="s">
        <v>73</v>
      </c>
      <c r="D48" s="2">
        <v>42928</v>
      </c>
      <c r="E48" s="1" t="str">
        <f>VLOOKUP(MONTH(koncerty[[#This Row],[data]]),Tabela4[],2,FALSE)</f>
        <v>Lipiec</v>
      </c>
      <c r="F48" s="1" t="str">
        <f>VLOOKUP(koncerty[[#This Row],[id_zespolu]],zespoly[],2,FALSE)</f>
        <v>Powazne oboje</v>
      </c>
      <c r="G48" s="1" t="str">
        <f>VLOOKUP(koncerty[[#This Row],[kod_miasta]],miasta[],2,FALSE)</f>
        <v>Jaworzno</v>
      </c>
      <c r="H48" s="1" t="str">
        <f>VLOOKUP(koncerty[[#This Row],[kod_miasta]],miasta[],3,FALSE)</f>
        <v>slaskie</v>
      </c>
      <c r="I48" s="1">
        <f>IF(AND(WEEKDAY(koncerty[[#This Row],[data]],2) &lt;&gt; 6, WEEKDAY(koncerty[[#This Row],[data]],2) &lt;&gt; 7), 0, 1)</f>
        <v>0</v>
      </c>
      <c r="J48" s="1">
        <f>1-koncerty[[#This Row],[czy_weekend]]</f>
        <v>1</v>
      </c>
    </row>
    <row r="49" spans="1:10" x14ac:dyDescent="0.25">
      <c r="A49" s="1" t="s">
        <v>113</v>
      </c>
      <c r="B49" s="1" t="s">
        <v>39</v>
      </c>
      <c r="C49" s="3" t="s">
        <v>69</v>
      </c>
      <c r="D49" s="2">
        <v>42929</v>
      </c>
      <c r="E49" s="1" t="str">
        <f>VLOOKUP(MONTH(koncerty[[#This Row],[data]]),Tabela4[],2,FALSE)</f>
        <v>Lipiec</v>
      </c>
      <c r="F49" s="1" t="str">
        <f>VLOOKUP(koncerty[[#This Row],[id_zespolu]],zespoly[],2,FALSE)</f>
        <v>Czarne klawesyny</v>
      </c>
      <c r="G49" s="1" t="str">
        <f>VLOOKUP(koncerty[[#This Row],[kod_miasta]],miasta[],2,FALSE)</f>
        <v>Walbrzych</v>
      </c>
      <c r="H49" s="1" t="str">
        <f>VLOOKUP(koncerty[[#This Row],[kod_miasta]],miasta[],3,FALSE)</f>
        <v>dolnoslaskie</v>
      </c>
      <c r="I49" s="1">
        <f>IF(AND(WEEKDAY(koncerty[[#This Row],[data]],2) &lt;&gt; 6, WEEKDAY(koncerty[[#This Row],[data]],2) &lt;&gt; 7), 0, 1)</f>
        <v>0</v>
      </c>
      <c r="J49" s="1">
        <f>1-koncerty[[#This Row],[czy_weekend]]</f>
        <v>1</v>
      </c>
    </row>
    <row r="50" spans="1:10" x14ac:dyDescent="0.25">
      <c r="A50" s="1" t="s">
        <v>90</v>
      </c>
      <c r="B50" s="1" t="s">
        <v>20</v>
      </c>
      <c r="C50" s="3" t="s">
        <v>91</v>
      </c>
      <c r="D50" s="2">
        <v>42929</v>
      </c>
      <c r="E50" s="1" t="str">
        <f>VLOOKUP(MONTH(koncerty[[#This Row],[data]]),Tabela4[],2,FALSE)</f>
        <v>Lipiec</v>
      </c>
      <c r="F50" s="1" t="str">
        <f>VLOOKUP(koncerty[[#This Row],[id_zespolu]],zespoly[],2,FALSE)</f>
        <v>Stare mandoliny</v>
      </c>
      <c r="G50" s="1" t="str">
        <f>VLOOKUP(koncerty[[#This Row],[kod_miasta]],miasta[],2,FALSE)</f>
        <v>Plock</v>
      </c>
      <c r="H50" s="1" t="str">
        <f>VLOOKUP(koncerty[[#This Row],[kod_miasta]],miasta[],3,FALSE)</f>
        <v>mazowieckie</v>
      </c>
      <c r="I50" s="1">
        <f>IF(AND(WEEKDAY(koncerty[[#This Row],[data]],2) &lt;&gt; 6, WEEKDAY(koncerty[[#This Row],[data]],2) &lt;&gt; 7), 0, 1)</f>
        <v>0</v>
      </c>
      <c r="J50" s="1">
        <f>1-koncerty[[#This Row],[czy_weekend]]</f>
        <v>1</v>
      </c>
    </row>
    <row r="51" spans="1:10" x14ac:dyDescent="0.25">
      <c r="A51" s="1" t="s">
        <v>201</v>
      </c>
      <c r="B51" s="1" t="s">
        <v>62</v>
      </c>
      <c r="C51" s="3" t="s">
        <v>161</v>
      </c>
      <c r="D51" s="2">
        <v>42929</v>
      </c>
      <c r="E51" s="1" t="str">
        <f>VLOOKUP(MONTH(koncerty[[#This Row],[data]]),Tabela4[],2,FALSE)</f>
        <v>Lipiec</v>
      </c>
      <c r="F51" s="1" t="str">
        <f>VLOOKUP(koncerty[[#This Row],[id_zespolu]],zespoly[],2,FALSE)</f>
        <v>Fajne trojkaty</v>
      </c>
      <c r="G51" s="1" t="str">
        <f>VLOOKUP(koncerty[[#This Row],[kod_miasta]],miasta[],2,FALSE)</f>
        <v>Siedlce</v>
      </c>
      <c r="H51" s="1" t="str">
        <f>VLOOKUP(koncerty[[#This Row],[kod_miasta]],miasta[],3,FALSE)</f>
        <v>mazowieckie</v>
      </c>
      <c r="I51" s="1">
        <f>IF(AND(WEEKDAY(koncerty[[#This Row],[data]],2) &lt;&gt; 6, WEEKDAY(koncerty[[#This Row],[data]],2) &lt;&gt; 7), 0, 1)</f>
        <v>0</v>
      </c>
      <c r="J51" s="1">
        <f>1-koncerty[[#This Row],[czy_weekend]]</f>
        <v>1</v>
      </c>
    </row>
    <row r="52" spans="1:10" x14ac:dyDescent="0.25">
      <c r="A52" s="1" t="s">
        <v>267</v>
      </c>
      <c r="B52" s="1" t="s">
        <v>55</v>
      </c>
      <c r="C52" s="3" t="s">
        <v>28</v>
      </c>
      <c r="D52" s="2">
        <v>42929</v>
      </c>
      <c r="E52" s="1" t="str">
        <f>VLOOKUP(MONTH(koncerty[[#This Row],[data]]),Tabela4[],2,FALSE)</f>
        <v>Lipiec</v>
      </c>
      <c r="F52" s="1" t="str">
        <f>VLOOKUP(koncerty[[#This Row],[id_zespolu]],zespoly[],2,FALSE)</f>
        <v>Zolte perkusje</v>
      </c>
      <c r="G52" s="1" t="str">
        <f>VLOOKUP(koncerty[[#This Row],[kod_miasta]],miasta[],2,FALSE)</f>
        <v>Zabrze</v>
      </c>
      <c r="H52" s="1" t="str">
        <f>VLOOKUP(koncerty[[#This Row],[kod_miasta]],miasta[],3,FALSE)</f>
        <v>slaskie</v>
      </c>
      <c r="I52" s="1">
        <f>IF(AND(WEEKDAY(koncerty[[#This Row],[data]],2) &lt;&gt; 6, WEEKDAY(koncerty[[#This Row],[data]],2) &lt;&gt; 7), 0, 1)</f>
        <v>0</v>
      </c>
      <c r="J52" s="1">
        <f>1-koncerty[[#This Row],[czy_weekend]]</f>
        <v>1</v>
      </c>
    </row>
    <row r="53" spans="1:10" x14ac:dyDescent="0.25">
      <c r="A53" s="1" t="s">
        <v>234</v>
      </c>
      <c r="B53" s="1" t="s">
        <v>46</v>
      </c>
      <c r="C53" s="3" t="s">
        <v>30</v>
      </c>
      <c r="D53" s="2">
        <v>42929</v>
      </c>
      <c r="E53" s="1" t="str">
        <f>VLOOKUP(MONTH(koncerty[[#This Row],[data]]),Tabela4[],2,FALSE)</f>
        <v>Lipiec</v>
      </c>
      <c r="F53" s="1" t="str">
        <f>VLOOKUP(koncerty[[#This Row],[id_zespolu]],zespoly[],2,FALSE)</f>
        <v>Szalone gitary</v>
      </c>
      <c r="G53" s="1" t="str">
        <f>VLOOKUP(koncerty[[#This Row],[kod_miasta]],miasta[],2,FALSE)</f>
        <v>Bielsko-Biala</v>
      </c>
      <c r="H53" s="1" t="str">
        <f>VLOOKUP(koncerty[[#This Row],[kod_miasta]],miasta[],3,FALSE)</f>
        <v>slaskie</v>
      </c>
      <c r="I53" s="1">
        <f>IF(AND(WEEKDAY(koncerty[[#This Row],[data]],2) &lt;&gt; 6, WEEKDAY(koncerty[[#This Row],[data]],2) &lt;&gt; 7), 0, 1)</f>
        <v>0</v>
      </c>
      <c r="J53" s="1">
        <f>1-koncerty[[#This Row],[czy_weekend]]</f>
        <v>1</v>
      </c>
    </row>
    <row r="54" spans="1:10" x14ac:dyDescent="0.25">
      <c r="A54" s="1" t="s">
        <v>287</v>
      </c>
      <c r="B54" s="1" t="s">
        <v>166</v>
      </c>
      <c r="C54" s="3" t="s">
        <v>56</v>
      </c>
      <c r="D54" s="2">
        <v>42929</v>
      </c>
      <c r="E54" s="1" t="str">
        <f>VLOOKUP(MONTH(koncerty[[#This Row],[data]]),Tabela4[],2,FALSE)</f>
        <v>Lipiec</v>
      </c>
      <c r="F54" s="1" t="str">
        <f>VLOOKUP(koncerty[[#This Row],[id_zespolu]],zespoly[],2,FALSE)</f>
        <v>Zielone akordeony</v>
      </c>
      <c r="G54" s="1" t="str">
        <f>VLOOKUP(koncerty[[#This Row],[kod_miasta]],miasta[],2,FALSE)</f>
        <v>Jastrzebie-Zdroj</v>
      </c>
      <c r="H54" s="1" t="str">
        <f>VLOOKUP(koncerty[[#This Row],[kod_miasta]],miasta[],3,FALSE)</f>
        <v>slaskie</v>
      </c>
      <c r="I54" s="1">
        <f>IF(AND(WEEKDAY(koncerty[[#This Row],[data]],2) &lt;&gt; 6, WEEKDAY(koncerty[[#This Row],[data]],2) &lt;&gt; 7), 0, 1)</f>
        <v>0</v>
      </c>
      <c r="J54" s="1">
        <f>1-koncerty[[#This Row],[czy_weekend]]</f>
        <v>1</v>
      </c>
    </row>
    <row r="55" spans="1:10" x14ac:dyDescent="0.25">
      <c r="A55" s="1" t="s">
        <v>150</v>
      </c>
      <c r="B55" s="1" t="s">
        <v>68</v>
      </c>
      <c r="C55" s="3" t="s">
        <v>89</v>
      </c>
      <c r="D55" s="2">
        <v>42930</v>
      </c>
      <c r="E55" s="1" t="str">
        <f>VLOOKUP(MONTH(koncerty[[#This Row],[data]]),Tabela4[],2,FALSE)</f>
        <v>Lipiec</v>
      </c>
      <c r="F55" s="1" t="str">
        <f>VLOOKUP(koncerty[[#This Row],[id_zespolu]],zespoly[],2,FALSE)</f>
        <v>Rozstrojone pianina</v>
      </c>
      <c r="G55" s="1" t="str">
        <f>VLOOKUP(koncerty[[#This Row],[kod_miasta]],miasta[],2,FALSE)</f>
        <v>Nowy Sacz</v>
      </c>
      <c r="H55" s="1" t="str">
        <f>VLOOKUP(koncerty[[#This Row],[kod_miasta]],miasta[],3,FALSE)</f>
        <v>malopolskie</v>
      </c>
      <c r="I55" s="1">
        <f>IF(AND(WEEKDAY(koncerty[[#This Row],[data]],2) &lt;&gt; 6, WEEKDAY(koncerty[[#This Row],[data]],2) &lt;&gt; 7), 0, 1)</f>
        <v>0</v>
      </c>
      <c r="J55" s="1">
        <f>1-koncerty[[#This Row],[czy_weekend]]</f>
        <v>1</v>
      </c>
    </row>
    <row r="56" spans="1:10" x14ac:dyDescent="0.25">
      <c r="A56" s="1" t="s">
        <v>5</v>
      </c>
      <c r="B56" s="1" t="s">
        <v>42</v>
      </c>
      <c r="C56" s="3" t="s">
        <v>138</v>
      </c>
      <c r="D56" s="2">
        <v>42930</v>
      </c>
      <c r="E56" s="1" t="str">
        <f>VLOOKUP(MONTH(koncerty[[#This Row],[data]]),Tabela4[],2,FALSE)</f>
        <v>Lipiec</v>
      </c>
      <c r="F56" s="1" t="str">
        <f>VLOOKUP(koncerty[[#This Row],[id_zespolu]],zespoly[],2,FALSE)</f>
        <v>Powazne oboje</v>
      </c>
      <c r="G56" s="1" t="str">
        <f>VLOOKUP(koncerty[[#This Row],[kod_miasta]],miasta[],2,FALSE)</f>
        <v>Rybnik</v>
      </c>
      <c r="H56" s="1" t="str">
        <f>VLOOKUP(koncerty[[#This Row],[kod_miasta]],miasta[],3,FALSE)</f>
        <v>slaskie</v>
      </c>
      <c r="I56" s="1">
        <f>IF(AND(WEEKDAY(koncerty[[#This Row],[data]],2) &lt;&gt; 6, WEEKDAY(koncerty[[#This Row],[data]],2) &lt;&gt; 7), 0, 1)</f>
        <v>0</v>
      </c>
      <c r="J56" s="1">
        <f>1-koncerty[[#This Row],[czy_weekend]]</f>
        <v>1</v>
      </c>
    </row>
    <row r="57" spans="1:10" x14ac:dyDescent="0.25">
      <c r="A57" s="1" t="s">
        <v>179</v>
      </c>
      <c r="B57" s="1" t="s">
        <v>62</v>
      </c>
      <c r="C57" s="3" t="s">
        <v>9</v>
      </c>
      <c r="D57" s="2">
        <v>42930</v>
      </c>
      <c r="E57" s="1" t="str">
        <f>VLOOKUP(MONTH(koncerty[[#This Row],[data]]),Tabela4[],2,FALSE)</f>
        <v>Lipiec</v>
      </c>
      <c r="F57" s="1" t="str">
        <f>VLOOKUP(koncerty[[#This Row],[id_zespolu]],zespoly[],2,FALSE)</f>
        <v>Fajne trojkaty</v>
      </c>
      <c r="G57" s="1" t="str">
        <f>VLOOKUP(koncerty[[#This Row],[kod_miasta]],miasta[],2,FALSE)</f>
        <v>Myslowice</v>
      </c>
      <c r="H57" s="1" t="str">
        <f>VLOOKUP(koncerty[[#This Row],[kod_miasta]],miasta[],3,FALSE)</f>
        <v>slaskie</v>
      </c>
      <c r="I57" s="1">
        <f>IF(AND(WEEKDAY(koncerty[[#This Row],[data]],2) &lt;&gt; 6, WEEKDAY(koncerty[[#This Row],[data]],2) &lt;&gt; 7), 0, 1)</f>
        <v>0</v>
      </c>
      <c r="J57" s="1">
        <f>1-koncerty[[#This Row],[czy_weekend]]</f>
        <v>1</v>
      </c>
    </row>
    <row r="58" spans="1:10" x14ac:dyDescent="0.25">
      <c r="A58" s="1" t="s">
        <v>200</v>
      </c>
      <c r="B58" s="1" t="s">
        <v>44</v>
      </c>
      <c r="C58" s="3" t="s">
        <v>69</v>
      </c>
      <c r="D58" s="2">
        <v>42931</v>
      </c>
      <c r="E58" s="1" t="str">
        <f>VLOOKUP(MONTH(koncerty[[#This Row],[data]]),Tabela4[],2,FALSE)</f>
        <v>Lipiec</v>
      </c>
      <c r="F58" s="1" t="str">
        <f>VLOOKUP(koncerty[[#This Row],[id_zespolu]],zespoly[],2,FALSE)</f>
        <v>Ciche organy</v>
      </c>
      <c r="G58" s="1" t="str">
        <f>VLOOKUP(koncerty[[#This Row],[kod_miasta]],miasta[],2,FALSE)</f>
        <v>Walbrzych</v>
      </c>
      <c r="H58" s="1" t="str">
        <f>VLOOKUP(koncerty[[#This Row],[kod_miasta]],miasta[],3,FALSE)</f>
        <v>dolnoslaskie</v>
      </c>
      <c r="I58" s="1">
        <f>IF(AND(WEEKDAY(koncerty[[#This Row],[data]],2) &lt;&gt; 6, WEEKDAY(koncerty[[#This Row],[data]],2) &lt;&gt; 7), 0, 1)</f>
        <v>1</v>
      </c>
      <c r="J58" s="1">
        <f>1-koncerty[[#This Row],[czy_weekend]]</f>
        <v>0</v>
      </c>
    </row>
    <row r="59" spans="1:10" x14ac:dyDescent="0.25">
      <c r="A59" s="1" t="s">
        <v>50</v>
      </c>
      <c r="B59" s="1" t="s">
        <v>14</v>
      </c>
      <c r="C59" s="3" t="s">
        <v>51</v>
      </c>
      <c r="D59" s="2">
        <v>42931</v>
      </c>
      <c r="E59" s="1" t="str">
        <f>VLOOKUP(MONTH(koncerty[[#This Row],[data]]),Tabela4[],2,FALSE)</f>
        <v>Lipiec</v>
      </c>
      <c r="F59" s="1" t="str">
        <f>VLOOKUP(koncerty[[#This Row],[id_zespolu]],zespoly[],2,FALSE)</f>
        <v>Fioletowe dzwonki</v>
      </c>
      <c r="G59" s="1" t="str">
        <f>VLOOKUP(koncerty[[#This Row],[kod_miasta]],miasta[],2,FALSE)</f>
        <v>Zielona Gora</v>
      </c>
      <c r="H59" s="1" t="str">
        <f>VLOOKUP(koncerty[[#This Row],[kod_miasta]],miasta[],3,FALSE)</f>
        <v>lubuskie</v>
      </c>
      <c r="I59" s="1">
        <f>IF(AND(WEEKDAY(koncerty[[#This Row],[data]],2) &lt;&gt; 6, WEEKDAY(koncerty[[#This Row],[data]],2) &lt;&gt; 7), 0, 1)</f>
        <v>1</v>
      </c>
      <c r="J59" s="1">
        <f>1-koncerty[[#This Row],[czy_weekend]]</f>
        <v>0</v>
      </c>
    </row>
    <row r="60" spans="1:10" x14ac:dyDescent="0.25">
      <c r="A60" s="1" t="s">
        <v>227</v>
      </c>
      <c r="B60" s="1" t="s">
        <v>39</v>
      </c>
      <c r="C60" s="3" t="s">
        <v>124</v>
      </c>
      <c r="D60" s="2">
        <v>42931</v>
      </c>
      <c r="E60" s="1" t="str">
        <f>VLOOKUP(MONTH(koncerty[[#This Row],[data]]),Tabela4[],2,FALSE)</f>
        <v>Lipiec</v>
      </c>
      <c r="F60" s="1" t="str">
        <f>VLOOKUP(koncerty[[#This Row],[id_zespolu]],zespoly[],2,FALSE)</f>
        <v>Czarne klawesyny</v>
      </c>
      <c r="G60" s="1" t="str">
        <f>VLOOKUP(koncerty[[#This Row],[kod_miasta]],miasta[],2,FALSE)</f>
        <v>Piotrkow Trybunalski</v>
      </c>
      <c r="H60" s="1" t="str">
        <f>VLOOKUP(koncerty[[#This Row],[kod_miasta]],miasta[],3,FALSE)</f>
        <v>lodzkie</v>
      </c>
      <c r="I60" s="1">
        <f>IF(AND(WEEKDAY(koncerty[[#This Row],[data]],2) &lt;&gt; 6, WEEKDAY(koncerty[[#This Row],[data]],2) &lt;&gt; 7), 0, 1)</f>
        <v>1</v>
      </c>
      <c r="J60" s="1">
        <f>1-koncerty[[#This Row],[czy_weekend]]</f>
        <v>0</v>
      </c>
    </row>
    <row r="61" spans="1:10" x14ac:dyDescent="0.25">
      <c r="A61" s="1" t="s">
        <v>33</v>
      </c>
      <c r="B61" s="1" t="s">
        <v>25</v>
      </c>
      <c r="C61" s="3" t="s">
        <v>15</v>
      </c>
      <c r="D61" s="2">
        <v>42931</v>
      </c>
      <c r="E61" s="1" t="str">
        <f>VLOOKUP(MONTH(koncerty[[#This Row],[data]]),Tabela4[],2,FALSE)</f>
        <v>Lipiec</v>
      </c>
      <c r="F61" s="1" t="str">
        <f>VLOOKUP(koncerty[[#This Row],[id_zespolu]],zespoly[],2,FALSE)</f>
        <v>Metalowe klarnety</v>
      </c>
      <c r="G61" s="1" t="str">
        <f>VLOOKUP(koncerty[[#This Row],[kod_miasta]],miasta[],2,FALSE)</f>
        <v>Opole</v>
      </c>
      <c r="H61" s="1" t="str">
        <f>VLOOKUP(koncerty[[#This Row],[kod_miasta]],miasta[],3,FALSE)</f>
        <v>opolskie</v>
      </c>
      <c r="I61" s="1">
        <f>IF(AND(WEEKDAY(koncerty[[#This Row],[data]],2) &lt;&gt; 6, WEEKDAY(koncerty[[#This Row],[data]],2) &lt;&gt; 7), 0, 1)</f>
        <v>1</v>
      </c>
      <c r="J61" s="1">
        <f>1-koncerty[[#This Row],[czy_weekend]]</f>
        <v>0</v>
      </c>
    </row>
    <row r="62" spans="1:10" x14ac:dyDescent="0.25">
      <c r="A62" s="1" t="s">
        <v>135</v>
      </c>
      <c r="B62" s="1" t="s">
        <v>62</v>
      </c>
      <c r="C62" s="3" t="s">
        <v>28</v>
      </c>
      <c r="D62" s="2">
        <v>42931</v>
      </c>
      <c r="E62" s="1" t="str">
        <f>VLOOKUP(MONTH(koncerty[[#This Row],[data]]),Tabela4[],2,FALSE)</f>
        <v>Lipiec</v>
      </c>
      <c r="F62" s="1" t="str">
        <f>VLOOKUP(koncerty[[#This Row],[id_zespolu]],zespoly[],2,FALSE)</f>
        <v>Fajne trojkaty</v>
      </c>
      <c r="G62" s="1" t="str">
        <f>VLOOKUP(koncerty[[#This Row],[kod_miasta]],miasta[],2,FALSE)</f>
        <v>Zabrze</v>
      </c>
      <c r="H62" s="1" t="str">
        <f>VLOOKUP(koncerty[[#This Row],[kod_miasta]],miasta[],3,FALSE)</f>
        <v>slaskie</v>
      </c>
      <c r="I62" s="1">
        <f>IF(AND(WEEKDAY(koncerty[[#This Row],[data]],2) &lt;&gt; 6, WEEKDAY(koncerty[[#This Row],[data]],2) &lt;&gt; 7), 0, 1)</f>
        <v>1</v>
      </c>
      <c r="J62" s="1">
        <f>1-koncerty[[#This Row],[czy_weekend]]</f>
        <v>0</v>
      </c>
    </row>
    <row r="63" spans="1:10" x14ac:dyDescent="0.25">
      <c r="A63" s="1" t="s">
        <v>282</v>
      </c>
      <c r="B63" s="1" t="s">
        <v>48</v>
      </c>
      <c r="C63" s="3" t="s">
        <v>9</v>
      </c>
      <c r="D63" s="2">
        <v>42931</v>
      </c>
      <c r="E63" s="1" t="str">
        <f>VLOOKUP(MONTH(koncerty[[#This Row],[data]]),Tabela4[],2,FALSE)</f>
        <v>Lipiec</v>
      </c>
      <c r="F63" s="1" t="str">
        <f>VLOOKUP(koncerty[[#This Row],[id_zespolu]],zespoly[],2,FALSE)</f>
        <v>Male nutki</v>
      </c>
      <c r="G63" s="1" t="str">
        <f>VLOOKUP(koncerty[[#This Row],[kod_miasta]],miasta[],2,FALSE)</f>
        <v>Myslowice</v>
      </c>
      <c r="H63" s="1" t="str">
        <f>VLOOKUP(koncerty[[#This Row],[kod_miasta]],miasta[],3,FALSE)</f>
        <v>slaskie</v>
      </c>
      <c r="I63" s="1">
        <f>IF(AND(WEEKDAY(koncerty[[#This Row],[data]],2) &lt;&gt; 6, WEEKDAY(koncerty[[#This Row],[data]],2) &lt;&gt; 7), 0, 1)</f>
        <v>1</v>
      </c>
      <c r="J63" s="1">
        <f>1-koncerty[[#This Row],[czy_weekend]]</f>
        <v>0</v>
      </c>
    </row>
    <row r="64" spans="1:10" x14ac:dyDescent="0.25">
      <c r="A64" s="1" t="s">
        <v>177</v>
      </c>
      <c r="B64" s="1" t="s">
        <v>62</v>
      </c>
      <c r="C64" s="3" t="s">
        <v>40</v>
      </c>
      <c r="D64" s="2">
        <v>42932</v>
      </c>
      <c r="E64" s="1" t="str">
        <f>VLOOKUP(MONTH(koncerty[[#This Row],[data]]),Tabela4[],2,FALSE)</f>
        <v>Lipiec</v>
      </c>
      <c r="F64" s="1" t="str">
        <f>VLOOKUP(koncerty[[#This Row],[id_zespolu]],zespoly[],2,FALSE)</f>
        <v>Fajne trojkaty</v>
      </c>
      <c r="G64" s="1" t="str">
        <f>VLOOKUP(koncerty[[#This Row],[kod_miasta]],miasta[],2,FALSE)</f>
        <v>Lodz</v>
      </c>
      <c r="H64" s="1" t="str">
        <f>VLOOKUP(koncerty[[#This Row],[kod_miasta]],miasta[],3,FALSE)</f>
        <v>lodzkie</v>
      </c>
      <c r="I64" s="1">
        <f>IF(AND(WEEKDAY(koncerty[[#This Row],[data]],2) &lt;&gt; 6, WEEKDAY(koncerty[[#This Row],[data]],2) &lt;&gt; 7), 0, 1)</f>
        <v>1</v>
      </c>
      <c r="J64" s="1">
        <f>1-koncerty[[#This Row],[czy_weekend]]</f>
        <v>0</v>
      </c>
    </row>
    <row r="65" spans="1:10" x14ac:dyDescent="0.25">
      <c r="A65" s="1" t="s">
        <v>290</v>
      </c>
      <c r="B65" s="1" t="s">
        <v>25</v>
      </c>
      <c r="C65" s="3" t="s">
        <v>76</v>
      </c>
      <c r="D65" s="2">
        <v>42932</v>
      </c>
      <c r="E65" s="1" t="str">
        <f>VLOOKUP(MONTH(koncerty[[#This Row],[data]]),Tabela4[],2,FALSE)</f>
        <v>Lipiec</v>
      </c>
      <c r="F65" s="1" t="str">
        <f>VLOOKUP(koncerty[[#This Row],[id_zespolu]],zespoly[],2,FALSE)</f>
        <v>Metalowe klarnety</v>
      </c>
      <c r="G65" s="1" t="str">
        <f>VLOOKUP(koncerty[[#This Row],[kod_miasta]],miasta[],2,FALSE)</f>
        <v>Dabrowa Gornicza</v>
      </c>
      <c r="H65" s="1" t="str">
        <f>VLOOKUP(koncerty[[#This Row],[kod_miasta]],miasta[],3,FALSE)</f>
        <v>slaskie</v>
      </c>
      <c r="I65" s="1">
        <f>IF(AND(WEEKDAY(koncerty[[#This Row],[data]],2) &lt;&gt; 6, WEEKDAY(koncerty[[#This Row],[data]],2) &lt;&gt; 7), 0, 1)</f>
        <v>1</v>
      </c>
      <c r="J65" s="1">
        <f>1-koncerty[[#This Row],[czy_weekend]]</f>
        <v>0</v>
      </c>
    </row>
    <row r="66" spans="1:10" x14ac:dyDescent="0.25">
      <c r="A66" s="1" t="s">
        <v>288</v>
      </c>
      <c r="B66" s="1" t="s">
        <v>8</v>
      </c>
      <c r="C66" s="3" t="s">
        <v>96</v>
      </c>
      <c r="D66" s="2">
        <v>42932</v>
      </c>
      <c r="E66" s="1" t="str">
        <f>VLOOKUP(MONTH(koncerty[[#This Row],[data]]),Tabela4[],2,FALSE)</f>
        <v>Lipiec</v>
      </c>
      <c r="F66" s="1" t="str">
        <f>VLOOKUP(koncerty[[#This Row],[id_zespolu]],zespoly[],2,FALSE)</f>
        <v>Czerwone wiolonczele</v>
      </c>
      <c r="G66" s="1" t="str">
        <f>VLOOKUP(koncerty[[#This Row],[kod_miasta]],miasta[],2,FALSE)</f>
        <v>Elblag</v>
      </c>
      <c r="H66" s="1" t="str">
        <f>VLOOKUP(koncerty[[#This Row],[kod_miasta]],miasta[],3,FALSE)</f>
        <v>warminsko-mazurskie</v>
      </c>
      <c r="I66" s="1">
        <f>IF(AND(WEEKDAY(koncerty[[#This Row],[data]],2) &lt;&gt; 6, WEEKDAY(koncerty[[#This Row],[data]],2) &lt;&gt; 7), 0, 1)</f>
        <v>1</v>
      </c>
      <c r="J66" s="1">
        <f>1-koncerty[[#This Row],[czy_weekend]]</f>
        <v>0</v>
      </c>
    </row>
    <row r="67" spans="1:10" x14ac:dyDescent="0.25">
      <c r="A67" s="1" t="s">
        <v>231</v>
      </c>
      <c r="B67" s="1" t="s">
        <v>5</v>
      </c>
      <c r="C67" s="3" t="s">
        <v>60</v>
      </c>
      <c r="D67" s="2">
        <v>42932</v>
      </c>
      <c r="E67" s="1" t="str">
        <f>VLOOKUP(MONTH(koncerty[[#This Row],[data]]),Tabela4[],2,FALSE)</f>
        <v>Lipiec</v>
      </c>
      <c r="F67" s="1" t="str">
        <f>VLOOKUP(koncerty[[#This Row],[id_zespolu]],zespoly[],2,FALSE)</f>
        <v>Jesienne talerze</v>
      </c>
      <c r="G67" s="1" t="str">
        <f>VLOOKUP(koncerty[[#This Row],[kod_miasta]],miasta[],2,FALSE)</f>
        <v>Konin</v>
      </c>
      <c r="H67" s="1" t="str">
        <f>VLOOKUP(koncerty[[#This Row],[kod_miasta]],miasta[],3,FALSE)</f>
        <v>wielkopolskie</v>
      </c>
      <c r="I67" s="1">
        <f>IF(AND(WEEKDAY(koncerty[[#This Row],[data]],2) &lt;&gt; 6, WEEKDAY(koncerty[[#This Row],[data]],2) &lt;&gt; 7), 0, 1)</f>
        <v>1</v>
      </c>
      <c r="J67" s="1">
        <f>1-koncerty[[#This Row],[czy_weekend]]</f>
        <v>0</v>
      </c>
    </row>
    <row r="68" spans="1:10" x14ac:dyDescent="0.25">
      <c r="A68" s="1" t="s">
        <v>219</v>
      </c>
      <c r="B68" s="1" t="s">
        <v>68</v>
      </c>
      <c r="C68" s="3" t="s">
        <v>6</v>
      </c>
      <c r="D68" s="2">
        <v>42933</v>
      </c>
      <c r="E68" s="1" t="str">
        <f>VLOOKUP(MONTH(koncerty[[#This Row],[data]]),Tabela4[],2,FALSE)</f>
        <v>Lipiec</v>
      </c>
      <c r="F68" s="1" t="str">
        <f>VLOOKUP(koncerty[[#This Row],[id_zespolu]],zespoly[],2,FALSE)</f>
        <v>Rozstrojone pianina</v>
      </c>
      <c r="G68" s="1" t="str">
        <f>VLOOKUP(koncerty[[#This Row],[kod_miasta]],miasta[],2,FALSE)</f>
        <v>Lublin</v>
      </c>
      <c r="H68" s="1" t="str">
        <f>VLOOKUP(koncerty[[#This Row],[kod_miasta]],miasta[],3,FALSE)</f>
        <v>lubelskie</v>
      </c>
      <c r="I68" s="1">
        <f>IF(AND(WEEKDAY(koncerty[[#This Row],[data]],2) &lt;&gt; 6, WEEKDAY(koncerty[[#This Row],[data]],2) &lt;&gt; 7), 0, 1)</f>
        <v>0</v>
      </c>
      <c r="J68" s="1">
        <f>1-koncerty[[#This Row],[czy_weekend]]</f>
        <v>1</v>
      </c>
    </row>
    <row r="69" spans="1:10" x14ac:dyDescent="0.25">
      <c r="A69" s="1" t="s">
        <v>65</v>
      </c>
      <c r="B69" s="1" t="s">
        <v>166</v>
      </c>
      <c r="C69" s="3" t="s">
        <v>171</v>
      </c>
      <c r="D69" s="2">
        <v>42933</v>
      </c>
      <c r="E69" s="1" t="str">
        <f>VLOOKUP(MONTH(koncerty[[#This Row],[data]]),Tabela4[],2,FALSE)</f>
        <v>Lipiec</v>
      </c>
      <c r="F69" s="1" t="str">
        <f>VLOOKUP(koncerty[[#This Row],[id_zespolu]],zespoly[],2,FALSE)</f>
        <v>Zielone akordeony</v>
      </c>
      <c r="G69" s="1" t="str">
        <f>VLOOKUP(koncerty[[#This Row],[kod_miasta]],miasta[],2,FALSE)</f>
        <v>Krakow</v>
      </c>
      <c r="H69" s="1" t="str">
        <f>VLOOKUP(koncerty[[#This Row],[kod_miasta]],miasta[],3,FALSE)</f>
        <v>malopolskie</v>
      </c>
      <c r="I69" s="1">
        <f>IF(AND(WEEKDAY(koncerty[[#This Row],[data]],2) &lt;&gt; 6, WEEKDAY(koncerty[[#This Row],[data]],2) &lt;&gt; 7), 0, 1)</f>
        <v>0</v>
      </c>
      <c r="J69" s="1">
        <f>1-koncerty[[#This Row],[czy_weekend]]</f>
        <v>1</v>
      </c>
    </row>
    <row r="70" spans="1:10" x14ac:dyDescent="0.25">
      <c r="A70" s="1" t="s">
        <v>87</v>
      </c>
      <c r="B70" s="1" t="s">
        <v>88</v>
      </c>
      <c r="C70" s="3" t="s">
        <v>89</v>
      </c>
      <c r="D70" s="2">
        <v>42933</v>
      </c>
      <c r="E70" s="1" t="str">
        <f>VLOOKUP(MONTH(koncerty[[#This Row],[data]]),Tabela4[],2,FALSE)</f>
        <v>Lipiec</v>
      </c>
      <c r="F70" s="1" t="str">
        <f>VLOOKUP(koncerty[[#This Row],[id_zespolu]],zespoly[],2,FALSE)</f>
        <v>Rytmiczne wibrafony</v>
      </c>
      <c r="G70" s="1" t="str">
        <f>VLOOKUP(koncerty[[#This Row],[kod_miasta]],miasta[],2,FALSE)</f>
        <v>Nowy Sacz</v>
      </c>
      <c r="H70" s="1" t="str">
        <f>VLOOKUP(koncerty[[#This Row],[kod_miasta]],miasta[],3,FALSE)</f>
        <v>malopolskie</v>
      </c>
      <c r="I70" s="1">
        <f>IF(AND(WEEKDAY(koncerty[[#This Row],[data]],2) &lt;&gt; 6, WEEKDAY(koncerty[[#This Row],[data]],2) &lt;&gt; 7), 0, 1)</f>
        <v>0</v>
      </c>
      <c r="J70" s="1">
        <f>1-koncerty[[#This Row],[czy_weekend]]</f>
        <v>1</v>
      </c>
    </row>
    <row r="71" spans="1:10" x14ac:dyDescent="0.25">
      <c r="A71" s="1" t="s">
        <v>47</v>
      </c>
      <c r="B71" s="1" t="s">
        <v>48</v>
      </c>
      <c r="C71" s="3" t="s">
        <v>49</v>
      </c>
      <c r="D71" s="2">
        <v>42933</v>
      </c>
      <c r="E71" s="1" t="str">
        <f>VLOOKUP(MONTH(koncerty[[#This Row],[data]]),Tabela4[],2,FALSE)</f>
        <v>Lipiec</v>
      </c>
      <c r="F71" s="1" t="str">
        <f>VLOOKUP(koncerty[[#This Row],[id_zespolu]],zespoly[],2,FALSE)</f>
        <v>Male nutki</v>
      </c>
      <c r="G71" s="1" t="str">
        <f>VLOOKUP(koncerty[[#This Row],[kod_miasta]],miasta[],2,FALSE)</f>
        <v>Gdynia</v>
      </c>
      <c r="H71" s="1" t="str">
        <f>VLOOKUP(koncerty[[#This Row],[kod_miasta]],miasta[],3,FALSE)</f>
        <v>pomorskie</v>
      </c>
      <c r="I71" s="1">
        <f>IF(AND(WEEKDAY(koncerty[[#This Row],[data]],2) &lt;&gt; 6, WEEKDAY(koncerty[[#This Row],[data]],2) &lt;&gt; 7), 0, 1)</f>
        <v>0</v>
      </c>
      <c r="J71" s="1">
        <f>1-koncerty[[#This Row],[czy_weekend]]</f>
        <v>1</v>
      </c>
    </row>
    <row r="72" spans="1:10" x14ac:dyDescent="0.25">
      <c r="A72" s="1" t="s">
        <v>189</v>
      </c>
      <c r="B72" s="1" t="s">
        <v>68</v>
      </c>
      <c r="C72" s="3" t="s">
        <v>128</v>
      </c>
      <c r="D72" s="2">
        <v>42934</v>
      </c>
      <c r="E72" s="1" t="str">
        <f>VLOOKUP(MONTH(koncerty[[#This Row],[data]]),Tabela4[],2,FALSE)</f>
        <v>Lipiec</v>
      </c>
      <c r="F72" s="1" t="str">
        <f>VLOOKUP(koncerty[[#This Row],[id_zespolu]],zespoly[],2,FALSE)</f>
        <v>Rozstrojone pianina</v>
      </c>
      <c r="G72" s="1" t="str">
        <f>VLOOKUP(koncerty[[#This Row],[kod_miasta]],miasta[],2,FALSE)</f>
        <v>Grudziadz</v>
      </c>
      <c r="H72" s="1" t="str">
        <f>VLOOKUP(koncerty[[#This Row],[kod_miasta]],miasta[],3,FALSE)</f>
        <v>kujawsko-pomorskie</v>
      </c>
      <c r="I72" s="1">
        <f>IF(AND(WEEKDAY(koncerty[[#This Row],[data]],2) &lt;&gt; 6, WEEKDAY(koncerty[[#This Row],[data]],2) &lt;&gt; 7), 0, 1)</f>
        <v>0</v>
      </c>
      <c r="J72" s="1">
        <f>1-koncerty[[#This Row],[czy_weekend]]</f>
        <v>1</v>
      </c>
    </row>
    <row r="73" spans="1:10" x14ac:dyDescent="0.25">
      <c r="A73" s="1" t="s">
        <v>263</v>
      </c>
      <c r="B73" s="1" t="s">
        <v>44</v>
      </c>
      <c r="C73" s="3" t="s">
        <v>15</v>
      </c>
      <c r="D73" s="2">
        <v>42934</v>
      </c>
      <c r="E73" s="1" t="str">
        <f>VLOOKUP(MONTH(koncerty[[#This Row],[data]]),Tabela4[],2,FALSE)</f>
        <v>Lipiec</v>
      </c>
      <c r="F73" s="1" t="str">
        <f>VLOOKUP(koncerty[[#This Row],[id_zespolu]],zespoly[],2,FALSE)</f>
        <v>Ciche organy</v>
      </c>
      <c r="G73" s="1" t="str">
        <f>VLOOKUP(koncerty[[#This Row],[kod_miasta]],miasta[],2,FALSE)</f>
        <v>Opole</v>
      </c>
      <c r="H73" s="1" t="str">
        <f>VLOOKUP(koncerty[[#This Row],[kod_miasta]],miasta[],3,FALSE)</f>
        <v>opolskie</v>
      </c>
      <c r="I73" s="1">
        <f>IF(AND(WEEKDAY(koncerty[[#This Row],[data]],2) &lt;&gt; 6, WEEKDAY(koncerty[[#This Row],[data]],2) &lt;&gt; 7), 0, 1)</f>
        <v>0</v>
      </c>
      <c r="J73" s="1">
        <f>1-koncerty[[#This Row],[czy_weekend]]</f>
        <v>1</v>
      </c>
    </row>
    <row r="74" spans="1:10" x14ac:dyDescent="0.25">
      <c r="A74" s="1" t="s">
        <v>262</v>
      </c>
      <c r="B74" s="1" t="s">
        <v>5</v>
      </c>
      <c r="C74" s="3" t="s">
        <v>143</v>
      </c>
      <c r="D74" s="2">
        <v>42934</v>
      </c>
      <c r="E74" s="1" t="str">
        <f>VLOOKUP(MONTH(koncerty[[#This Row],[data]]),Tabela4[],2,FALSE)</f>
        <v>Lipiec</v>
      </c>
      <c r="F74" s="1" t="str">
        <f>VLOOKUP(koncerty[[#This Row],[id_zespolu]],zespoly[],2,FALSE)</f>
        <v>Jesienne talerze</v>
      </c>
      <c r="G74" s="1" t="str">
        <f>VLOOKUP(koncerty[[#This Row],[kod_miasta]],miasta[],2,FALSE)</f>
        <v>Ruda Slaska</v>
      </c>
      <c r="H74" s="1" t="str">
        <f>VLOOKUP(koncerty[[#This Row],[kod_miasta]],miasta[],3,FALSE)</f>
        <v>slaskie</v>
      </c>
      <c r="I74" s="1">
        <f>IF(AND(WEEKDAY(koncerty[[#This Row],[data]],2) &lt;&gt; 6, WEEKDAY(koncerty[[#This Row],[data]],2) &lt;&gt; 7), 0, 1)</f>
        <v>0</v>
      </c>
      <c r="J74" s="1">
        <f>1-koncerty[[#This Row],[czy_weekend]]</f>
        <v>1</v>
      </c>
    </row>
    <row r="75" spans="1:10" x14ac:dyDescent="0.25">
      <c r="A75" s="1" t="s">
        <v>281</v>
      </c>
      <c r="B75" s="1" t="s">
        <v>46</v>
      </c>
      <c r="C75" s="3" t="s">
        <v>60</v>
      </c>
      <c r="D75" s="2">
        <v>42934</v>
      </c>
      <c r="E75" s="1" t="str">
        <f>VLOOKUP(MONTH(koncerty[[#This Row],[data]]),Tabela4[],2,FALSE)</f>
        <v>Lipiec</v>
      </c>
      <c r="F75" s="1" t="str">
        <f>VLOOKUP(koncerty[[#This Row],[id_zespolu]],zespoly[],2,FALSE)</f>
        <v>Szalone gitary</v>
      </c>
      <c r="G75" s="1" t="str">
        <f>VLOOKUP(koncerty[[#This Row],[kod_miasta]],miasta[],2,FALSE)</f>
        <v>Konin</v>
      </c>
      <c r="H75" s="1" t="str">
        <f>VLOOKUP(koncerty[[#This Row],[kod_miasta]],miasta[],3,FALSE)</f>
        <v>wielkopolskie</v>
      </c>
      <c r="I75" s="1">
        <f>IF(AND(WEEKDAY(koncerty[[#This Row],[data]],2) &lt;&gt; 6, WEEKDAY(koncerty[[#This Row],[data]],2) &lt;&gt; 7), 0, 1)</f>
        <v>0</v>
      </c>
      <c r="J75" s="1">
        <f>1-koncerty[[#This Row],[czy_weekend]]</f>
        <v>1</v>
      </c>
    </row>
    <row r="76" spans="1:10" x14ac:dyDescent="0.25">
      <c r="A76" s="1" t="s">
        <v>266</v>
      </c>
      <c r="B76" s="1" t="s">
        <v>62</v>
      </c>
      <c r="C76" s="3" t="s">
        <v>128</v>
      </c>
      <c r="D76" s="2">
        <v>42935</v>
      </c>
      <c r="E76" s="1" t="str">
        <f>VLOOKUP(MONTH(koncerty[[#This Row],[data]]),Tabela4[],2,FALSE)</f>
        <v>Lipiec</v>
      </c>
      <c r="F76" s="1" t="str">
        <f>VLOOKUP(koncerty[[#This Row],[id_zespolu]],zespoly[],2,FALSE)</f>
        <v>Fajne trojkaty</v>
      </c>
      <c r="G76" s="1" t="str">
        <f>VLOOKUP(koncerty[[#This Row],[kod_miasta]],miasta[],2,FALSE)</f>
        <v>Grudziadz</v>
      </c>
      <c r="H76" s="1" t="str">
        <f>VLOOKUP(koncerty[[#This Row],[kod_miasta]],miasta[],3,FALSE)</f>
        <v>kujawsko-pomorskie</v>
      </c>
      <c r="I76" s="1">
        <f>IF(AND(WEEKDAY(koncerty[[#This Row],[data]],2) &lt;&gt; 6, WEEKDAY(koncerty[[#This Row],[data]],2) &lt;&gt; 7), 0, 1)</f>
        <v>0</v>
      </c>
      <c r="J76" s="1">
        <f>1-koncerty[[#This Row],[czy_weekend]]</f>
        <v>1</v>
      </c>
    </row>
    <row r="77" spans="1:10" x14ac:dyDescent="0.25">
      <c r="A77" s="1" t="s">
        <v>134</v>
      </c>
      <c r="B77" s="1" t="s">
        <v>65</v>
      </c>
      <c r="C77" s="3" t="s">
        <v>6</v>
      </c>
      <c r="D77" s="2">
        <v>42935</v>
      </c>
      <c r="E77" s="1" t="str">
        <f>VLOOKUP(MONTH(koncerty[[#This Row],[data]]),Tabela4[],2,FALSE)</f>
        <v>Lipiec</v>
      </c>
      <c r="F77" s="1" t="str">
        <f>VLOOKUP(koncerty[[#This Row],[id_zespolu]],zespoly[],2,FALSE)</f>
        <v>Zlote saksofony</v>
      </c>
      <c r="G77" s="1" t="str">
        <f>VLOOKUP(koncerty[[#This Row],[kod_miasta]],miasta[],2,FALSE)</f>
        <v>Lublin</v>
      </c>
      <c r="H77" s="1" t="str">
        <f>VLOOKUP(koncerty[[#This Row],[kod_miasta]],miasta[],3,FALSE)</f>
        <v>lubelskie</v>
      </c>
      <c r="I77" s="1">
        <f>IF(AND(WEEKDAY(koncerty[[#This Row],[data]],2) &lt;&gt; 6, WEEKDAY(koncerty[[#This Row],[data]],2) &lt;&gt; 7), 0, 1)</f>
        <v>0</v>
      </c>
      <c r="J77" s="1">
        <f>1-koncerty[[#This Row],[czy_weekend]]</f>
        <v>1</v>
      </c>
    </row>
    <row r="78" spans="1:10" x14ac:dyDescent="0.25">
      <c r="A78" s="1" t="s">
        <v>196</v>
      </c>
      <c r="B78" s="1" t="s">
        <v>39</v>
      </c>
      <c r="C78" s="3" t="s">
        <v>40</v>
      </c>
      <c r="D78" s="2">
        <v>42935</v>
      </c>
      <c r="E78" s="1" t="str">
        <f>VLOOKUP(MONTH(koncerty[[#This Row],[data]]),Tabela4[],2,FALSE)</f>
        <v>Lipiec</v>
      </c>
      <c r="F78" s="1" t="str">
        <f>VLOOKUP(koncerty[[#This Row],[id_zespolu]],zespoly[],2,FALSE)</f>
        <v>Czarne klawesyny</v>
      </c>
      <c r="G78" s="1" t="str">
        <f>VLOOKUP(koncerty[[#This Row],[kod_miasta]],miasta[],2,FALSE)</f>
        <v>Lodz</v>
      </c>
      <c r="H78" s="1" t="str">
        <f>VLOOKUP(koncerty[[#This Row],[kod_miasta]],miasta[],3,FALSE)</f>
        <v>lodzkie</v>
      </c>
      <c r="I78" s="1">
        <f>IF(AND(WEEKDAY(koncerty[[#This Row],[data]],2) &lt;&gt; 6, WEEKDAY(koncerty[[#This Row],[data]],2) &lt;&gt; 7), 0, 1)</f>
        <v>0</v>
      </c>
      <c r="J78" s="1">
        <f>1-koncerty[[#This Row],[czy_weekend]]</f>
        <v>1</v>
      </c>
    </row>
    <row r="79" spans="1:10" x14ac:dyDescent="0.25">
      <c r="A79" s="1" t="s">
        <v>7</v>
      </c>
      <c r="B79" s="1" t="s">
        <v>8</v>
      </c>
      <c r="C79" s="3" t="s">
        <v>9</v>
      </c>
      <c r="D79" s="2">
        <v>42935</v>
      </c>
      <c r="E79" s="1" t="str">
        <f>VLOOKUP(MONTH(koncerty[[#This Row],[data]]),Tabela4[],2,FALSE)</f>
        <v>Lipiec</v>
      </c>
      <c r="F79" s="1" t="str">
        <f>VLOOKUP(koncerty[[#This Row],[id_zespolu]],zespoly[],2,FALSE)</f>
        <v>Czerwone wiolonczele</v>
      </c>
      <c r="G79" s="1" t="str">
        <f>VLOOKUP(koncerty[[#This Row],[kod_miasta]],miasta[],2,FALSE)</f>
        <v>Myslowice</v>
      </c>
      <c r="H79" s="1" t="str">
        <f>VLOOKUP(koncerty[[#This Row],[kod_miasta]],miasta[],3,FALSE)</f>
        <v>slaskie</v>
      </c>
      <c r="I79" s="1">
        <f>IF(AND(WEEKDAY(koncerty[[#This Row],[data]],2) &lt;&gt; 6, WEEKDAY(koncerty[[#This Row],[data]],2) &lt;&gt; 7), 0, 1)</f>
        <v>0</v>
      </c>
      <c r="J79" s="1">
        <f>1-koncerty[[#This Row],[czy_weekend]]</f>
        <v>1</v>
      </c>
    </row>
    <row r="80" spans="1:10" x14ac:dyDescent="0.25">
      <c r="A80" s="1" t="s">
        <v>289</v>
      </c>
      <c r="B80" s="1" t="s">
        <v>11</v>
      </c>
      <c r="C80" s="3" t="s">
        <v>9</v>
      </c>
      <c r="D80" s="2">
        <v>42935</v>
      </c>
      <c r="E80" s="1" t="str">
        <f>VLOOKUP(MONTH(koncerty[[#This Row],[data]]),Tabela4[],2,FALSE)</f>
        <v>Lipiec</v>
      </c>
      <c r="F80" s="1" t="str">
        <f>VLOOKUP(koncerty[[#This Row],[id_zespolu]],zespoly[],2,FALSE)</f>
        <v>Spokojne werble</v>
      </c>
      <c r="G80" s="1" t="str">
        <f>VLOOKUP(koncerty[[#This Row],[kod_miasta]],miasta[],2,FALSE)</f>
        <v>Myslowice</v>
      </c>
      <c r="H80" s="1" t="str">
        <f>VLOOKUP(koncerty[[#This Row],[kod_miasta]],miasta[],3,FALSE)</f>
        <v>slaskie</v>
      </c>
      <c r="I80" s="1">
        <f>IF(AND(WEEKDAY(koncerty[[#This Row],[data]],2) &lt;&gt; 6, WEEKDAY(koncerty[[#This Row],[data]],2) &lt;&gt; 7), 0, 1)</f>
        <v>0</v>
      </c>
      <c r="J80" s="1">
        <f>1-koncerty[[#This Row],[czy_weekend]]</f>
        <v>1</v>
      </c>
    </row>
    <row r="81" spans="1:10" x14ac:dyDescent="0.25">
      <c r="A81" s="1" t="s">
        <v>146</v>
      </c>
      <c r="B81" s="1" t="s">
        <v>8</v>
      </c>
      <c r="C81" s="3" t="s">
        <v>147</v>
      </c>
      <c r="D81" s="2">
        <v>42936</v>
      </c>
      <c r="E81" s="1" t="str">
        <f>VLOOKUP(MONTH(koncerty[[#This Row],[data]]),Tabela4[],2,FALSE)</f>
        <v>Lipiec</v>
      </c>
      <c r="F81" s="1" t="str">
        <f>VLOOKUP(koncerty[[#This Row],[id_zespolu]],zespoly[],2,FALSE)</f>
        <v>Czerwone wiolonczele</v>
      </c>
      <c r="G81" s="1" t="str">
        <f>VLOOKUP(koncerty[[#This Row],[kod_miasta]],miasta[],2,FALSE)</f>
        <v>Bydgoszcz</v>
      </c>
      <c r="H81" s="1" t="str">
        <f>VLOOKUP(koncerty[[#This Row],[kod_miasta]],miasta[],3,FALSE)</f>
        <v>kujawsko-pomorskie</v>
      </c>
      <c r="I81" s="1">
        <f>IF(AND(WEEKDAY(koncerty[[#This Row],[data]],2) &lt;&gt; 6, WEEKDAY(koncerty[[#This Row],[data]],2) &lt;&gt; 7), 0, 1)</f>
        <v>0</v>
      </c>
      <c r="J81" s="1">
        <f>1-koncerty[[#This Row],[czy_weekend]]</f>
        <v>1</v>
      </c>
    </row>
    <row r="82" spans="1:10" x14ac:dyDescent="0.25">
      <c r="A82" s="1" t="s">
        <v>165</v>
      </c>
      <c r="B82" s="1" t="s">
        <v>166</v>
      </c>
      <c r="C82" s="3" t="s">
        <v>76</v>
      </c>
      <c r="D82" s="2">
        <v>42936</v>
      </c>
      <c r="E82" s="1" t="str">
        <f>VLOOKUP(MONTH(koncerty[[#This Row],[data]]),Tabela4[],2,FALSE)</f>
        <v>Lipiec</v>
      </c>
      <c r="F82" s="1" t="str">
        <f>VLOOKUP(koncerty[[#This Row],[id_zespolu]],zespoly[],2,FALSE)</f>
        <v>Zielone akordeony</v>
      </c>
      <c r="G82" s="1" t="str">
        <f>VLOOKUP(koncerty[[#This Row],[kod_miasta]],miasta[],2,FALSE)</f>
        <v>Dabrowa Gornicza</v>
      </c>
      <c r="H82" s="1" t="str">
        <f>VLOOKUP(koncerty[[#This Row],[kod_miasta]],miasta[],3,FALSE)</f>
        <v>slaskie</v>
      </c>
      <c r="I82" s="1">
        <f>IF(AND(WEEKDAY(koncerty[[#This Row],[data]],2) &lt;&gt; 6, WEEKDAY(koncerty[[#This Row],[data]],2) &lt;&gt; 7), 0, 1)</f>
        <v>0</v>
      </c>
      <c r="J82" s="1">
        <f>1-koncerty[[#This Row],[czy_weekend]]</f>
        <v>1</v>
      </c>
    </row>
    <row r="83" spans="1:10" x14ac:dyDescent="0.25">
      <c r="A83" s="1" t="s">
        <v>205</v>
      </c>
      <c r="B83" s="1" t="s">
        <v>88</v>
      </c>
      <c r="C83" s="3" t="s">
        <v>170</v>
      </c>
      <c r="D83" s="2">
        <v>42936</v>
      </c>
      <c r="E83" s="1" t="str">
        <f>VLOOKUP(MONTH(koncerty[[#This Row],[data]]),Tabela4[],2,FALSE)</f>
        <v>Lipiec</v>
      </c>
      <c r="F83" s="1" t="str">
        <f>VLOOKUP(koncerty[[#This Row],[id_zespolu]],zespoly[],2,FALSE)</f>
        <v>Rytmiczne wibrafony</v>
      </c>
      <c r="G83" s="1" t="str">
        <f>VLOOKUP(koncerty[[#This Row],[kod_miasta]],miasta[],2,FALSE)</f>
        <v>Olsztyn</v>
      </c>
      <c r="H83" s="1" t="str">
        <f>VLOOKUP(koncerty[[#This Row],[kod_miasta]],miasta[],3,FALSE)</f>
        <v>warminsko-mazurskie</v>
      </c>
      <c r="I83" s="1">
        <f>IF(AND(WEEKDAY(koncerty[[#This Row],[data]],2) &lt;&gt; 6, WEEKDAY(koncerty[[#This Row],[data]],2) &lt;&gt; 7), 0, 1)</f>
        <v>0</v>
      </c>
      <c r="J83" s="1">
        <f>1-koncerty[[#This Row],[czy_weekend]]</f>
        <v>1</v>
      </c>
    </row>
    <row r="84" spans="1:10" x14ac:dyDescent="0.25">
      <c r="A84" s="1" t="s">
        <v>194</v>
      </c>
      <c r="B84" s="1" t="s">
        <v>14</v>
      </c>
      <c r="C84" s="3" t="s">
        <v>91</v>
      </c>
      <c r="D84" s="2">
        <v>42937</v>
      </c>
      <c r="E84" s="1" t="str">
        <f>VLOOKUP(MONTH(koncerty[[#This Row],[data]]),Tabela4[],2,FALSE)</f>
        <v>Lipiec</v>
      </c>
      <c r="F84" s="1" t="str">
        <f>VLOOKUP(koncerty[[#This Row],[id_zespolu]],zespoly[],2,FALSE)</f>
        <v>Fioletowe dzwonki</v>
      </c>
      <c r="G84" s="1" t="str">
        <f>VLOOKUP(koncerty[[#This Row],[kod_miasta]],miasta[],2,FALSE)</f>
        <v>Plock</v>
      </c>
      <c r="H84" s="1" t="str">
        <f>VLOOKUP(koncerty[[#This Row],[kod_miasta]],miasta[],3,FALSE)</f>
        <v>mazowieckie</v>
      </c>
      <c r="I84" s="1">
        <f>IF(AND(WEEKDAY(koncerty[[#This Row],[data]],2) &lt;&gt; 6, WEEKDAY(koncerty[[#This Row],[data]],2) &lt;&gt; 7), 0, 1)</f>
        <v>0</v>
      </c>
      <c r="J84" s="1">
        <f>1-koncerty[[#This Row],[czy_weekend]]</f>
        <v>1</v>
      </c>
    </row>
    <row r="85" spans="1:10" x14ac:dyDescent="0.25">
      <c r="A85" s="1" t="s">
        <v>271</v>
      </c>
      <c r="B85" s="1" t="s">
        <v>55</v>
      </c>
      <c r="C85" s="3" t="s">
        <v>49</v>
      </c>
      <c r="D85" s="2">
        <v>42937</v>
      </c>
      <c r="E85" s="1" t="str">
        <f>VLOOKUP(MONTH(koncerty[[#This Row],[data]]),Tabela4[],2,FALSE)</f>
        <v>Lipiec</v>
      </c>
      <c r="F85" s="1" t="str">
        <f>VLOOKUP(koncerty[[#This Row],[id_zespolu]],zespoly[],2,FALSE)</f>
        <v>Zolte perkusje</v>
      </c>
      <c r="G85" s="1" t="str">
        <f>VLOOKUP(koncerty[[#This Row],[kod_miasta]],miasta[],2,FALSE)</f>
        <v>Gdynia</v>
      </c>
      <c r="H85" s="1" t="str">
        <f>VLOOKUP(koncerty[[#This Row],[kod_miasta]],miasta[],3,FALSE)</f>
        <v>pomorskie</v>
      </c>
      <c r="I85" s="1">
        <f>IF(AND(WEEKDAY(koncerty[[#This Row],[data]],2) &lt;&gt; 6, WEEKDAY(koncerty[[#This Row],[data]],2) &lt;&gt; 7), 0, 1)</f>
        <v>0</v>
      </c>
      <c r="J85" s="1">
        <f>1-koncerty[[#This Row],[czy_weekend]]</f>
        <v>1</v>
      </c>
    </row>
    <row r="86" spans="1:10" x14ac:dyDescent="0.25">
      <c r="A86" s="1" t="s">
        <v>149</v>
      </c>
      <c r="B86" s="1" t="s">
        <v>58</v>
      </c>
      <c r="C86" s="3" t="s">
        <v>78</v>
      </c>
      <c r="D86" s="2">
        <v>42937</v>
      </c>
      <c r="E86" s="1" t="str">
        <f>VLOOKUP(MONTH(koncerty[[#This Row],[data]]),Tabela4[],2,FALSE)</f>
        <v>Lipiec</v>
      </c>
      <c r="F86" s="1" t="str">
        <f>VLOOKUP(koncerty[[#This Row],[id_zespolu]],zespoly[],2,FALSE)</f>
        <v>Odjechane cymbaly</v>
      </c>
      <c r="G86" s="1" t="str">
        <f>VLOOKUP(koncerty[[#This Row],[kod_miasta]],miasta[],2,FALSE)</f>
        <v>Tychy</v>
      </c>
      <c r="H86" s="1" t="str">
        <f>VLOOKUP(koncerty[[#This Row],[kod_miasta]],miasta[],3,FALSE)</f>
        <v>slaskie</v>
      </c>
      <c r="I86" s="1">
        <f>IF(AND(WEEKDAY(koncerty[[#This Row],[data]],2) &lt;&gt; 6, WEEKDAY(koncerty[[#This Row],[data]],2) &lt;&gt; 7), 0, 1)</f>
        <v>0</v>
      </c>
      <c r="J86" s="1">
        <f>1-koncerty[[#This Row],[czy_weekend]]</f>
        <v>1</v>
      </c>
    </row>
    <row r="87" spans="1:10" x14ac:dyDescent="0.25">
      <c r="A87" s="1" t="s">
        <v>245</v>
      </c>
      <c r="B87" s="1" t="s">
        <v>93</v>
      </c>
      <c r="C87" s="3" t="s">
        <v>170</v>
      </c>
      <c r="D87" s="2">
        <v>42937</v>
      </c>
      <c r="E87" s="1" t="str">
        <f>VLOOKUP(MONTH(koncerty[[#This Row],[data]]),Tabela4[],2,FALSE)</f>
        <v>Lipiec</v>
      </c>
      <c r="F87" s="1" t="str">
        <f>VLOOKUP(koncerty[[#This Row],[id_zespolu]],zespoly[],2,FALSE)</f>
        <v>Kuszace harfy</v>
      </c>
      <c r="G87" s="1" t="str">
        <f>VLOOKUP(koncerty[[#This Row],[kod_miasta]],miasta[],2,FALSE)</f>
        <v>Olsztyn</v>
      </c>
      <c r="H87" s="1" t="str">
        <f>VLOOKUP(koncerty[[#This Row],[kod_miasta]],miasta[],3,FALSE)</f>
        <v>warminsko-mazurskie</v>
      </c>
      <c r="I87" s="1">
        <f>IF(AND(WEEKDAY(koncerty[[#This Row],[data]],2) &lt;&gt; 6, WEEKDAY(koncerty[[#This Row],[data]],2) &lt;&gt; 7), 0, 1)</f>
        <v>0</v>
      </c>
      <c r="J87" s="1">
        <f>1-koncerty[[#This Row],[czy_weekend]]</f>
        <v>1</v>
      </c>
    </row>
    <row r="88" spans="1:10" x14ac:dyDescent="0.25">
      <c r="A88" s="1" t="s">
        <v>85</v>
      </c>
      <c r="B88" s="1" t="s">
        <v>11</v>
      </c>
      <c r="C88" s="3" t="s">
        <v>86</v>
      </c>
      <c r="D88" s="2">
        <v>42938</v>
      </c>
      <c r="E88" s="1" t="str">
        <f>VLOOKUP(MONTH(koncerty[[#This Row],[data]]),Tabela4[],2,FALSE)</f>
        <v>Lipiec</v>
      </c>
      <c r="F88" s="1" t="str">
        <f>VLOOKUP(koncerty[[#This Row],[id_zespolu]],zespoly[],2,FALSE)</f>
        <v>Spokojne werble</v>
      </c>
      <c r="G88" s="1" t="str">
        <f>VLOOKUP(koncerty[[#This Row],[kod_miasta]],miasta[],2,FALSE)</f>
        <v>Jelenia Gora</v>
      </c>
      <c r="H88" s="1" t="str">
        <f>VLOOKUP(koncerty[[#This Row],[kod_miasta]],miasta[],3,FALSE)</f>
        <v>dolnoslaskie</v>
      </c>
      <c r="I88" s="1">
        <f>IF(AND(WEEKDAY(koncerty[[#This Row],[data]],2) &lt;&gt; 6, WEEKDAY(koncerty[[#This Row],[data]],2) &lt;&gt; 7), 0, 1)</f>
        <v>1</v>
      </c>
      <c r="J88" s="1">
        <f>1-koncerty[[#This Row],[czy_weekend]]</f>
        <v>0</v>
      </c>
    </row>
    <row r="89" spans="1:10" x14ac:dyDescent="0.25">
      <c r="A89" s="1" t="s">
        <v>111</v>
      </c>
      <c r="B89" s="1" t="s">
        <v>75</v>
      </c>
      <c r="C89" s="3" t="s">
        <v>112</v>
      </c>
      <c r="D89" s="2">
        <v>42938</v>
      </c>
      <c r="E89" s="1" t="str">
        <f>VLOOKUP(MONTH(koncerty[[#This Row],[data]]),Tabela4[],2,FALSE)</f>
        <v>Lipiec</v>
      </c>
      <c r="F89" s="1" t="str">
        <f>VLOOKUP(koncerty[[#This Row],[id_zespolu]],zespoly[],2,FALSE)</f>
        <v>Niebieskie kontrabasy</v>
      </c>
      <c r="G89" s="1" t="str">
        <f>VLOOKUP(koncerty[[#This Row],[kod_miasta]],miasta[],2,FALSE)</f>
        <v>Warszawa</v>
      </c>
      <c r="H89" s="1" t="str">
        <f>VLOOKUP(koncerty[[#This Row],[kod_miasta]],miasta[],3,FALSE)</f>
        <v>mazowieckie</v>
      </c>
      <c r="I89" s="1">
        <f>IF(AND(WEEKDAY(koncerty[[#This Row],[data]],2) &lt;&gt; 6, WEEKDAY(koncerty[[#This Row],[data]],2) &lt;&gt; 7), 0, 1)</f>
        <v>1</v>
      </c>
      <c r="J89" s="1">
        <f>1-koncerty[[#This Row],[czy_weekend]]</f>
        <v>0</v>
      </c>
    </row>
    <row r="90" spans="1:10" x14ac:dyDescent="0.25">
      <c r="A90" s="1" t="s">
        <v>77</v>
      </c>
      <c r="B90" s="1" t="s">
        <v>46</v>
      </c>
      <c r="C90" s="3" t="s">
        <v>78</v>
      </c>
      <c r="D90" s="2">
        <v>42938</v>
      </c>
      <c r="E90" s="1" t="str">
        <f>VLOOKUP(MONTH(koncerty[[#This Row],[data]]),Tabela4[],2,FALSE)</f>
        <v>Lipiec</v>
      </c>
      <c r="F90" s="1" t="str">
        <f>VLOOKUP(koncerty[[#This Row],[id_zespolu]],zespoly[],2,FALSE)</f>
        <v>Szalone gitary</v>
      </c>
      <c r="G90" s="1" t="str">
        <f>VLOOKUP(koncerty[[#This Row],[kod_miasta]],miasta[],2,FALSE)</f>
        <v>Tychy</v>
      </c>
      <c r="H90" s="1" t="str">
        <f>VLOOKUP(koncerty[[#This Row],[kod_miasta]],miasta[],3,FALSE)</f>
        <v>slaskie</v>
      </c>
      <c r="I90" s="1">
        <f>IF(AND(WEEKDAY(koncerty[[#This Row],[data]],2) &lt;&gt; 6, WEEKDAY(koncerty[[#This Row],[data]],2) &lt;&gt; 7), 0, 1)</f>
        <v>1</v>
      </c>
      <c r="J90" s="1">
        <f>1-koncerty[[#This Row],[czy_weekend]]</f>
        <v>0</v>
      </c>
    </row>
    <row r="91" spans="1:10" x14ac:dyDescent="0.25">
      <c r="A91" s="1" t="s">
        <v>17</v>
      </c>
      <c r="B91" s="1" t="s">
        <v>55</v>
      </c>
      <c r="C91" s="3" t="s">
        <v>171</v>
      </c>
      <c r="D91" s="2">
        <v>42939</v>
      </c>
      <c r="E91" s="1" t="str">
        <f>VLOOKUP(MONTH(koncerty[[#This Row],[data]]),Tabela4[],2,FALSE)</f>
        <v>Lipiec</v>
      </c>
      <c r="F91" s="1" t="str">
        <f>VLOOKUP(koncerty[[#This Row],[id_zespolu]],zespoly[],2,FALSE)</f>
        <v>Zolte perkusje</v>
      </c>
      <c r="G91" s="1" t="str">
        <f>VLOOKUP(koncerty[[#This Row],[kod_miasta]],miasta[],2,FALSE)</f>
        <v>Krakow</v>
      </c>
      <c r="H91" s="1" t="str">
        <f>VLOOKUP(koncerty[[#This Row],[kod_miasta]],miasta[],3,FALSE)</f>
        <v>malopolskie</v>
      </c>
      <c r="I91" s="1">
        <f>IF(AND(WEEKDAY(koncerty[[#This Row],[data]],2) &lt;&gt; 6, WEEKDAY(koncerty[[#This Row],[data]],2) &lt;&gt; 7), 0, 1)</f>
        <v>1</v>
      </c>
      <c r="J91" s="1">
        <f>1-koncerty[[#This Row],[czy_weekend]]</f>
        <v>0</v>
      </c>
    </row>
    <row r="92" spans="1:10" x14ac:dyDescent="0.25">
      <c r="A92" s="1" t="s">
        <v>257</v>
      </c>
      <c r="B92" s="1" t="s">
        <v>42</v>
      </c>
      <c r="C92" s="3" t="s">
        <v>60</v>
      </c>
      <c r="D92" s="2">
        <v>42939</v>
      </c>
      <c r="E92" s="1" t="str">
        <f>VLOOKUP(MONTH(koncerty[[#This Row],[data]]),Tabela4[],2,FALSE)</f>
        <v>Lipiec</v>
      </c>
      <c r="F92" s="1" t="str">
        <f>VLOOKUP(koncerty[[#This Row],[id_zespolu]],zespoly[],2,FALSE)</f>
        <v>Powazne oboje</v>
      </c>
      <c r="G92" s="1" t="str">
        <f>VLOOKUP(koncerty[[#This Row],[kod_miasta]],miasta[],2,FALSE)</f>
        <v>Konin</v>
      </c>
      <c r="H92" s="1" t="str">
        <f>VLOOKUP(koncerty[[#This Row],[kod_miasta]],miasta[],3,FALSE)</f>
        <v>wielkopolskie</v>
      </c>
      <c r="I92" s="1">
        <f>IF(AND(WEEKDAY(koncerty[[#This Row],[data]],2) &lt;&gt; 6, WEEKDAY(koncerty[[#This Row],[data]],2) &lt;&gt; 7), 0, 1)</f>
        <v>1</v>
      </c>
      <c r="J92" s="1">
        <f>1-koncerty[[#This Row],[czy_weekend]]</f>
        <v>0</v>
      </c>
    </row>
    <row r="93" spans="1:10" x14ac:dyDescent="0.25">
      <c r="A93" s="1" t="s">
        <v>53</v>
      </c>
      <c r="B93" s="1" t="s">
        <v>11</v>
      </c>
      <c r="C93" s="3" t="s">
        <v>15</v>
      </c>
      <c r="D93" s="2">
        <v>42940</v>
      </c>
      <c r="E93" s="1" t="str">
        <f>VLOOKUP(MONTH(koncerty[[#This Row],[data]]),Tabela4[],2,FALSE)</f>
        <v>Lipiec</v>
      </c>
      <c r="F93" s="1" t="str">
        <f>VLOOKUP(koncerty[[#This Row],[id_zespolu]],zespoly[],2,FALSE)</f>
        <v>Spokojne werble</v>
      </c>
      <c r="G93" s="1" t="str">
        <f>VLOOKUP(koncerty[[#This Row],[kod_miasta]],miasta[],2,FALSE)</f>
        <v>Opole</v>
      </c>
      <c r="H93" s="1" t="str">
        <f>VLOOKUP(koncerty[[#This Row],[kod_miasta]],miasta[],3,FALSE)</f>
        <v>opolskie</v>
      </c>
      <c r="I93" s="1">
        <f>IF(AND(WEEKDAY(koncerty[[#This Row],[data]],2) &lt;&gt; 6, WEEKDAY(koncerty[[#This Row],[data]],2) &lt;&gt; 7), 0, 1)</f>
        <v>0</v>
      </c>
      <c r="J93" s="1">
        <f>1-koncerty[[#This Row],[czy_weekend]]</f>
        <v>1</v>
      </c>
    </row>
    <row r="94" spans="1:10" x14ac:dyDescent="0.25">
      <c r="A94" s="1" t="s">
        <v>32</v>
      </c>
      <c r="B94" s="1" t="s">
        <v>14</v>
      </c>
      <c r="C94" s="3" t="s">
        <v>21</v>
      </c>
      <c r="D94" s="2">
        <v>42941</v>
      </c>
      <c r="E94" s="1" t="str">
        <f>VLOOKUP(MONTH(koncerty[[#This Row],[data]]),Tabela4[],2,FALSE)</f>
        <v>Lipiec</v>
      </c>
      <c r="F94" s="1" t="str">
        <f>VLOOKUP(koncerty[[#This Row],[id_zespolu]],zespoly[],2,FALSE)</f>
        <v>Fioletowe dzwonki</v>
      </c>
      <c r="G94" s="1" t="str">
        <f>VLOOKUP(koncerty[[#This Row],[kod_miasta]],miasta[],2,FALSE)</f>
        <v>Wroclaw</v>
      </c>
      <c r="H94" s="1" t="str">
        <f>VLOOKUP(koncerty[[#This Row],[kod_miasta]],miasta[],3,FALSE)</f>
        <v>dolnoslaskie</v>
      </c>
      <c r="I94" s="1">
        <f>IF(AND(WEEKDAY(koncerty[[#This Row],[data]],2) &lt;&gt; 6, WEEKDAY(koncerty[[#This Row],[data]],2) &lt;&gt; 7), 0, 1)</f>
        <v>0</v>
      </c>
      <c r="J94" s="1">
        <f>1-koncerty[[#This Row],[czy_weekend]]</f>
        <v>1</v>
      </c>
    </row>
    <row r="95" spans="1:10" x14ac:dyDescent="0.25">
      <c r="A95" s="1" t="s">
        <v>4</v>
      </c>
      <c r="B95" s="1" t="s">
        <v>5</v>
      </c>
      <c r="C95" s="3" t="s">
        <v>6</v>
      </c>
      <c r="D95" s="2">
        <v>42941</v>
      </c>
      <c r="E95" s="1" t="str">
        <f>VLOOKUP(MONTH(koncerty[[#This Row],[data]]),Tabela4[],2,FALSE)</f>
        <v>Lipiec</v>
      </c>
      <c r="F95" s="1" t="str">
        <f>VLOOKUP(koncerty[[#This Row],[id_zespolu]],zespoly[],2,FALSE)</f>
        <v>Jesienne talerze</v>
      </c>
      <c r="G95" s="1" t="str">
        <f>VLOOKUP(koncerty[[#This Row],[kod_miasta]],miasta[],2,FALSE)</f>
        <v>Lublin</v>
      </c>
      <c r="H95" s="1" t="str">
        <f>VLOOKUP(koncerty[[#This Row],[kod_miasta]],miasta[],3,FALSE)</f>
        <v>lubelskie</v>
      </c>
      <c r="I95" s="1">
        <f>IF(AND(WEEKDAY(koncerty[[#This Row],[data]],2) &lt;&gt; 6, WEEKDAY(koncerty[[#This Row],[data]],2) &lt;&gt; 7), 0, 1)</f>
        <v>0</v>
      </c>
      <c r="J95" s="1">
        <f>1-koncerty[[#This Row],[czy_weekend]]</f>
        <v>1</v>
      </c>
    </row>
    <row r="96" spans="1:10" x14ac:dyDescent="0.25">
      <c r="A96" s="1" t="s">
        <v>38</v>
      </c>
      <c r="B96" s="1" t="s">
        <v>39</v>
      </c>
      <c r="C96" s="3" t="s">
        <v>40</v>
      </c>
      <c r="D96" s="2">
        <v>42941</v>
      </c>
      <c r="E96" s="1" t="str">
        <f>VLOOKUP(MONTH(koncerty[[#This Row],[data]]),Tabela4[],2,FALSE)</f>
        <v>Lipiec</v>
      </c>
      <c r="F96" s="1" t="str">
        <f>VLOOKUP(koncerty[[#This Row],[id_zespolu]],zespoly[],2,FALSE)</f>
        <v>Czarne klawesyny</v>
      </c>
      <c r="G96" s="1" t="str">
        <f>VLOOKUP(koncerty[[#This Row],[kod_miasta]],miasta[],2,FALSE)</f>
        <v>Lodz</v>
      </c>
      <c r="H96" s="1" t="str">
        <f>VLOOKUP(koncerty[[#This Row],[kod_miasta]],miasta[],3,FALSE)</f>
        <v>lodzkie</v>
      </c>
      <c r="I96" s="1">
        <f>IF(AND(WEEKDAY(koncerty[[#This Row],[data]],2) &lt;&gt; 6, WEEKDAY(koncerty[[#This Row],[data]],2) &lt;&gt; 7), 0, 1)</f>
        <v>0</v>
      </c>
      <c r="J96" s="1">
        <f>1-koncerty[[#This Row],[czy_weekend]]</f>
        <v>1</v>
      </c>
    </row>
    <row r="97" spans="1:10" x14ac:dyDescent="0.25">
      <c r="A97" s="1" t="s">
        <v>211</v>
      </c>
      <c r="B97" s="1" t="s">
        <v>8</v>
      </c>
      <c r="C97" s="3" t="s">
        <v>15</v>
      </c>
      <c r="D97" s="2">
        <v>42941</v>
      </c>
      <c r="E97" s="1" t="str">
        <f>VLOOKUP(MONTH(koncerty[[#This Row],[data]]),Tabela4[],2,FALSE)</f>
        <v>Lipiec</v>
      </c>
      <c r="F97" s="1" t="str">
        <f>VLOOKUP(koncerty[[#This Row],[id_zespolu]],zespoly[],2,FALSE)</f>
        <v>Czerwone wiolonczele</v>
      </c>
      <c r="G97" s="1" t="str">
        <f>VLOOKUP(koncerty[[#This Row],[kod_miasta]],miasta[],2,FALSE)</f>
        <v>Opole</v>
      </c>
      <c r="H97" s="1" t="str">
        <f>VLOOKUP(koncerty[[#This Row],[kod_miasta]],miasta[],3,FALSE)</f>
        <v>opolskie</v>
      </c>
      <c r="I97" s="1">
        <f>IF(AND(WEEKDAY(koncerty[[#This Row],[data]],2) &lt;&gt; 6, WEEKDAY(koncerty[[#This Row],[data]],2) &lt;&gt; 7), 0, 1)</f>
        <v>0</v>
      </c>
      <c r="J97" s="1">
        <f>1-koncerty[[#This Row],[czy_weekend]]</f>
        <v>1</v>
      </c>
    </row>
    <row r="98" spans="1:10" x14ac:dyDescent="0.25">
      <c r="A98" s="1" t="s">
        <v>31</v>
      </c>
      <c r="B98" s="1" t="s">
        <v>11</v>
      </c>
      <c r="C98" s="3" t="s">
        <v>21</v>
      </c>
      <c r="D98" s="2">
        <v>42942</v>
      </c>
      <c r="E98" s="1" t="str">
        <f>VLOOKUP(MONTH(koncerty[[#This Row],[data]]),Tabela4[],2,FALSE)</f>
        <v>Lipiec</v>
      </c>
      <c r="F98" s="1" t="str">
        <f>VLOOKUP(koncerty[[#This Row],[id_zespolu]],zespoly[],2,FALSE)</f>
        <v>Spokojne werble</v>
      </c>
      <c r="G98" s="1" t="str">
        <f>VLOOKUP(koncerty[[#This Row],[kod_miasta]],miasta[],2,FALSE)</f>
        <v>Wroclaw</v>
      </c>
      <c r="H98" s="1" t="str">
        <f>VLOOKUP(koncerty[[#This Row],[kod_miasta]],miasta[],3,FALSE)</f>
        <v>dolnoslaskie</v>
      </c>
      <c r="I98" s="1">
        <f>IF(AND(WEEKDAY(koncerty[[#This Row],[data]],2) &lt;&gt; 6, WEEKDAY(koncerty[[#This Row],[data]],2) &lt;&gt; 7), 0, 1)</f>
        <v>0</v>
      </c>
      <c r="J98" s="1">
        <f>1-koncerty[[#This Row],[czy_weekend]]</f>
        <v>1</v>
      </c>
    </row>
    <row r="99" spans="1:10" x14ac:dyDescent="0.25">
      <c r="A99" s="1" t="s">
        <v>217</v>
      </c>
      <c r="B99" s="1" t="s">
        <v>46</v>
      </c>
      <c r="C99" s="3" t="s">
        <v>12</v>
      </c>
      <c r="D99" s="2">
        <v>42942</v>
      </c>
      <c r="E99" s="1" t="str">
        <f>VLOOKUP(MONTH(koncerty[[#This Row],[data]]),Tabela4[],2,FALSE)</f>
        <v>Lipiec</v>
      </c>
      <c r="F99" s="1" t="str">
        <f>VLOOKUP(koncerty[[#This Row],[id_zespolu]],zespoly[],2,FALSE)</f>
        <v>Szalone gitary</v>
      </c>
      <c r="G99" s="1" t="str">
        <f>VLOOKUP(koncerty[[#This Row],[kod_miasta]],miasta[],2,FALSE)</f>
        <v>Gorzow Wielkopolski</v>
      </c>
      <c r="H99" s="1" t="str">
        <f>VLOOKUP(koncerty[[#This Row],[kod_miasta]],miasta[],3,FALSE)</f>
        <v>lubuskie</v>
      </c>
      <c r="I99" s="1">
        <f>IF(AND(WEEKDAY(koncerty[[#This Row],[data]],2) &lt;&gt; 6, WEEKDAY(koncerty[[#This Row],[data]],2) &lt;&gt; 7), 0, 1)</f>
        <v>0</v>
      </c>
      <c r="J99" s="1">
        <f>1-koncerty[[#This Row],[czy_weekend]]</f>
        <v>1</v>
      </c>
    </row>
    <row r="100" spans="1:10" x14ac:dyDescent="0.25">
      <c r="A100" s="1" t="s">
        <v>153</v>
      </c>
      <c r="B100" s="1" t="s">
        <v>48</v>
      </c>
      <c r="C100" s="3" t="s">
        <v>89</v>
      </c>
      <c r="D100" s="2">
        <v>42942</v>
      </c>
      <c r="E100" s="1" t="str">
        <f>VLOOKUP(MONTH(koncerty[[#This Row],[data]]),Tabela4[],2,FALSE)</f>
        <v>Lipiec</v>
      </c>
      <c r="F100" s="1" t="str">
        <f>VLOOKUP(koncerty[[#This Row],[id_zespolu]],zespoly[],2,FALSE)</f>
        <v>Male nutki</v>
      </c>
      <c r="G100" s="1" t="str">
        <f>VLOOKUP(koncerty[[#This Row],[kod_miasta]],miasta[],2,FALSE)</f>
        <v>Nowy Sacz</v>
      </c>
      <c r="H100" s="1" t="str">
        <f>VLOOKUP(koncerty[[#This Row],[kod_miasta]],miasta[],3,FALSE)</f>
        <v>malopolskie</v>
      </c>
      <c r="I100" s="1">
        <f>IF(AND(WEEKDAY(koncerty[[#This Row],[data]],2) &lt;&gt; 6, WEEKDAY(koncerty[[#This Row],[data]],2) &lt;&gt; 7), 0, 1)</f>
        <v>0</v>
      </c>
      <c r="J100" s="1">
        <f>1-koncerty[[#This Row],[czy_weekend]]</f>
        <v>1</v>
      </c>
    </row>
    <row r="101" spans="1:10" x14ac:dyDescent="0.25">
      <c r="A101" s="1" t="s">
        <v>104</v>
      </c>
      <c r="B101" s="1" t="s">
        <v>8</v>
      </c>
      <c r="C101" s="3" t="s">
        <v>101</v>
      </c>
      <c r="D101" s="2">
        <v>42942</v>
      </c>
      <c r="E101" s="1" t="str">
        <f>VLOOKUP(MONTH(koncerty[[#This Row],[data]]),Tabela4[],2,FALSE)</f>
        <v>Lipiec</v>
      </c>
      <c r="F101" s="1" t="str">
        <f>VLOOKUP(koncerty[[#This Row],[id_zespolu]],zespoly[],2,FALSE)</f>
        <v>Czerwone wiolonczele</v>
      </c>
      <c r="G101" s="1" t="str">
        <f>VLOOKUP(koncerty[[#This Row],[kod_miasta]],miasta[],2,FALSE)</f>
        <v>Sosnowiec</v>
      </c>
      <c r="H101" s="1" t="str">
        <f>VLOOKUP(koncerty[[#This Row],[kod_miasta]],miasta[],3,FALSE)</f>
        <v>slaskie</v>
      </c>
      <c r="I101" s="1">
        <f>IF(AND(WEEKDAY(koncerty[[#This Row],[data]],2) &lt;&gt; 6, WEEKDAY(koncerty[[#This Row],[data]],2) &lt;&gt; 7), 0, 1)</f>
        <v>0</v>
      </c>
      <c r="J101" s="1">
        <f>1-koncerty[[#This Row],[czy_weekend]]</f>
        <v>1</v>
      </c>
    </row>
    <row r="102" spans="1:10" x14ac:dyDescent="0.25">
      <c r="A102" s="1" t="s">
        <v>10</v>
      </c>
      <c r="B102" s="1" t="s">
        <v>11</v>
      </c>
      <c r="C102" s="3" t="s">
        <v>12</v>
      </c>
      <c r="D102" s="2">
        <v>42943</v>
      </c>
      <c r="E102" s="1" t="str">
        <f>VLOOKUP(MONTH(koncerty[[#This Row],[data]]),Tabela4[],2,FALSE)</f>
        <v>Lipiec</v>
      </c>
      <c r="F102" s="1" t="str">
        <f>VLOOKUP(koncerty[[#This Row],[id_zespolu]],zespoly[],2,FALSE)</f>
        <v>Spokojne werble</v>
      </c>
      <c r="G102" s="1" t="str">
        <f>VLOOKUP(koncerty[[#This Row],[kod_miasta]],miasta[],2,FALSE)</f>
        <v>Gorzow Wielkopolski</v>
      </c>
      <c r="H102" s="1" t="str">
        <f>VLOOKUP(koncerty[[#This Row],[kod_miasta]],miasta[],3,FALSE)</f>
        <v>lubuskie</v>
      </c>
      <c r="I102" s="1">
        <f>IF(AND(WEEKDAY(koncerty[[#This Row],[data]],2) &lt;&gt; 6, WEEKDAY(koncerty[[#This Row],[data]],2) &lt;&gt; 7), 0, 1)</f>
        <v>0</v>
      </c>
      <c r="J102" s="1">
        <f>1-koncerty[[#This Row],[czy_weekend]]</f>
        <v>1</v>
      </c>
    </row>
    <row r="103" spans="1:10" x14ac:dyDescent="0.25">
      <c r="A103" s="1" t="s">
        <v>233</v>
      </c>
      <c r="B103" s="1" t="s">
        <v>20</v>
      </c>
      <c r="C103" s="3" t="s">
        <v>15</v>
      </c>
      <c r="D103" s="2">
        <v>42943</v>
      </c>
      <c r="E103" s="1" t="str">
        <f>VLOOKUP(MONTH(koncerty[[#This Row],[data]]),Tabela4[],2,FALSE)</f>
        <v>Lipiec</v>
      </c>
      <c r="F103" s="1" t="str">
        <f>VLOOKUP(koncerty[[#This Row],[id_zespolu]],zespoly[],2,FALSE)</f>
        <v>Stare mandoliny</v>
      </c>
      <c r="G103" s="1" t="str">
        <f>VLOOKUP(koncerty[[#This Row],[kod_miasta]],miasta[],2,FALSE)</f>
        <v>Opole</v>
      </c>
      <c r="H103" s="1" t="str">
        <f>VLOOKUP(koncerty[[#This Row],[kod_miasta]],miasta[],3,FALSE)</f>
        <v>opolskie</v>
      </c>
      <c r="I103" s="1">
        <f>IF(AND(WEEKDAY(koncerty[[#This Row],[data]],2) &lt;&gt; 6, WEEKDAY(koncerty[[#This Row],[data]],2) &lt;&gt; 7), 0, 1)</f>
        <v>0</v>
      </c>
      <c r="J103" s="1">
        <f>1-koncerty[[#This Row],[czy_weekend]]</f>
        <v>1</v>
      </c>
    </row>
    <row r="104" spans="1:10" x14ac:dyDescent="0.25">
      <c r="A104" s="1" t="s">
        <v>27</v>
      </c>
      <c r="B104" s="1" t="s">
        <v>23</v>
      </c>
      <c r="C104" s="3" t="s">
        <v>28</v>
      </c>
      <c r="D104" s="2">
        <v>42943</v>
      </c>
      <c r="E104" s="1" t="str">
        <f>VLOOKUP(MONTH(koncerty[[#This Row],[data]]),Tabela4[],2,FALSE)</f>
        <v>Lipiec</v>
      </c>
      <c r="F104" s="1" t="str">
        <f>VLOOKUP(koncerty[[#This Row],[id_zespolu]],zespoly[],2,FALSE)</f>
        <v>Powolne fortepiany</v>
      </c>
      <c r="G104" s="1" t="str">
        <f>VLOOKUP(koncerty[[#This Row],[kod_miasta]],miasta[],2,FALSE)</f>
        <v>Zabrze</v>
      </c>
      <c r="H104" s="1" t="str">
        <f>VLOOKUP(koncerty[[#This Row],[kod_miasta]],miasta[],3,FALSE)</f>
        <v>slaskie</v>
      </c>
      <c r="I104" s="1">
        <f>IF(AND(WEEKDAY(koncerty[[#This Row],[data]],2) &lt;&gt; 6, WEEKDAY(koncerty[[#This Row],[data]],2) &lt;&gt; 7), 0, 1)</f>
        <v>0</v>
      </c>
      <c r="J104" s="1">
        <f>1-koncerty[[#This Row],[czy_weekend]]</f>
        <v>1</v>
      </c>
    </row>
    <row r="105" spans="1:10" x14ac:dyDescent="0.25">
      <c r="A105" s="1" t="s">
        <v>285</v>
      </c>
      <c r="B105" s="1" t="s">
        <v>44</v>
      </c>
      <c r="C105" s="3" t="s">
        <v>128</v>
      </c>
      <c r="D105" s="2">
        <v>42944</v>
      </c>
      <c r="E105" s="1" t="str">
        <f>VLOOKUP(MONTH(koncerty[[#This Row],[data]]),Tabela4[],2,FALSE)</f>
        <v>Lipiec</v>
      </c>
      <c r="F105" s="1" t="str">
        <f>VLOOKUP(koncerty[[#This Row],[id_zespolu]],zespoly[],2,FALSE)</f>
        <v>Ciche organy</v>
      </c>
      <c r="G105" s="1" t="str">
        <f>VLOOKUP(koncerty[[#This Row],[kod_miasta]],miasta[],2,FALSE)</f>
        <v>Grudziadz</v>
      </c>
      <c r="H105" s="1" t="str">
        <f>VLOOKUP(koncerty[[#This Row],[kod_miasta]],miasta[],3,FALSE)</f>
        <v>kujawsko-pomorskie</v>
      </c>
      <c r="I105" s="1">
        <f>IF(AND(WEEKDAY(koncerty[[#This Row],[data]],2) &lt;&gt; 6, WEEKDAY(koncerty[[#This Row],[data]],2) &lt;&gt; 7), 0, 1)</f>
        <v>0</v>
      </c>
      <c r="J105" s="1">
        <f>1-koncerty[[#This Row],[czy_weekend]]</f>
        <v>1</v>
      </c>
    </row>
    <row r="106" spans="1:10" x14ac:dyDescent="0.25">
      <c r="A106" s="1" t="s">
        <v>184</v>
      </c>
      <c r="B106" s="1" t="s">
        <v>48</v>
      </c>
      <c r="C106" s="3" t="s">
        <v>6</v>
      </c>
      <c r="D106" s="2">
        <v>42944</v>
      </c>
      <c r="E106" s="1" t="str">
        <f>VLOOKUP(MONTH(koncerty[[#This Row],[data]]),Tabela4[],2,FALSE)</f>
        <v>Lipiec</v>
      </c>
      <c r="F106" s="1" t="str">
        <f>VLOOKUP(koncerty[[#This Row],[id_zespolu]],zespoly[],2,FALSE)</f>
        <v>Male nutki</v>
      </c>
      <c r="G106" s="1" t="str">
        <f>VLOOKUP(koncerty[[#This Row],[kod_miasta]],miasta[],2,FALSE)</f>
        <v>Lublin</v>
      </c>
      <c r="H106" s="1" t="str">
        <f>VLOOKUP(koncerty[[#This Row],[kod_miasta]],miasta[],3,FALSE)</f>
        <v>lubelskie</v>
      </c>
      <c r="I106" s="1">
        <f>IF(AND(WEEKDAY(koncerty[[#This Row],[data]],2) &lt;&gt; 6, WEEKDAY(koncerty[[#This Row],[data]],2) &lt;&gt; 7), 0, 1)</f>
        <v>0</v>
      </c>
      <c r="J106" s="1">
        <f>1-koncerty[[#This Row],[czy_weekend]]</f>
        <v>1</v>
      </c>
    </row>
    <row r="107" spans="1:10" x14ac:dyDescent="0.25">
      <c r="A107" s="1" t="s">
        <v>264</v>
      </c>
      <c r="B107" s="1" t="s">
        <v>5</v>
      </c>
      <c r="C107" s="3" t="s">
        <v>80</v>
      </c>
      <c r="D107" s="2">
        <v>42944</v>
      </c>
      <c r="E107" s="1" t="str">
        <f>VLOOKUP(MONTH(koncerty[[#This Row],[data]]),Tabela4[],2,FALSE)</f>
        <v>Lipiec</v>
      </c>
      <c r="F107" s="1" t="str">
        <f>VLOOKUP(koncerty[[#This Row],[id_zespolu]],zespoly[],2,FALSE)</f>
        <v>Jesienne talerze</v>
      </c>
      <c r="G107" s="1" t="str">
        <f>VLOOKUP(koncerty[[#This Row],[kod_miasta]],miasta[],2,FALSE)</f>
        <v>Rzeszow</v>
      </c>
      <c r="H107" s="1" t="str">
        <f>VLOOKUP(koncerty[[#This Row],[kod_miasta]],miasta[],3,FALSE)</f>
        <v>podkarpackie</v>
      </c>
      <c r="I107" s="1">
        <f>IF(AND(WEEKDAY(koncerty[[#This Row],[data]],2) &lt;&gt; 6, WEEKDAY(koncerty[[#This Row],[data]],2) &lt;&gt; 7), 0, 1)</f>
        <v>0</v>
      </c>
      <c r="J107" s="1">
        <f>1-koncerty[[#This Row],[czy_weekend]]</f>
        <v>1</v>
      </c>
    </row>
    <row r="108" spans="1:10" x14ac:dyDescent="0.25">
      <c r="A108" s="1" t="s">
        <v>102</v>
      </c>
      <c r="B108" s="1" t="s">
        <v>11</v>
      </c>
      <c r="C108" s="3" t="s">
        <v>30</v>
      </c>
      <c r="D108" s="2">
        <v>42944</v>
      </c>
      <c r="E108" s="1" t="str">
        <f>VLOOKUP(MONTH(koncerty[[#This Row],[data]]),Tabela4[],2,FALSE)</f>
        <v>Lipiec</v>
      </c>
      <c r="F108" s="1" t="str">
        <f>VLOOKUP(koncerty[[#This Row],[id_zespolu]],zespoly[],2,FALSE)</f>
        <v>Spokojne werble</v>
      </c>
      <c r="G108" s="1" t="str">
        <f>VLOOKUP(koncerty[[#This Row],[kod_miasta]],miasta[],2,FALSE)</f>
        <v>Bielsko-Biala</v>
      </c>
      <c r="H108" s="1" t="str">
        <f>VLOOKUP(koncerty[[#This Row],[kod_miasta]],miasta[],3,FALSE)</f>
        <v>slaskie</v>
      </c>
      <c r="I108" s="1">
        <f>IF(AND(WEEKDAY(koncerty[[#This Row],[data]],2) &lt;&gt; 6, WEEKDAY(koncerty[[#This Row],[data]],2) &lt;&gt; 7), 0, 1)</f>
        <v>0</v>
      </c>
      <c r="J108" s="1">
        <f>1-koncerty[[#This Row],[czy_weekend]]</f>
        <v>1</v>
      </c>
    </row>
    <row r="109" spans="1:10" x14ac:dyDescent="0.25">
      <c r="A109" s="1" t="s">
        <v>121</v>
      </c>
      <c r="B109" s="1" t="s">
        <v>17</v>
      </c>
      <c r="C109" s="3" t="s">
        <v>78</v>
      </c>
      <c r="D109" s="2">
        <v>42944</v>
      </c>
      <c r="E109" s="1" t="str">
        <f>VLOOKUP(MONTH(koncerty[[#This Row],[data]]),Tabela4[],2,FALSE)</f>
        <v>Lipiec</v>
      </c>
      <c r="F109" s="1" t="str">
        <f>VLOOKUP(koncerty[[#This Row],[id_zespolu]],zespoly[],2,FALSE)</f>
        <v>Piszczace trabki</v>
      </c>
      <c r="G109" s="1" t="str">
        <f>VLOOKUP(koncerty[[#This Row],[kod_miasta]],miasta[],2,FALSE)</f>
        <v>Tychy</v>
      </c>
      <c r="H109" s="1" t="str">
        <f>VLOOKUP(koncerty[[#This Row],[kod_miasta]],miasta[],3,FALSE)</f>
        <v>slaskie</v>
      </c>
      <c r="I109" s="1">
        <f>IF(AND(WEEKDAY(koncerty[[#This Row],[data]],2) &lt;&gt; 6, WEEKDAY(koncerty[[#This Row],[data]],2) &lt;&gt; 7), 0, 1)</f>
        <v>0</v>
      </c>
      <c r="J109" s="1">
        <f>1-koncerty[[#This Row],[czy_weekend]]</f>
        <v>1</v>
      </c>
    </row>
    <row r="110" spans="1:10" x14ac:dyDescent="0.25">
      <c r="A110" s="1" t="s">
        <v>235</v>
      </c>
      <c r="B110" s="1" t="s">
        <v>5</v>
      </c>
      <c r="C110" s="3" t="s">
        <v>171</v>
      </c>
      <c r="D110" s="2">
        <v>42945</v>
      </c>
      <c r="E110" s="1" t="str">
        <f>VLOOKUP(MONTH(koncerty[[#This Row],[data]]),Tabela4[],2,FALSE)</f>
        <v>Lipiec</v>
      </c>
      <c r="F110" s="1" t="str">
        <f>VLOOKUP(koncerty[[#This Row],[id_zespolu]],zespoly[],2,FALSE)</f>
        <v>Jesienne talerze</v>
      </c>
      <c r="G110" s="1" t="str">
        <f>VLOOKUP(koncerty[[#This Row],[kod_miasta]],miasta[],2,FALSE)</f>
        <v>Krakow</v>
      </c>
      <c r="H110" s="1" t="str">
        <f>VLOOKUP(koncerty[[#This Row],[kod_miasta]],miasta[],3,FALSE)</f>
        <v>malopolskie</v>
      </c>
      <c r="I110" s="1">
        <f>IF(AND(WEEKDAY(koncerty[[#This Row],[data]],2) &lt;&gt; 6, WEEKDAY(koncerty[[#This Row],[data]],2) &lt;&gt; 7), 0, 1)</f>
        <v>1</v>
      </c>
      <c r="J110" s="1">
        <f>1-koncerty[[#This Row],[czy_weekend]]</f>
        <v>0</v>
      </c>
    </row>
    <row r="111" spans="1:10" x14ac:dyDescent="0.25">
      <c r="A111" s="1" t="s">
        <v>190</v>
      </c>
      <c r="B111" s="1" t="s">
        <v>11</v>
      </c>
      <c r="C111" s="3" t="s">
        <v>161</v>
      </c>
      <c r="D111" s="2">
        <v>42945</v>
      </c>
      <c r="E111" s="1" t="str">
        <f>VLOOKUP(MONTH(koncerty[[#This Row],[data]]),Tabela4[],2,FALSE)</f>
        <v>Lipiec</v>
      </c>
      <c r="F111" s="1" t="str">
        <f>VLOOKUP(koncerty[[#This Row],[id_zespolu]],zespoly[],2,FALSE)</f>
        <v>Spokojne werble</v>
      </c>
      <c r="G111" s="1" t="str">
        <f>VLOOKUP(koncerty[[#This Row],[kod_miasta]],miasta[],2,FALSE)</f>
        <v>Siedlce</v>
      </c>
      <c r="H111" s="1" t="str">
        <f>VLOOKUP(koncerty[[#This Row],[kod_miasta]],miasta[],3,FALSE)</f>
        <v>mazowieckie</v>
      </c>
      <c r="I111" s="1">
        <f>IF(AND(WEEKDAY(koncerty[[#This Row],[data]],2) &lt;&gt; 6, WEEKDAY(koncerty[[#This Row],[data]],2) &lt;&gt; 7), 0, 1)</f>
        <v>1</v>
      </c>
      <c r="J111" s="1">
        <f>1-koncerty[[#This Row],[czy_weekend]]</f>
        <v>0</v>
      </c>
    </row>
    <row r="112" spans="1:10" x14ac:dyDescent="0.25">
      <c r="A112" s="1" t="s">
        <v>197</v>
      </c>
      <c r="B112" s="1" t="s">
        <v>55</v>
      </c>
      <c r="C112" s="3" t="s">
        <v>106</v>
      </c>
      <c r="D112" s="2">
        <v>42945</v>
      </c>
      <c r="E112" s="1" t="str">
        <f>VLOOKUP(MONTH(koncerty[[#This Row],[data]]),Tabela4[],2,FALSE)</f>
        <v>Lipiec</v>
      </c>
      <c r="F112" s="1" t="str">
        <f>VLOOKUP(koncerty[[#This Row],[id_zespolu]],zespoly[],2,FALSE)</f>
        <v>Zolte perkusje</v>
      </c>
      <c r="G112" s="1" t="str">
        <f>VLOOKUP(koncerty[[#This Row],[kod_miasta]],miasta[],2,FALSE)</f>
        <v>Katowice</v>
      </c>
      <c r="H112" s="1" t="str">
        <f>VLOOKUP(koncerty[[#This Row],[kod_miasta]],miasta[],3,FALSE)</f>
        <v>slaskie</v>
      </c>
      <c r="I112" s="1">
        <f>IF(AND(WEEKDAY(koncerty[[#This Row],[data]],2) &lt;&gt; 6, WEEKDAY(koncerty[[#This Row],[data]],2) &lt;&gt; 7), 0, 1)</f>
        <v>1</v>
      </c>
      <c r="J112" s="1">
        <f>1-koncerty[[#This Row],[czy_weekend]]</f>
        <v>0</v>
      </c>
    </row>
    <row r="113" spans="1:10" x14ac:dyDescent="0.25">
      <c r="A113" s="1" t="s">
        <v>61</v>
      </c>
      <c r="B113" s="1" t="s">
        <v>62</v>
      </c>
      <c r="C113" s="3" t="s">
        <v>63</v>
      </c>
      <c r="D113" s="2">
        <v>42945</v>
      </c>
      <c r="E113" s="1" t="str">
        <f>VLOOKUP(MONTH(koncerty[[#This Row],[data]]),Tabela4[],2,FALSE)</f>
        <v>Lipiec</v>
      </c>
      <c r="F113" s="1" t="str">
        <f>VLOOKUP(koncerty[[#This Row],[id_zespolu]],zespoly[],2,FALSE)</f>
        <v>Fajne trojkaty</v>
      </c>
      <c r="G113" s="1" t="str">
        <f>VLOOKUP(koncerty[[#This Row],[kod_miasta]],miasta[],2,FALSE)</f>
        <v>Kielce</v>
      </c>
      <c r="H113" s="1" t="str">
        <f>VLOOKUP(koncerty[[#This Row],[kod_miasta]],miasta[],3,FALSE)</f>
        <v>swietokrzyskie</v>
      </c>
      <c r="I113" s="1">
        <f>IF(AND(WEEKDAY(koncerty[[#This Row],[data]],2) &lt;&gt; 6, WEEKDAY(koncerty[[#This Row],[data]],2) &lt;&gt; 7), 0, 1)</f>
        <v>1</v>
      </c>
      <c r="J113" s="1">
        <f>1-koncerty[[#This Row],[czy_weekend]]</f>
        <v>0</v>
      </c>
    </row>
    <row r="114" spans="1:10" x14ac:dyDescent="0.25">
      <c r="A114" s="1" t="s">
        <v>119</v>
      </c>
      <c r="B114" s="1" t="s">
        <v>75</v>
      </c>
      <c r="C114" s="3" t="s">
        <v>120</v>
      </c>
      <c r="D114" s="2">
        <v>42945</v>
      </c>
      <c r="E114" s="1" t="str">
        <f>VLOOKUP(MONTH(koncerty[[#This Row],[data]]),Tabela4[],2,FALSE)</f>
        <v>Lipiec</v>
      </c>
      <c r="F114" s="1" t="str">
        <f>VLOOKUP(koncerty[[#This Row],[id_zespolu]],zespoly[],2,FALSE)</f>
        <v>Niebieskie kontrabasy</v>
      </c>
      <c r="G114" s="1" t="str">
        <f>VLOOKUP(koncerty[[#This Row],[kod_miasta]],miasta[],2,FALSE)</f>
        <v>Pila</v>
      </c>
      <c r="H114" s="1" t="str">
        <f>VLOOKUP(koncerty[[#This Row],[kod_miasta]],miasta[],3,FALSE)</f>
        <v>wielkopolskie</v>
      </c>
      <c r="I114" s="1">
        <f>IF(AND(WEEKDAY(koncerty[[#This Row],[data]],2) &lt;&gt; 6, WEEKDAY(koncerty[[#This Row],[data]],2) &lt;&gt; 7), 0, 1)</f>
        <v>1</v>
      </c>
      <c r="J114" s="1">
        <f>1-koncerty[[#This Row],[czy_weekend]]</f>
        <v>0</v>
      </c>
    </row>
    <row r="115" spans="1:10" x14ac:dyDescent="0.25">
      <c r="A115" s="1" t="s">
        <v>107</v>
      </c>
      <c r="B115" s="1" t="s">
        <v>68</v>
      </c>
      <c r="C115" s="3" t="s">
        <v>108</v>
      </c>
      <c r="D115" s="2">
        <v>42946</v>
      </c>
      <c r="E115" s="1" t="str">
        <f>VLOOKUP(MONTH(koncerty[[#This Row],[data]]),Tabela4[],2,FALSE)</f>
        <v>Lipiec</v>
      </c>
      <c r="F115" s="1" t="str">
        <f>VLOOKUP(koncerty[[#This Row],[id_zespolu]],zespoly[],2,FALSE)</f>
        <v>Rozstrojone pianina</v>
      </c>
      <c r="G115" s="1" t="str">
        <f>VLOOKUP(koncerty[[#This Row],[kod_miasta]],miasta[],2,FALSE)</f>
        <v>Legnica</v>
      </c>
      <c r="H115" s="1" t="str">
        <f>VLOOKUP(koncerty[[#This Row],[kod_miasta]],miasta[],3,FALSE)</f>
        <v>dolnoslaskie</v>
      </c>
      <c r="I115" s="1">
        <f>IF(AND(WEEKDAY(koncerty[[#This Row],[data]],2) &lt;&gt; 6, WEEKDAY(koncerty[[#This Row],[data]],2) &lt;&gt; 7), 0, 1)</f>
        <v>1</v>
      </c>
      <c r="J115" s="1">
        <f>1-koncerty[[#This Row],[czy_weekend]]</f>
        <v>0</v>
      </c>
    </row>
    <row r="116" spans="1:10" x14ac:dyDescent="0.25">
      <c r="A116" s="1" t="s">
        <v>148</v>
      </c>
      <c r="B116" s="1" t="s">
        <v>39</v>
      </c>
      <c r="C116" s="3" t="s">
        <v>124</v>
      </c>
      <c r="D116" s="2">
        <v>42946</v>
      </c>
      <c r="E116" s="1" t="str">
        <f>VLOOKUP(MONTH(koncerty[[#This Row],[data]]),Tabela4[],2,FALSE)</f>
        <v>Lipiec</v>
      </c>
      <c r="F116" s="1" t="str">
        <f>VLOOKUP(koncerty[[#This Row],[id_zespolu]],zespoly[],2,FALSE)</f>
        <v>Czarne klawesyny</v>
      </c>
      <c r="G116" s="1" t="str">
        <f>VLOOKUP(koncerty[[#This Row],[kod_miasta]],miasta[],2,FALSE)</f>
        <v>Piotrkow Trybunalski</v>
      </c>
      <c r="H116" s="1" t="str">
        <f>VLOOKUP(koncerty[[#This Row],[kod_miasta]],miasta[],3,FALSE)</f>
        <v>lodzkie</v>
      </c>
      <c r="I116" s="1">
        <f>IF(AND(WEEKDAY(koncerty[[#This Row],[data]],2) &lt;&gt; 6, WEEKDAY(koncerty[[#This Row],[data]],2) &lt;&gt; 7), 0, 1)</f>
        <v>1</v>
      </c>
      <c r="J116" s="1">
        <f>1-koncerty[[#This Row],[czy_weekend]]</f>
        <v>0</v>
      </c>
    </row>
    <row r="117" spans="1:10" x14ac:dyDescent="0.25">
      <c r="A117" s="1" t="s">
        <v>253</v>
      </c>
      <c r="B117" s="1" t="s">
        <v>75</v>
      </c>
      <c r="C117" s="3" t="s">
        <v>83</v>
      </c>
      <c r="D117" s="2">
        <v>42946</v>
      </c>
      <c r="E117" s="1" t="str">
        <f>VLOOKUP(MONTH(koncerty[[#This Row],[data]]),Tabela4[],2,FALSE)</f>
        <v>Lipiec</v>
      </c>
      <c r="F117" s="1" t="str">
        <f>VLOOKUP(koncerty[[#This Row],[id_zespolu]],zespoly[],2,FALSE)</f>
        <v>Niebieskie kontrabasy</v>
      </c>
      <c r="G117" s="1" t="str">
        <f>VLOOKUP(koncerty[[#This Row],[kod_miasta]],miasta[],2,FALSE)</f>
        <v>Gdansk</v>
      </c>
      <c r="H117" s="1" t="str">
        <f>VLOOKUP(koncerty[[#This Row],[kod_miasta]],miasta[],3,FALSE)</f>
        <v>pomorskie</v>
      </c>
      <c r="I117" s="1">
        <f>IF(AND(WEEKDAY(koncerty[[#This Row],[data]],2) &lt;&gt; 6, WEEKDAY(koncerty[[#This Row],[data]],2) &lt;&gt; 7), 0, 1)</f>
        <v>1</v>
      </c>
      <c r="J117" s="1">
        <f>1-koncerty[[#This Row],[czy_weekend]]</f>
        <v>0</v>
      </c>
    </row>
    <row r="118" spans="1:10" x14ac:dyDescent="0.25">
      <c r="A118" s="1" t="s">
        <v>152</v>
      </c>
      <c r="B118" s="1" t="s">
        <v>46</v>
      </c>
      <c r="C118" s="3" t="s">
        <v>35</v>
      </c>
      <c r="D118" s="2">
        <v>42946</v>
      </c>
      <c r="E118" s="1" t="str">
        <f>VLOOKUP(MONTH(koncerty[[#This Row],[data]]),Tabela4[],2,FALSE)</f>
        <v>Lipiec</v>
      </c>
      <c r="F118" s="1" t="str">
        <f>VLOOKUP(koncerty[[#This Row],[id_zespolu]],zespoly[],2,FALSE)</f>
        <v>Szalone gitary</v>
      </c>
      <c r="G118" s="1" t="str">
        <f>VLOOKUP(koncerty[[#This Row],[kod_miasta]],miasta[],2,FALSE)</f>
        <v>Koszalin</v>
      </c>
      <c r="H118" s="1" t="str">
        <f>VLOOKUP(koncerty[[#This Row],[kod_miasta]],miasta[],3,FALSE)</f>
        <v>zachodniopomorskie</v>
      </c>
      <c r="I118" s="1">
        <f>IF(AND(WEEKDAY(koncerty[[#This Row],[data]],2) &lt;&gt; 6, WEEKDAY(koncerty[[#This Row],[data]],2) &lt;&gt; 7), 0, 1)</f>
        <v>1</v>
      </c>
      <c r="J118" s="1">
        <f>1-koncerty[[#This Row],[czy_weekend]]</f>
        <v>0</v>
      </c>
    </row>
    <row r="119" spans="1:10" x14ac:dyDescent="0.25">
      <c r="A119" s="1" t="s">
        <v>92</v>
      </c>
      <c r="B119" s="1" t="s">
        <v>93</v>
      </c>
      <c r="C119" s="3" t="s">
        <v>94</v>
      </c>
      <c r="D119" s="2">
        <v>42947</v>
      </c>
      <c r="E119" s="1" t="str">
        <f>VLOOKUP(MONTH(koncerty[[#This Row],[data]]),Tabela4[],2,FALSE)</f>
        <v>Lipiec</v>
      </c>
      <c r="F119" s="1" t="str">
        <f>VLOOKUP(koncerty[[#This Row],[id_zespolu]],zespoly[],2,FALSE)</f>
        <v>Kuszace harfy</v>
      </c>
      <c r="G119" s="1" t="str">
        <f>VLOOKUP(koncerty[[#This Row],[kod_miasta]],miasta[],2,FALSE)</f>
        <v>Torun</v>
      </c>
      <c r="H119" s="1" t="str">
        <f>VLOOKUP(koncerty[[#This Row],[kod_miasta]],miasta[],3,FALSE)</f>
        <v>kujawsko-pomorskie</v>
      </c>
      <c r="I119" s="1">
        <f>IF(AND(WEEKDAY(koncerty[[#This Row],[data]],2) &lt;&gt; 6, WEEKDAY(koncerty[[#This Row],[data]],2) &lt;&gt; 7), 0, 1)</f>
        <v>0</v>
      </c>
      <c r="J119" s="1">
        <f>1-koncerty[[#This Row],[czy_weekend]]</f>
        <v>1</v>
      </c>
    </row>
    <row r="120" spans="1:10" x14ac:dyDescent="0.25">
      <c r="A120" s="1" t="s">
        <v>186</v>
      </c>
      <c r="B120" s="1" t="s">
        <v>17</v>
      </c>
      <c r="C120" s="3" t="s">
        <v>40</v>
      </c>
      <c r="D120" s="2">
        <v>42947</v>
      </c>
      <c r="E120" s="1" t="str">
        <f>VLOOKUP(MONTH(koncerty[[#This Row],[data]]),Tabela4[],2,FALSE)</f>
        <v>Lipiec</v>
      </c>
      <c r="F120" s="1" t="str">
        <f>VLOOKUP(koncerty[[#This Row],[id_zespolu]],zespoly[],2,FALSE)</f>
        <v>Piszczace trabki</v>
      </c>
      <c r="G120" s="1" t="str">
        <f>VLOOKUP(koncerty[[#This Row],[kod_miasta]],miasta[],2,FALSE)</f>
        <v>Lodz</v>
      </c>
      <c r="H120" s="1" t="str">
        <f>VLOOKUP(koncerty[[#This Row],[kod_miasta]],miasta[],3,FALSE)</f>
        <v>lodzkie</v>
      </c>
      <c r="I120" s="1">
        <f>IF(AND(WEEKDAY(koncerty[[#This Row],[data]],2) &lt;&gt; 6, WEEKDAY(koncerty[[#This Row],[data]],2) &lt;&gt; 7), 0, 1)</f>
        <v>0</v>
      </c>
      <c r="J120" s="1">
        <f>1-koncerty[[#This Row],[czy_weekend]]</f>
        <v>1</v>
      </c>
    </row>
    <row r="121" spans="1:10" x14ac:dyDescent="0.25">
      <c r="A121" s="1" t="s">
        <v>182</v>
      </c>
      <c r="B121" s="1" t="s">
        <v>62</v>
      </c>
      <c r="C121" s="3" t="s">
        <v>145</v>
      </c>
      <c r="D121" s="2">
        <v>42947</v>
      </c>
      <c r="E121" s="1" t="str">
        <f>VLOOKUP(MONTH(koncerty[[#This Row],[data]]),Tabela4[],2,FALSE)</f>
        <v>Lipiec</v>
      </c>
      <c r="F121" s="1" t="str">
        <f>VLOOKUP(koncerty[[#This Row],[id_zespolu]],zespoly[],2,FALSE)</f>
        <v>Fajne trojkaty</v>
      </c>
      <c r="G121" s="1" t="str">
        <f>VLOOKUP(koncerty[[#This Row],[kod_miasta]],miasta[],2,FALSE)</f>
        <v>Chorzow</v>
      </c>
      <c r="H121" s="1" t="str">
        <f>VLOOKUP(koncerty[[#This Row],[kod_miasta]],miasta[],3,FALSE)</f>
        <v>slaskie</v>
      </c>
      <c r="I121" s="1">
        <f>IF(AND(WEEKDAY(koncerty[[#This Row],[data]],2) &lt;&gt; 6, WEEKDAY(koncerty[[#This Row],[data]],2) &lt;&gt; 7), 0, 1)</f>
        <v>0</v>
      </c>
      <c r="J121" s="1">
        <f>1-koncerty[[#This Row],[czy_weekend]]</f>
        <v>1</v>
      </c>
    </row>
    <row r="122" spans="1:10" x14ac:dyDescent="0.25">
      <c r="A122" s="1" t="s">
        <v>228</v>
      </c>
      <c r="B122" s="1" t="s">
        <v>42</v>
      </c>
      <c r="C122" s="3" t="s">
        <v>60</v>
      </c>
      <c r="D122" s="2">
        <v>42947</v>
      </c>
      <c r="E122" s="1" t="str">
        <f>VLOOKUP(MONTH(koncerty[[#This Row],[data]]),Tabela4[],2,FALSE)</f>
        <v>Lipiec</v>
      </c>
      <c r="F122" s="1" t="str">
        <f>VLOOKUP(koncerty[[#This Row],[id_zespolu]],zespoly[],2,FALSE)</f>
        <v>Powazne oboje</v>
      </c>
      <c r="G122" s="1" t="str">
        <f>VLOOKUP(koncerty[[#This Row],[kod_miasta]],miasta[],2,FALSE)</f>
        <v>Konin</v>
      </c>
      <c r="H122" s="1" t="str">
        <f>VLOOKUP(koncerty[[#This Row],[kod_miasta]],miasta[],3,FALSE)</f>
        <v>wielkopolskie</v>
      </c>
      <c r="I122" s="1">
        <f>IF(AND(WEEKDAY(koncerty[[#This Row],[data]],2) &lt;&gt; 6, WEEKDAY(koncerty[[#This Row],[data]],2) &lt;&gt; 7), 0, 1)</f>
        <v>0</v>
      </c>
      <c r="J122" s="1">
        <f>1-koncerty[[#This Row],[czy_weekend]]</f>
        <v>1</v>
      </c>
    </row>
    <row r="123" spans="1:10" x14ac:dyDescent="0.25">
      <c r="A123" s="1" t="s">
        <v>292</v>
      </c>
      <c r="B123" s="1" t="s">
        <v>55</v>
      </c>
      <c r="C123" s="3" t="s">
        <v>35</v>
      </c>
      <c r="D123" s="2">
        <v>42947</v>
      </c>
      <c r="E123" s="1" t="str">
        <f>VLOOKUP(MONTH(koncerty[[#This Row],[data]]),Tabela4[],2,FALSE)</f>
        <v>Lipiec</v>
      </c>
      <c r="F123" s="1" t="str">
        <f>VLOOKUP(koncerty[[#This Row],[id_zespolu]],zespoly[],2,FALSE)</f>
        <v>Zolte perkusje</v>
      </c>
      <c r="G123" s="1" t="str">
        <f>VLOOKUP(koncerty[[#This Row],[kod_miasta]],miasta[],2,FALSE)</f>
        <v>Koszalin</v>
      </c>
      <c r="H123" s="1" t="str">
        <f>VLOOKUP(koncerty[[#This Row],[kod_miasta]],miasta[],3,FALSE)</f>
        <v>zachodniopomorskie</v>
      </c>
      <c r="I123" s="1">
        <f>IF(AND(WEEKDAY(koncerty[[#This Row],[data]],2) &lt;&gt; 6, WEEKDAY(koncerty[[#This Row],[data]],2) &lt;&gt; 7), 0, 1)</f>
        <v>0</v>
      </c>
      <c r="J123" s="1">
        <f>1-koncerty[[#This Row],[czy_weekend]]</f>
        <v>1</v>
      </c>
    </row>
    <row r="124" spans="1:10" x14ac:dyDescent="0.25">
      <c r="A124" s="1" t="s">
        <v>260</v>
      </c>
      <c r="B124" s="1" t="s">
        <v>17</v>
      </c>
      <c r="C124" s="3" t="s">
        <v>30</v>
      </c>
      <c r="D124" s="2">
        <v>42948</v>
      </c>
      <c r="E124" s="1" t="str">
        <f>VLOOKUP(MONTH(koncerty[[#This Row],[data]]),Tabela4[],2,FALSE)</f>
        <v>Sierpień</v>
      </c>
      <c r="F124" s="1" t="str">
        <f>VLOOKUP(koncerty[[#This Row],[id_zespolu]],zespoly[],2,FALSE)</f>
        <v>Piszczace trabki</v>
      </c>
      <c r="G124" s="1" t="str">
        <f>VLOOKUP(koncerty[[#This Row],[kod_miasta]],miasta[],2,FALSE)</f>
        <v>Bielsko-Biala</v>
      </c>
      <c r="H124" s="1" t="str">
        <f>VLOOKUP(koncerty[[#This Row],[kod_miasta]],miasta[],3,FALSE)</f>
        <v>slaskie</v>
      </c>
      <c r="I124" s="1">
        <f>IF(AND(WEEKDAY(koncerty[[#This Row],[data]],2) &lt;&gt; 6, WEEKDAY(koncerty[[#This Row],[data]],2) &lt;&gt; 7), 0, 1)</f>
        <v>0</v>
      </c>
      <c r="J124" s="1">
        <f>1-koncerty[[#This Row],[czy_weekend]]</f>
        <v>1</v>
      </c>
    </row>
    <row r="125" spans="1:10" x14ac:dyDescent="0.25">
      <c r="A125" s="1" t="s">
        <v>43</v>
      </c>
      <c r="B125" s="1" t="s">
        <v>44</v>
      </c>
      <c r="C125" s="3" t="s">
        <v>6</v>
      </c>
      <c r="D125" s="2">
        <v>42949</v>
      </c>
      <c r="E125" s="1" t="str">
        <f>VLOOKUP(MONTH(koncerty[[#This Row],[data]]),Tabela4[],2,FALSE)</f>
        <v>Sierpień</v>
      </c>
      <c r="F125" s="1" t="str">
        <f>VLOOKUP(koncerty[[#This Row],[id_zespolu]],zespoly[],2,FALSE)</f>
        <v>Ciche organy</v>
      </c>
      <c r="G125" s="1" t="str">
        <f>VLOOKUP(koncerty[[#This Row],[kod_miasta]],miasta[],2,FALSE)</f>
        <v>Lublin</v>
      </c>
      <c r="H125" s="1" t="str">
        <f>VLOOKUP(koncerty[[#This Row],[kod_miasta]],miasta[],3,FALSE)</f>
        <v>lubelskie</v>
      </c>
      <c r="I125" s="1">
        <f>IF(AND(WEEKDAY(koncerty[[#This Row],[data]],2) &lt;&gt; 6, WEEKDAY(koncerty[[#This Row],[data]],2) &lt;&gt; 7), 0, 1)</f>
        <v>0</v>
      </c>
      <c r="J125" s="1">
        <f>1-koncerty[[#This Row],[czy_weekend]]</f>
        <v>1</v>
      </c>
    </row>
    <row r="126" spans="1:10" x14ac:dyDescent="0.25">
      <c r="A126" s="1" t="s">
        <v>242</v>
      </c>
      <c r="B126" s="1" t="s">
        <v>48</v>
      </c>
      <c r="C126" s="3" t="s">
        <v>51</v>
      </c>
      <c r="D126" s="2">
        <v>42949</v>
      </c>
      <c r="E126" s="1" t="str">
        <f>VLOOKUP(MONTH(koncerty[[#This Row],[data]]),Tabela4[],2,FALSE)</f>
        <v>Sierpień</v>
      </c>
      <c r="F126" s="1" t="str">
        <f>VLOOKUP(koncerty[[#This Row],[id_zespolu]],zespoly[],2,FALSE)</f>
        <v>Male nutki</v>
      </c>
      <c r="G126" s="1" t="str">
        <f>VLOOKUP(koncerty[[#This Row],[kod_miasta]],miasta[],2,FALSE)</f>
        <v>Zielona Gora</v>
      </c>
      <c r="H126" s="1" t="str">
        <f>VLOOKUP(koncerty[[#This Row],[kod_miasta]],miasta[],3,FALSE)</f>
        <v>lubuskie</v>
      </c>
      <c r="I126" s="1">
        <f>IF(AND(WEEKDAY(koncerty[[#This Row],[data]],2) &lt;&gt; 6, WEEKDAY(koncerty[[#This Row],[data]],2) &lt;&gt; 7), 0, 1)</f>
        <v>0</v>
      </c>
      <c r="J126" s="1">
        <f>1-koncerty[[#This Row],[czy_weekend]]</f>
        <v>1</v>
      </c>
    </row>
    <row r="127" spans="1:10" x14ac:dyDescent="0.25">
      <c r="A127" s="1" t="s">
        <v>70</v>
      </c>
      <c r="B127" s="1" t="s">
        <v>11</v>
      </c>
      <c r="C127" s="3" t="s">
        <v>71</v>
      </c>
      <c r="D127" s="2">
        <v>42949</v>
      </c>
      <c r="E127" s="1" t="str">
        <f>VLOOKUP(MONTH(koncerty[[#This Row],[data]]),Tabela4[],2,FALSE)</f>
        <v>Sierpień</v>
      </c>
      <c r="F127" s="1" t="str">
        <f>VLOOKUP(koncerty[[#This Row],[id_zespolu]],zespoly[],2,FALSE)</f>
        <v>Spokojne werble</v>
      </c>
      <c r="G127" s="1" t="str">
        <f>VLOOKUP(koncerty[[#This Row],[kod_miasta]],miasta[],2,FALSE)</f>
        <v>Bialystok</v>
      </c>
      <c r="H127" s="1" t="str">
        <f>VLOOKUP(koncerty[[#This Row],[kod_miasta]],miasta[],3,FALSE)</f>
        <v>podlaskie</v>
      </c>
      <c r="I127" s="1">
        <f>IF(AND(WEEKDAY(koncerty[[#This Row],[data]],2) &lt;&gt; 6, WEEKDAY(koncerty[[#This Row],[data]],2) &lt;&gt; 7), 0, 1)</f>
        <v>0</v>
      </c>
      <c r="J127" s="1">
        <f>1-koncerty[[#This Row],[czy_weekend]]</f>
        <v>1</v>
      </c>
    </row>
    <row r="128" spans="1:10" x14ac:dyDescent="0.25">
      <c r="A128" s="1" t="s">
        <v>105</v>
      </c>
      <c r="B128" s="1" t="s">
        <v>5</v>
      </c>
      <c r="C128" s="3" t="s">
        <v>106</v>
      </c>
      <c r="D128" s="2">
        <v>42949</v>
      </c>
      <c r="E128" s="1" t="str">
        <f>VLOOKUP(MONTH(koncerty[[#This Row],[data]]),Tabela4[],2,FALSE)</f>
        <v>Sierpień</v>
      </c>
      <c r="F128" s="1" t="str">
        <f>VLOOKUP(koncerty[[#This Row],[id_zespolu]],zespoly[],2,FALSE)</f>
        <v>Jesienne talerze</v>
      </c>
      <c r="G128" s="1" t="str">
        <f>VLOOKUP(koncerty[[#This Row],[kod_miasta]],miasta[],2,FALSE)</f>
        <v>Katowice</v>
      </c>
      <c r="H128" s="1" t="str">
        <f>VLOOKUP(koncerty[[#This Row],[kod_miasta]],miasta[],3,FALSE)</f>
        <v>slaskie</v>
      </c>
      <c r="I128" s="1">
        <f>IF(AND(WEEKDAY(koncerty[[#This Row],[data]],2) &lt;&gt; 6, WEEKDAY(koncerty[[#This Row],[data]],2) &lt;&gt; 7), 0, 1)</f>
        <v>0</v>
      </c>
      <c r="J128" s="1">
        <f>1-koncerty[[#This Row],[czy_weekend]]</f>
        <v>1</v>
      </c>
    </row>
    <row r="129" spans="1:10" x14ac:dyDescent="0.25">
      <c r="A129" s="1" t="s">
        <v>256</v>
      </c>
      <c r="B129" s="1" t="s">
        <v>68</v>
      </c>
      <c r="C129" s="3" t="s">
        <v>143</v>
      </c>
      <c r="D129" s="2">
        <v>42949</v>
      </c>
      <c r="E129" s="1" t="str">
        <f>VLOOKUP(MONTH(koncerty[[#This Row],[data]]),Tabela4[],2,FALSE)</f>
        <v>Sierpień</v>
      </c>
      <c r="F129" s="1" t="str">
        <f>VLOOKUP(koncerty[[#This Row],[id_zespolu]],zespoly[],2,FALSE)</f>
        <v>Rozstrojone pianina</v>
      </c>
      <c r="G129" s="1" t="str">
        <f>VLOOKUP(koncerty[[#This Row],[kod_miasta]],miasta[],2,FALSE)</f>
        <v>Ruda Slaska</v>
      </c>
      <c r="H129" s="1" t="str">
        <f>VLOOKUP(koncerty[[#This Row],[kod_miasta]],miasta[],3,FALSE)</f>
        <v>slaskie</v>
      </c>
      <c r="I129" s="1">
        <f>IF(AND(WEEKDAY(koncerty[[#This Row],[data]],2) &lt;&gt; 6, WEEKDAY(koncerty[[#This Row],[data]],2) &lt;&gt; 7), 0, 1)</f>
        <v>0</v>
      </c>
      <c r="J129" s="1">
        <f>1-koncerty[[#This Row],[czy_weekend]]</f>
        <v>1</v>
      </c>
    </row>
    <row r="130" spans="1:10" x14ac:dyDescent="0.25">
      <c r="A130" s="1" t="s">
        <v>13</v>
      </c>
      <c r="B130" s="1" t="s">
        <v>14</v>
      </c>
      <c r="C130" s="3" t="s">
        <v>15</v>
      </c>
      <c r="D130" s="2">
        <v>42950</v>
      </c>
      <c r="E130" s="1" t="str">
        <f>VLOOKUP(MONTH(koncerty[[#This Row],[data]]),Tabela4[],2,FALSE)</f>
        <v>Sierpień</v>
      </c>
      <c r="F130" s="1" t="str">
        <f>VLOOKUP(koncerty[[#This Row],[id_zespolu]],zespoly[],2,FALSE)</f>
        <v>Fioletowe dzwonki</v>
      </c>
      <c r="G130" s="1" t="str">
        <f>VLOOKUP(koncerty[[#This Row],[kod_miasta]],miasta[],2,FALSE)</f>
        <v>Opole</v>
      </c>
      <c r="H130" s="1" t="str">
        <f>VLOOKUP(koncerty[[#This Row],[kod_miasta]],miasta[],3,FALSE)</f>
        <v>opolskie</v>
      </c>
      <c r="I130" s="1">
        <f>IF(AND(WEEKDAY(koncerty[[#This Row],[data]],2) &lt;&gt; 6, WEEKDAY(koncerty[[#This Row],[data]],2) &lt;&gt; 7), 0, 1)</f>
        <v>0</v>
      </c>
      <c r="J130" s="1">
        <f>1-koncerty[[#This Row],[czy_weekend]]</f>
        <v>1</v>
      </c>
    </row>
    <row r="131" spans="1:10" x14ac:dyDescent="0.25">
      <c r="A131" s="1" t="s">
        <v>246</v>
      </c>
      <c r="B131" s="1" t="s">
        <v>17</v>
      </c>
      <c r="C131" s="3" t="s">
        <v>66</v>
      </c>
      <c r="D131" s="2">
        <v>42950</v>
      </c>
      <c r="E131" s="1" t="str">
        <f>VLOOKUP(MONTH(koncerty[[#This Row],[data]]),Tabela4[],2,FALSE)</f>
        <v>Sierpień</v>
      </c>
      <c r="F131" s="1" t="str">
        <f>VLOOKUP(koncerty[[#This Row],[id_zespolu]],zespoly[],2,FALSE)</f>
        <v>Piszczace trabki</v>
      </c>
      <c r="G131" s="1" t="str">
        <f>VLOOKUP(koncerty[[#This Row],[kod_miasta]],miasta[],2,FALSE)</f>
        <v>Poznan</v>
      </c>
      <c r="H131" s="1" t="str">
        <f>VLOOKUP(koncerty[[#This Row],[kod_miasta]],miasta[],3,FALSE)</f>
        <v>wielkopolskie</v>
      </c>
      <c r="I131" s="1">
        <f>IF(AND(WEEKDAY(koncerty[[#This Row],[data]],2) &lt;&gt; 6, WEEKDAY(koncerty[[#This Row],[data]],2) &lt;&gt; 7), 0, 1)</f>
        <v>0</v>
      </c>
      <c r="J131" s="1">
        <f>1-koncerty[[#This Row],[czy_weekend]]</f>
        <v>1</v>
      </c>
    </row>
    <row r="132" spans="1:10" x14ac:dyDescent="0.25">
      <c r="A132" s="1" t="s">
        <v>81</v>
      </c>
      <c r="B132" s="1" t="s">
        <v>46</v>
      </c>
      <c r="C132" s="3" t="s">
        <v>35</v>
      </c>
      <c r="D132" s="2">
        <v>42950</v>
      </c>
      <c r="E132" s="1" t="str">
        <f>VLOOKUP(MONTH(koncerty[[#This Row],[data]]),Tabela4[],2,FALSE)</f>
        <v>Sierpień</v>
      </c>
      <c r="F132" s="1" t="str">
        <f>VLOOKUP(koncerty[[#This Row],[id_zespolu]],zespoly[],2,FALSE)</f>
        <v>Szalone gitary</v>
      </c>
      <c r="G132" s="1" t="str">
        <f>VLOOKUP(koncerty[[#This Row],[kod_miasta]],miasta[],2,FALSE)</f>
        <v>Koszalin</v>
      </c>
      <c r="H132" s="1" t="str">
        <f>VLOOKUP(koncerty[[#This Row],[kod_miasta]],miasta[],3,FALSE)</f>
        <v>zachodniopomorskie</v>
      </c>
      <c r="I132" s="1">
        <f>IF(AND(WEEKDAY(koncerty[[#This Row],[data]],2) &lt;&gt; 6, WEEKDAY(koncerty[[#This Row],[data]],2) &lt;&gt; 7), 0, 1)</f>
        <v>0</v>
      </c>
      <c r="J132" s="1">
        <f>1-koncerty[[#This Row],[czy_weekend]]</f>
        <v>1</v>
      </c>
    </row>
    <row r="133" spans="1:10" x14ac:dyDescent="0.25">
      <c r="A133" s="1" t="s">
        <v>20</v>
      </c>
      <c r="B133" s="1" t="s">
        <v>5</v>
      </c>
      <c r="C133" s="3" t="s">
        <v>35</v>
      </c>
      <c r="D133" s="2">
        <v>42950</v>
      </c>
      <c r="E133" s="1" t="str">
        <f>VLOOKUP(MONTH(koncerty[[#This Row],[data]]),Tabela4[],2,FALSE)</f>
        <v>Sierpień</v>
      </c>
      <c r="F133" s="1" t="str">
        <f>VLOOKUP(koncerty[[#This Row],[id_zespolu]],zespoly[],2,FALSE)</f>
        <v>Jesienne talerze</v>
      </c>
      <c r="G133" s="1" t="str">
        <f>VLOOKUP(koncerty[[#This Row],[kod_miasta]],miasta[],2,FALSE)</f>
        <v>Koszalin</v>
      </c>
      <c r="H133" s="1" t="str">
        <f>VLOOKUP(koncerty[[#This Row],[kod_miasta]],miasta[],3,FALSE)</f>
        <v>zachodniopomorskie</v>
      </c>
      <c r="I133" s="1">
        <f>IF(AND(WEEKDAY(koncerty[[#This Row],[data]],2) &lt;&gt; 6, WEEKDAY(koncerty[[#This Row],[data]],2) &lt;&gt; 7), 0, 1)</f>
        <v>0</v>
      </c>
      <c r="J133" s="1">
        <f>1-koncerty[[#This Row],[czy_weekend]]</f>
        <v>1</v>
      </c>
    </row>
    <row r="134" spans="1:10" x14ac:dyDescent="0.25">
      <c r="A134" s="1" t="s">
        <v>202</v>
      </c>
      <c r="B134" s="1" t="s">
        <v>8</v>
      </c>
      <c r="C134" s="3" t="s">
        <v>128</v>
      </c>
      <c r="D134" s="2">
        <v>42951</v>
      </c>
      <c r="E134" s="1" t="str">
        <f>VLOOKUP(MONTH(koncerty[[#This Row],[data]]),Tabela4[],2,FALSE)</f>
        <v>Sierpień</v>
      </c>
      <c r="F134" s="1" t="str">
        <f>VLOOKUP(koncerty[[#This Row],[id_zespolu]],zespoly[],2,FALSE)</f>
        <v>Czerwone wiolonczele</v>
      </c>
      <c r="G134" s="1" t="str">
        <f>VLOOKUP(koncerty[[#This Row],[kod_miasta]],miasta[],2,FALSE)</f>
        <v>Grudziadz</v>
      </c>
      <c r="H134" s="1" t="str">
        <f>VLOOKUP(koncerty[[#This Row],[kod_miasta]],miasta[],3,FALSE)</f>
        <v>kujawsko-pomorskie</v>
      </c>
      <c r="I134" s="1">
        <f>IF(AND(WEEKDAY(koncerty[[#This Row],[data]],2) &lt;&gt; 6, WEEKDAY(koncerty[[#This Row],[data]],2) &lt;&gt; 7), 0, 1)</f>
        <v>0</v>
      </c>
      <c r="J134" s="1">
        <f>1-koncerty[[#This Row],[czy_weekend]]</f>
        <v>1</v>
      </c>
    </row>
    <row r="135" spans="1:10" x14ac:dyDescent="0.25">
      <c r="A135" s="1" t="s">
        <v>37</v>
      </c>
      <c r="B135" s="1" t="s">
        <v>20</v>
      </c>
      <c r="C135" s="3" t="s">
        <v>80</v>
      </c>
      <c r="D135" s="2">
        <v>42951</v>
      </c>
      <c r="E135" s="1" t="str">
        <f>VLOOKUP(MONTH(koncerty[[#This Row],[data]]),Tabela4[],2,FALSE)</f>
        <v>Sierpień</v>
      </c>
      <c r="F135" s="1" t="str">
        <f>VLOOKUP(koncerty[[#This Row],[id_zespolu]],zespoly[],2,FALSE)</f>
        <v>Stare mandoliny</v>
      </c>
      <c r="G135" s="1" t="str">
        <f>VLOOKUP(koncerty[[#This Row],[kod_miasta]],miasta[],2,FALSE)</f>
        <v>Rzeszow</v>
      </c>
      <c r="H135" s="1" t="str">
        <f>VLOOKUP(koncerty[[#This Row],[kod_miasta]],miasta[],3,FALSE)</f>
        <v>podkarpackie</v>
      </c>
      <c r="I135" s="1">
        <f>IF(AND(WEEKDAY(koncerty[[#This Row],[data]],2) &lt;&gt; 6, WEEKDAY(koncerty[[#This Row],[data]],2) &lt;&gt; 7), 0, 1)</f>
        <v>0</v>
      </c>
      <c r="J135" s="1">
        <f>1-koncerty[[#This Row],[czy_weekend]]</f>
        <v>1</v>
      </c>
    </row>
    <row r="136" spans="1:10" x14ac:dyDescent="0.25">
      <c r="A136" s="1" t="s">
        <v>268</v>
      </c>
      <c r="B136" s="1" t="s">
        <v>48</v>
      </c>
      <c r="C136" s="3" t="s">
        <v>250</v>
      </c>
      <c r="D136" s="2">
        <v>42951</v>
      </c>
      <c r="E136" s="1" t="str">
        <f>VLOOKUP(MONTH(koncerty[[#This Row],[data]]),Tabela4[],2,FALSE)</f>
        <v>Sierpień</v>
      </c>
      <c r="F136" s="1" t="str">
        <f>VLOOKUP(koncerty[[#This Row],[id_zespolu]],zespoly[],2,FALSE)</f>
        <v>Male nutki</v>
      </c>
      <c r="G136" s="1" t="str">
        <f>VLOOKUP(koncerty[[#This Row],[kod_miasta]],miasta[],2,FALSE)</f>
        <v>Slupsk</v>
      </c>
      <c r="H136" s="1" t="str">
        <f>VLOOKUP(koncerty[[#This Row],[kod_miasta]],miasta[],3,FALSE)</f>
        <v>pomorskie</v>
      </c>
      <c r="I136" s="1">
        <f>IF(AND(WEEKDAY(koncerty[[#This Row],[data]],2) &lt;&gt; 6, WEEKDAY(koncerty[[#This Row],[data]],2) &lt;&gt; 7), 0, 1)</f>
        <v>0</v>
      </c>
      <c r="J136" s="1">
        <f>1-koncerty[[#This Row],[czy_weekend]]</f>
        <v>1</v>
      </c>
    </row>
    <row r="137" spans="1:10" x14ac:dyDescent="0.25">
      <c r="A137" s="1" t="s">
        <v>222</v>
      </c>
      <c r="B137" s="1" t="s">
        <v>44</v>
      </c>
      <c r="C137" s="3" t="s">
        <v>106</v>
      </c>
      <c r="D137" s="2">
        <v>42951</v>
      </c>
      <c r="E137" s="1" t="str">
        <f>VLOOKUP(MONTH(koncerty[[#This Row],[data]]),Tabela4[],2,FALSE)</f>
        <v>Sierpień</v>
      </c>
      <c r="F137" s="1" t="str">
        <f>VLOOKUP(koncerty[[#This Row],[id_zespolu]],zespoly[],2,FALSE)</f>
        <v>Ciche organy</v>
      </c>
      <c r="G137" s="1" t="str">
        <f>VLOOKUP(koncerty[[#This Row],[kod_miasta]],miasta[],2,FALSE)</f>
        <v>Katowice</v>
      </c>
      <c r="H137" s="1" t="str">
        <f>VLOOKUP(koncerty[[#This Row],[kod_miasta]],miasta[],3,FALSE)</f>
        <v>slaskie</v>
      </c>
      <c r="I137" s="1">
        <f>IF(AND(WEEKDAY(koncerty[[#This Row],[data]],2) &lt;&gt; 6, WEEKDAY(koncerty[[#This Row],[data]],2) &lt;&gt; 7), 0, 1)</f>
        <v>0</v>
      </c>
      <c r="J137" s="1">
        <f>1-koncerty[[#This Row],[czy_weekend]]</f>
        <v>1</v>
      </c>
    </row>
    <row r="138" spans="1:10" x14ac:dyDescent="0.25">
      <c r="A138" s="1" t="s">
        <v>117</v>
      </c>
      <c r="B138" s="1" t="s">
        <v>88</v>
      </c>
      <c r="C138" s="3" t="s">
        <v>94</v>
      </c>
      <c r="D138" s="2">
        <v>42952</v>
      </c>
      <c r="E138" s="1" t="str">
        <f>VLOOKUP(MONTH(koncerty[[#This Row],[data]]),Tabela4[],2,FALSE)</f>
        <v>Sierpień</v>
      </c>
      <c r="F138" s="1" t="str">
        <f>VLOOKUP(koncerty[[#This Row],[id_zespolu]],zespoly[],2,FALSE)</f>
        <v>Rytmiczne wibrafony</v>
      </c>
      <c r="G138" s="1" t="str">
        <f>VLOOKUP(koncerty[[#This Row],[kod_miasta]],miasta[],2,FALSE)</f>
        <v>Torun</v>
      </c>
      <c r="H138" s="1" t="str">
        <f>VLOOKUP(koncerty[[#This Row],[kod_miasta]],miasta[],3,FALSE)</f>
        <v>kujawsko-pomorskie</v>
      </c>
      <c r="I138" s="1">
        <f>IF(AND(WEEKDAY(koncerty[[#This Row],[data]],2) &lt;&gt; 6, WEEKDAY(koncerty[[#This Row],[data]],2) &lt;&gt; 7), 0, 1)</f>
        <v>1</v>
      </c>
      <c r="J138" s="1">
        <f>1-koncerty[[#This Row],[czy_weekend]]</f>
        <v>0</v>
      </c>
    </row>
    <row r="139" spans="1:10" x14ac:dyDescent="0.25">
      <c r="A139" s="1" t="s">
        <v>136</v>
      </c>
      <c r="B139" s="1" t="s">
        <v>93</v>
      </c>
      <c r="C139" s="3" t="s">
        <v>94</v>
      </c>
      <c r="D139" s="2">
        <v>42952</v>
      </c>
      <c r="E139" s="1" t="str">
        <f>VLOOKUP(MONTH(koncerty[[#This Row],[data]]),Tabela4[],2,FALSE)</f>
        <v>Sierpień</v>
      </c>
      <c r="F139" s="1" t="str">
        <f>VLOOKUP(koncerty[[#This Row],[id_zespolu]],zespoly[],2,FALSE)</f>
        <v>Kuszace harfy</v>
      </c>
      <c r="G139" s="1" t="str">
        <f>VLOOKUP(koncerty[[#This Row],[kod_miasta]],miasta[],2,FALSE)</f>
        <v>Torun</v>
      </c>
      <c r="H139" s="1" t="str">
        <f>VLOOKUP(koncerty[[#This Row],[kod_miasta]],miasta[],3,FALSE)</f>
        <v>kujawsko-pomorskie</v>
      </c>
      <c r="I139" s="1">
        <f>IF(AND(WEEKDAY(koncerty[[#This Row],[data]],2) &lt;&gt; 6, WEEKDAY(koncerty[[#This Row],[data]],2) &lt;&gt; 7), 0, 1)</f>
        <v>1</v>
      </c>
      <c r="J139" s="1">
        <f>1-koncerty[[#This Row],[czy_weekend]]</f>
        <v>0</v>
      </c>
    </row>
    <row r="140" spans="1:10" x14ac:dyDescent="0.25">
      <c r="A140" s="1" t="s">
        <v>123</v>
      </c>
      <c r="B140" s="1" t="s">
        <v>20</v>
      </c>
      <c r="C140" s="3" t="s">
        <v>124</v>
      </c>
      <c r="D140" s="2">
        <v>42952</v>
      </c>
      <c r="E140" s="1" t="str">
        <f>VLOOKUP(MONTH(koncerty[[#This Row],[data]]),Tabela4[],2,FALSE)</f>
        <v>Sierpień</v>
      </c>
      <c r="F140" s="1" t="str">
        <f>VLOOKUP(koncerty[[#This Row],[id_zespolu]],zespoly[],2,FALSE)</f>
        <v>Stare mandoliny</v>
      </c>
      <c r="G140" s="1" t="str">
        <f>VLOOKUP(koncerty[[#This Row],[kod_miasta]],miasta[],2,FALSE)</f>
        <v>Piotrkow Trybunalski</v>
      </c>
      <c r="H140" s="1" t="str">
        <f>VLOOKUP(koncerty[[#This Row],[kod_miasta]],miasta[],3,FALSE)</f>
        <v>lodzkie</v>
      </c>
      <c r="I140" s="1">
        <f>IF(AND(WEEKDAY(koncerty[[#This Row],[data]],2) &lt;&gt; 6, WEEKDAY(koncerty[[#This Row],[data]],2) &lt;&gt; 7), 0, 1)</f>
        <v>1</v>
      </c>
      <c r="J140" s="1">
        <f>1-koncerty[[#This Row],[czy_weekend]]</f>
        <v>0</v>
      </c>
    </row>
    <row r="141" spans="1:10" x14ac:dyDescent="0.25">
      <c r="A141" s="1" t="s">
        <v>208</v>
      </c>
      <c r="B141" s="1" t="s">
        <v>62</v>
      </c>
      <c r="C141" s="3" t="s">
        <v>188</v>
      </c>
      <c r="D141" s="2">
        <v>42952</v>
      </c>
      <c r="E141" s="1" t="str">
        <f>VLOOKUP(MONTH(koncerty[[#This Row],[data]]),Tabela4[],2,FALSE)</f>
        <v>Sierpień</v>
      </c>
      <c r="F141" s="1" t="str">
        <f>VLOOKUP(koncerty[[#This Row],[id_zespolu]],zespoly[],2,FALSE)</f>
        <v>Fajne trojkaty</v>
      </c>
      <c r="G141" s="1" t="str">
        <f>VLOOKUP(koncerty[[#This Row],[kod_miasta]],miasta[],2,FALSE)</f>
        <v>Tarnow</v>
      </c>
      <c r="H141" s="1" t="str">
        <f>VLOOKUP(koncerty[[#This Row],[kod_miasta]],miasta[],3,FALSE)</f>
        <v>malopolskie</v>
      </c>
      <c r="I141" s="1">
        <f>IF(AND(WEEKDAY(koncerty[[#This Row],[data]],2) &lt;&gt; 6, WEEKDAY(koncerty[[#This Row],[data]],2) &lt;&gt; 7), 0, 1)</f>
        <v>1</v>
      </c>
      <c r="J141" s="1">
        <f>1-koncerty[[#This Row],[czy_weekend]]</f>
        <v>0</v>
      </c>
    </row>
    <row r="142" spans="1:10" x14ac:dyDescent="0.25">
      <c r="A142" s="1" t="s">
        <v>97</v>
      </c>
      <c r="B142" s="1" t="s">
        <v>65</v>
      </c>
      <c r="C142" s="3" t="s">
        <v>73</v>
      </c>
      <c r="D142" s="2">
        <v>42952</v>
      </c>
      <c r="E142" s="1" t="str">
        <f>VLOOKUP(MONTH(koncerty[[#This Row],[data]]),Tabela4[],2,FALSE)</f>
        <v>Sierpień</v>
      </c>
      <c r="F142" s="1" t="str">
        <f>VLOOKUP(koncerty[[#This Row],[id_zespolu]],zespoly[],2,FALSE)</f>
        <v>Zlote saksofony</v>
      </c>
      <c r="G142" s="1" t="str">
        <f>VLOOKUP(koncerty[[#This Row],[kod_miasta]],miasta[],2,FALSE)</f>
        <v>Jaworzno</v>
      </c>
      <c r="H142" s="1" t="str">
        <f>VLOOKUP(koncerty[[#This Row],[kod_miasta]],miasta[],3,FALSE)</f>
        <v>slaskie</v>
      </c>
      <c r="I142" s="1">
        <f>IF(AND(WEEKDAY(koncerty[[#This Row],[data]],2) &lt;&gt; 6, WEEKDAY(koncerty[[#This Row],[data]],2) &lt;&gt; 7), 0, 1)</f>
        <v>1</v>
      </c>
      <c r="J142" s="1">
        <f>1-koncerty[[#This Row],[czy_weekend]]</f>
        <v>0</v>
      </c>
    </row>
    <row r="143" spans="1:10" x14ac:dyDescent="0.25">
      <c r="A143" s="1" t="s">
        <v>224</v>
      </c>
      <c r="B143" s="1" t="s">
        <v>17</v>
      </c>
      <c r="C143" s="3" t="s">
        <v>96</v>
      </c>
      <c r="D143" s="2">
        <v>42952</v>
      </c>
      <c r="E143" s="1" t="str">
        <f>VLOOKUP(MONTH(koncerty[[#This Row],[data]]),Tabela4[],2,FALSE)</f>
        <v>Sierpień</v>
      </c>
      <c r="F143" s="1" t="str">
        <f>VLOOKUP(koncerty[[#This Row],[id_zespolu]],zespoly[],2,FALSE)</f>
        <v>Piszczace trabki</v>
      </c>
      <c r="G143" s="1" t="str">
        <f>VLOOKUP(koncerty[[#This Row],[kod_miasta]],miasta[],2,FALSE)</f>
        <v>Elblag</v>
      </c>
      <c r="H143" s="1" t="str">
        <f>VLOOKUP(koncerty[[#This Row],[kod_miasta]],miasta[],3,FALSE)</f>
        <v>warminsko-mazurskie</v>
      </c>
      <c r="I143" s="1">
        <f>IF(AND(WEEKDAY(koncerty[[#This Row],[data]],2) &lt;&gt; 6, WEEKDAY(koncerty[[#This Row],[data]],2) &lt;&gt; 7), 0, 1)</f>
        <v>1</v>
      </c>
      <c r="J143" s="1">
        <f>1-koncerty[[#This Row],[czy_weekend]]</f>
        <v>0</v>
      </c>
    </row>
    <row r="144" spans="1:10" x14ac:dyDescent="0.25">
      <c r="A144" s="1" t="s">
        <v>270</v>
      </c>
      <c r="B144" s="1" t="s">
        <v>5</v>
      </c>
      <c r="C144" s="3" t="s">
        <v>60</v>
      </c>
      <c r="D144" s="2">
        <v>42952</v>
      </c>
      <c r="E144" s="1" t="str">
        <f>VLOOKUP(MONTH(koncerty[[#This Row],[data]]),Tabela4[],2,FALSE)</f>
        <v>Sierpień</v>
      </c>
      <c r="F144" s="1" t="str">
        <f>VLOOKUP(koncerty[[#This Row],[id_zespolu]],zespoly[],2,FALSE)</f>
        <v>Jesienne talerze</v>
      </c>
      <c r="G144" s="1" t="str">
        <f>VLOOKUP(koncerty[[#This Row],[kod_miasta]],miasta[],2,FALSE)</f>
        <v>Konin</v>
      </c>
      <c r="H144" s="1" t="str">
        <f>VLOOKUP(koncerty[[#This Row],[kod_miasta]],miasta[],3,FALSE)</f>
        <v>wielkopolskie</v>
      </c>
      <c r="I144" s="1">
        <f>IF(AND(WEEKDAY(koncerty[[#This Row],[data]],2) &lt;&gt; 6, WEEKDAY(koncerty[[#This Row],[data]],2) &lt;&gt; 7), 0, 1)</f>
        <v>1</v>
      </c>
      <c r="J144" s="1">
        <f>1-koncerty[[#This Row],[czy_weekend]]</f>
        <v>0</v>
      </c>
    </row>
    <row r="145" spans="1:10" x14ac:dyDescent="0.25">
      <c r="A145" s="1" t="s">
        <v>130</v>
      </c>
      <c r="B145" s="1" t="s">
        <v>37</v>
      </c>
      <c r="C145" s="3" t="s">
        <v>80</v>
      </c>
      <c r="D145" s="2">
        <v>42953</v>
      </c>
      <c r="E145" s="1" t="str">
        <f>VLOOKUP(MONTH(koncerty[[#This Row],[data]]),Tabela4[],2,FALSE)</f>
        <v>Sierpień</v>
      </c>
      <c r="F145" s="1" t="str">
        <f>VLOOKUP(koncerty[[#This Row],[id_zespolu]],zespoly[],2,FALSE)</f>
        <v>Wiosenne bebny</v>
      </c>
      <c r="G145" s="1" t="str">
        <f>VLOOKUP(koncerty[[#This Row],[kod_miasta]],miasta[],2,FALSE)</f>
        <v>Rzeszow</v>
      </c>
      <c r="H145" s="1" t="str">
        <f>VLOOKUP(koncerty[[#This Row],[kod_miasta]],miasta[],3,FALSE)</f>
        <v>podkarpackie</v>
      </c>
      <c r="I145" s="1">
        <f>IF(AND(WEEKDAY(koncerty[[#This Row],[data]],2) &lt;&gt; 6, WEEKDAY(koncerty[[#This Row],[data]],2) &lt;&gt; 7), 0, 1)</f>
        <v>1</v>
      </c>
      <c r="J145" s="1">
        <f>1-koncerty[[#This Row],[czy_weekend]]</f>
        <v>0</v>
      </c>
    </row>
    <row r="146" spans="1:10" x14ac:dyDescent="0.25">
      <c r="A146" s="1" t="s">
        <v>140</v>
      </c>
      <c r="B146" s="1" t="s">
        <v>55</v>
      </c>
      <c r="C146" s="3" t="s">
        <v>141</v>
      </c>
      <c r="D146" s="2">
        <v>42953</v>
      </c>
      <c r="E146" s="1" t="str">
        <f>VLOOKUP(MONTH(koncerty[[#This Row],[data]]),Tabela4[],2,FALSE)</f>
        <v>Sierpień</v>
      </c>
      <c r="F146" s="1" t="str">
        <f>VLOOKUP(koncerty[[#This Row],[id_zespolu]],zespoly[],2,FALSE)</f>
        <v>Zolte perkusje</v>
      </c>
      <c r="G146" s="1" t="str">
        <f>VLOOKUP(koncerty[[#This Row],[kod_miasta]],miasta[],2,FALSE)</f>
        <v>Gliwice</v>
      </c>
      <c r="H146" s="1" t="str">
        <f>VLOOKUP(koncerty[[#This Row],[kod_miasta]],miasta[],3,FALSE)</f>
        <v>slaskie</v>
      </c>
      <c r="I146" s="1">
        <f>IF(AND(WEEKDAY(koncerty[[#This Row],[data]],2) &lt;&gt; 6, WEEKDAY(koncerty[[#This Row],[data]],2) &lt;&gt; 7), 0, 1)</f>
        <v>1</v>
      </c>
      <c r="J146" s="1">
        <f>1-koncerty[[#This Row],[czy_weekend]]</f>
        <v>0</v>
      </c>
    </row>
    <row r="147" spans="1:10" x14ac:dyDescent="0.25">
      <c r="A147" s="1" t="s">
        <v>238</v>
      </c>
      <c r="B147" s="1" t="s">
        <v>25</v>
      </c>
      <c r="C147" s="3" t="s">
        <v>26</v>
      </c>
      <c r="D147" s="2">
        <v>42953</v>
      </c>
      <c r="E147" s="1" t="str">
        <f>VLOOKUP(MONTH(koncerty[[#This Row],[data]]),Tabela4[],2,FALSE)</f>
        <v>Sierpień</v>
      </c>
      <c r="F147" s="1" t="str">
        <f>VLOOKUP(koncerty[[#This Row],[id_zespolu]],zespoly[],2,FALSE)</f>
        <v>Metalowe klarnety</v>
      </c>
      <c r="G147" s="1" t="str">
        <f>VLOOKUP(koncerty[[#This Row],[kod_miasta]],miasta[],2,FALSE)</f>
        <v>Bytom</v>
      </c>
      <c r="H147" s="1" t="str">
        <f>VLOOKUP(koncerty[[#This Row],[kod_miasta]],miasta[],3,FALSE)</f>
        <v>slaskie</v>
      </c>
      <c r="I147" s="1">
        <f>IF(AND(WEEKDAY(koncerty[[#This Row],[data]],2) &lt;&gt; 6, WEEKDAY(koncerty[[#This Row],[data]],2) &lt;&gt; 7), 0, 1)</f>
        <v>1</v>
      </c>
      <c r="J147" s="1">
        <f>1-koncerty[[#This Row],[czy_weekend]]</f>
        <v>0</v>
      </c>
    </row>
    <row r="148" spans="1:10" x14ac:dyDescent="0.25">
      <c r="A148" s="1" t="s">
        <v>172</v>
      </c>
      <c r="B148" s="1" t="s">
        <v>39</v>
      </c>
      <c r="C148" s="3" t="s">
        <v>56</v>
      </c>
      <c r="D148" s="2">
        <v>42953</v>
      </c>
      <c r="E148" s="1" t="str">
        <f>VLOOKUP(MONTH(koncerty[[#This Row],[data]]),Tabela4[],2,FALSE)</f>
        <v>Sierpień</v>
      </c>
      <c r="F148" s="1" t="str">
        <f>VLOOKUP(koncerty[[#This Row],[id_zespolu]],zespoly[],2,FALSE)</f>
        <v>Czarne klawesyny</v>
      </c>
      <c r="G148" s="1" t="str">
        <f>VLOOKUP(koncerty[[#This Row],[kod_miasta]],miasta[],2,FALSE)</f>
        <v>Jastrzebie-Zdroj</v>
      </c>
      <c r="H148" s="1" t="str">
        <f>VLOOKUP(koncerty[[#This Row],[kod_miasta]],miasta[],3,FALSE)</f>
        <v>slaskie</v>
      </c>
      <c r="I148" s="1">
        <f>IF(AND(WEEKDAY(koncerty[[#This Row],[data]],2) &lt;&gt; 6, WEEKDAY(koncerty[[#This Row],[data]],2) &lt;&gt; 7), 0, 1)</f>
        <v>1</v>
      </c>
      <c r="J148" s="1">
        <f>1-koncerty[[#This Row],[czy_weekend]]</f>
        <v>0</v>
      </c>
    </row>
    <row r="149" spans="1:10" x14ac:dyDescent="0.25">
      <c r="A149" s="1" t="s">
        <v>236</v>
      </c>
      <c r="B149" s="1" t="s">
        <v>62</v>
      </c>
      <c r="C149" s="3" t="s">
        <v>124</v>
      </c>
      <c r="D149" s="2">
        <v>42954</v>
      </c>
      <c r="E149" s="1" t="str">
        <f>VLOOKUP(MONTH(koncerty[[#This Row],[data]]),Tabela4[],2,FALSE)</f>
        <v>Sierpień</v>
      </c>
      <c r="F149" s="1" t="str">
        <f>VLOOKUP(koncerty[[#This Row],[id_zespolu]],zespoly[],2,FALSE)</f>
        <v>Fajne trojkaty</v>
      </c>
      <c r="G149" s="1" t="str">
        <f>VLOOKUP(koncerty[[#This Row],[kod_miasta]],miasta[],2,FALSE)</f>
        <v>Piotrkow Trybunalski</v>
      </c>
      <c r="H149" s="1" t="str">
        <f>VLOOKUP(koncerty[[#This Row],[kod_miasta]],miasta[],3,FALSE)</f>
        <v>lodzkie</v>
      </c>
      <c r="I149" s="1">
        <f>IF(AND(WEEKDAY(koncerty[[#This Row],[data]],2) &lt;&gt; 6, WEEKDAY(koncerty[[#This Row],[data]],2) &lt;&gt; 7), 0, 1)</f>
        <v>0</v>
      </c>
      <c r="J149" s="1">
        <f>1-koncerty[[#This Row],[czy_weekend]]</f>
        <v>1</v>
      </c>
    </row>
    <row r="150" spans="1:10" x14ac:dyDescent="0.25">
      <c r="A150" s="1" t="s">
        <v>193</v>
      </c>
      <c r="B150" s="1" t="s">
        <v>55</v>
      </c>
      <c r="C150" s="3" t="s">
        <v>101</v>
      </c>
      <c r="D150" s="2">
        <v>42954</v>
      </c>
      <c r="E150" s="1" t="str">
        <f>VLOOKUP(MONTH(koncerty[[#This Row],[data]]),Tabela4[],2,FALSE)</f>
        <v>Sierpień</v>
      </c>
      <c r="F150" s="1" t="str">
        <f>VLOOKUP(koncerty[[#This Row],[id_zespolu]],zespoly[],2,FALSE)</f>
        <v>Zolte perkusje</v>
      </c>
      <c r="G150" s="1" t="str">
        <f>VLOOKUP(koncerty[[#This Row],[kod_miasta]],miasta[],2,FALSE)</f>
        <v>Sosnowiec</v>
      </c>
      <c r="H150" s="1" t="str">
        <f>VLOOKUP(koncerty[[#This Row],[kod_miasta]],miasta[],3,FALSE)</f>
        <v>slaskie</v>
      </c>
      <c r="I150" s="1">
        <f>IF(AND(WEEKDAY(koncerty[[#This Row],[data]],2) &lt;&gt; 6, WEEKDAY(koncerty[[#This Row],[data]],2) &lt;&gt; 7), 0, 1)</f>
        <v>0</v>
      </c>
      <c r="J150" s="1">
        <f>1-koncerty[[#This Row],[czy_weekend]]</f>
        <v>1</v>
      </c>
    </row>
    <row r="151" spans="1:10" x14ac:dyDescent="0.25">
      <c r="A151" s="1" t="s">
        <v>274</v>
      </c>
      <c r="B151" s="1" t="s">
        <v>42</v>
      </c>
      <c r="C151" s="3" t="s">
        <v>30</v>
      </c>
      <c r="D151" s="2">
        <v>42954</v>
      </c>
      <c r="E151" s="1" t="str">
        <f>VLOOKUP(MONTH(koncerty[[#This Row],[data]]),Tabela4[],2,FALSE)</f>
        <v>Sierpień</v>
      </c>
      <c r="F151" s="1" t="str">
        <f>VLOOKUP(koncerty[[#This Row],[id_zespolu]],zespoly[],2,FALSE)</f>
        <v>Powazne oboje</v>
      </c>
      <c r="G151" s="1" t="str">
        <f>VLOOKUP(koncerty[[#This Row],[kod_miasta]],miasta[],2,FALSE)</f>
        <v>Bielsko-Biala</v>
      </c>
      <c r="H151" s="1" t="str">
        <f>VLOOKUP(koncerty[[#This Row],[kod_miasta]],miasta[],3,FALSE)</f>
        <v>slaskie</v>
      </c>
      <c r="I151" s="1">
        <f>IF(AND(WEEKDAY(koncerty[[#This Row],[data]],2) &lt;&gt; 6, WEEKDAY(koncerty[[#This Row],[data]],2) &lt;&gt; 7), 0, 1)</f>
        <v>0</v>
      </c>
      <c r="J151" s="1">
        <f>1-koncerty[[#This Row],[czy_weekend]]</f>
        <v>1</v>
      </c>
    </row>
    <row r="152" spans="1:10" x14ac:dyDescent="0.25">
      <c r="A152" s="1" t="s">
        <v>122</v>
      </c>
      <c r="B152" s="1" t="s">
        <v>65</v>
      </c>
      <c r="C152" s="3" t="s">
        <v>26</v>
      </c>
      <c r="D152" s="2">
        <v>42954</v>
      </c>
      <c r="E152" s="1" t="str">
        <f>VLOOKUP(MONTH(koncerty[[#This Row],[data]]),Tabela4[],2,FALSE)</f>
        <v>Sierpień</v>
      </c>
      <c r="F152" s="1" t="str">
        <f>VLOOKUP(koncerty[[#This Row],[id_zespolu]],zespoly[],2,FALSE)</f>
        <v>Zlote saksofony</v>
      </c>
      <c r="G152" s="1" t="str">
        <f>VLOOKUP(koncerty[[#This Row],[kod_miasta]],miasta[],2,FALSE)</f>
        <v>Bytom</v>
      </c>
      <c r="H152" s="1" t="str">
        <f>VLOOKUP(koncerty[[#This Row],[kod_miasta]],miasta[],3,FALSE)</f>
        <v>slaskie</v>
      </c>
      <c r="I152" s="1">
        <f>IF(AND(WEEKDAY(koncerty[[#This Row],[data]],2) &lt;&gt; 6, WEEKDAY(koncerty[[#This Row],[data]],2) &lt;&gt; 7), 0, 1)</f>
        <v>0</v>
      </c>
      <c r="J152" s="1">
        <f>1-koncerty[[#This Row],[czy_weekend]]</f>
        <v>1</v>
      </c>
    </row>
    <row r="153" spans="1:10" x14ac:dyDescent="0.25">
      <c r="A153" s="1" t="s">
        <v>74</v>
      </c>
      <c r="B153" s="1" t="s">
        <v>75</v>
      </c>
      <c r="C153" s="3" t="s">
        <v>76</v>
      </c>
      <c r="D153" s="2">
        <v>42954</v>
      </c>
      <c r="E153" s="1" t="str">
        <f>VLOOKUP(MONTH(koncerty[[#This Row],[data]]),Tabela4[],2,FALSE)</f>
        <v>Sierpień</v>
      </c>
      <c r="F153" s="1" t="str">
        <f>VLOOKUP(koncerty[[#This Row],[id_zespolu]],zespoly[],2,FALSE)</f>
        <v>Niebieskie kontrabasy</v>
      </c>
      <c r="G153" s="1" t="str">
        <f>VLOOKUP(koncerty[[#This Row],[kod_miasta]],miasta[],2,FALSE)</f>
        <v>Dabrowa Gornicza</v>
      </c>
      <c r="H153" s="1" t="str">
        <f>VLOOKUP(koncerty[[#This Row],[kod_miasta]],miasta[],3,FALSE)</f>
        <v>slaskie</v>
      </c>
      <c r="I153" s="1">
        <f>IF(AND(WEEKDAY(koncerty[[#This Row],[data]],2) &lt;&gt; 6, WEEKDAY(koncerty[[#This Row],[data]],2) &lt;&gt; 7), 0, 1)</f>
        <v>0</v>
      </c>
      <c r="J153" s="1">
        <f>1-koncerty[[#This Row],[czy_weekend]]</f>
        <v>1</v>
      </c>
    </row>
    <row r="154" spans="1:10" x14ac:dyDescent="0.25">
      <c r="A154" s="1" t="s">
        <v>248</v>
      </c>
      <c r="B154" s="1" t="s">
        <v>23</v>
      </c>
      <c r="C154" s="3" t="s">
        <v>108</v>
      </c>
      <c r="D154" s="2">
        <v>42955</v>
      </c>
      <c r="E154" s="1" t="str">
        <f>VLOOKUP(MONTH(koncerty[[#This Row],[data]]),Tabela4[],2,FALSE)</f>
        <v>Sierpień</v>
      </c>
      <c r="F154" s="1" t="str">
        <f>VLOOKUP(koncerty[[#This Row],[id_zespolu]],zespoly[],2,FALSE)</f>
        <v>Powolne fortepiany</v>
      </c>
      <c r="G154" s="1" t="str">
        <f>VLOOKUP(koncerty[[#This Row],[kod_miasta]],miasta[],2,FALSE)</f>
        <v>Legnica</v>
      </c>
      <c r="H154" s="1" t="str">
        <f>VLOOKUP(koncerty[[#This Row],[kod_miasta]],miasta[],3,FALSE)</f>
        <v>dolnoslaskie</v>
      </c>
      <c r="I154" s="1">
        <f>IF(AND(WEEKDAY(koncerty[[#This Row],[data]],2) &lt;&gt; 6, WEEKDAY(koncerty[[#This Row],[data]],2) &lt;&gt; 7), 0, 1)</f>
        <v>0</v>
      </c>
      <c r="J154" s="1">
        <f>1-koncerty[[#This Row],[czy_weekend]]</f>
        <v>1</v>
      </c>
    </row>
    <row r="155" spans="1:10" x14ac:dyDescent="0.25">
      <c r="A155" s="1" t="s">
        <v>48</v>
      </c>
      <c r="B155" s="1" t="s">
        <v>20</v>
      </c>
      <c r="C155" s="3" t="s">
        <v>12</v>
      </c>
      <c r="D155" s="2">
        <v>42955</v>
      </c>
      <c r="E155" s="1" t="str">
        <f>VLOOKUP(MONTH(koncerty[[#This Row],[data]]),Tabela4[],2,FALSE)</f>
        <v>Sierpień</v>
      </c>
      <c r="F155" s="1" t="str">
        <f>VLOOKUP(koncerty[[#This Row],[id_zespolu]],zespoly[],2,FALSE)</f>
        <v>Stare mandoliny</v>
      </c>
      <c r="G155" s="1" t="str">
        <f>VLOOKUP(koncerty[[#This Row],[kod_miasta]],miasta[],2,FALSE)</f>
        <v>Gorzow Wielkopolski</v>
      </c>
      <c r="H155" s="1" t="str">
        <f>VLOOKUP(koncerty[[#This Row],[kod_miasta]],miasta[],3,FALSE)</f>
        <v>lubuskie</v>
      </c>
      <c r="I155" s="1">
        <f>IF(AND(WEEKDAY(koncerty[[#This Row],[data]],2) &lt;&gt; 6, WEEKDAY(koncerty[[#This Row],[data]],2) &lt;&gt; 7), 0, 1)</f>
        <v>0</v>
      </c>
      <c r="J155" s="1">
        <f>1-koncerty[[#This Row],[czy_weekend]]</f>
        <v>1</v>
      </c>
    </row>
    <row r="156" spans="1:10" x14ac:dyDescent="0.25">
      <c r="A156" s="1" t="s">
        <v>8</v>
      </c>
      <c r="B156" s="1" t="s">
        <v>55</v>
      </c>
      <c r="C156" s="3" t="s">
        <v>89</v>
      </c>
      <c r="D156" s="2">
        <v>42955</v>
      </c>
      <c r="E156" s="1" t="str">
        <f>VLOOKUP(MONTH(koncerty[[#This Row],[data]]),Tabela4[],2,FALSE)</f>
        <v>Sierpień</v>
      </c>
      <c r="F156" s="1" t="str">
        <f>VLOOKUP(koncerty[[#This Row],[id_zespolu]],zespoly[],2,FALSE)</f>
        <v>Zolte perkusje</v>
      </c>
      <c r="G156" s="1" t="str">
        <f>VLOOKUP(koncerty[[#This Row],[kod_miasta]],miasta[],2,FALSE)</f>
        <v>Nowy Sacz</v>
      </c>
      <c r="H156" s="1" t="str">
        <f>VLOOKUP(koncerty[[#This Row],[kod_miasta]],miasta[],3,FALSE)</f>
        <v>malopolskie</v>
      </c>
      <c r="I156" s="1">
        <f>IF(AND(WEEKDAY(koncerty[[#This Row],[data]],2) &lt;&gt; 6, WEEKDAY(koncerty[[#This Row],[data]],2) &lt;&gt; 7), 0, 1)</f>
        <v>0</v>
      </c>
      <c r="J156" s="1">
        <f>1-koncerty[[#This Row],[czy_weekend]]</f>
        <v>1</v>
      </c>
    </row>
    <row r="157" spans="1:10" x14ac:dyDescent="0.25">
      <c r="A157" s="1" t="s">
        <v>261</v>
      </c>
      <c r="B157" s="1" t="s">
        <v>20</v>
      </c>
      <c r="C157" s="3" t="s">
        <v>108</v>
      </c>
      <c r="D157" s="2">
        <v>42956</v>
      </c>
      <c r="E157" s="1" t="str">
        <f>VLOOKUP(MONTH(koncerty[[#This Row],[data]]),Tabela4[],2,FALSE)</f>
        <v>Sierpień</v>
      </c>
      <c r="F157" s="1" t="str">
        <f>VLOOKUP(koncerty[[#This Row],[id_zespolu]],zespoly[],2,FALSE)</f>
        <v>Stare mandoliny</v>
      </c>
      <c r="G157" s="1" t="str">
        <f>VLOOKUP(koncerty[[#This Row],[kod_miasta]],miasta[],2,FALSE)</f>
        <v>Legnica</v>
      </c>
      <c r="H157" s="1" t="str">
        <f>VLOOKUP(koncerty[[#This Row],[kod_miasta]],miasta[],3,FALSE)</f>
        <v>dolnoslaskie</v>
      </c>
      <c r="I157" s="1">
        <f>IF(AND(WEEKDAY(koncerty[[#This Row],[data]],2) &lt;&gt; 6, WEEKDAY(koncerty[[#This Row],[data]],2) &lt;&gt; 7), 0, 1)</f>
        <v>0</v>
      </c>
      <c r="J157" s="1">
        <f>1-koncerty[[#This Row],[czy_weekend]]</f>
        <v>1</v>
      </c>
    </row>
    <row r="158" spans="1:10" x14ac:dyDescent="0.25">
      <c r="A158" s="1" t="s">
        <v>57</v>
      </c>
      <c r="B158" s="1" t="s">
        <v>58</v>
      </c>
      <c r="C158" s="3" t="s">
        <v>26</v>
      </c>
      <c r="D158" s="2">
        <v>42956</v>
      </c>
      <c r="E158" s="1" t="str">
        <f>VLOOKUP(MONTH(koncerty[[#This Row],[data]]),Tabela4[],2,FALSE)</f>
        <v>Sierpień</v>
      </c>
      <c r="F158" s="1" t="str">
        <f>VLOOKUP(koncerty[[#This Row],[id_zespolu]],zespoly[],2,FALSE)</f>
        <v>Odjechane cymbaly</v>
      </c>
      <c r="G158" s="1" t="str">
        <f>VLOOKUP(koncerty[[#This Row],[kod_miasta]],miasta[],2,FALSE)</f>
        <v>Bytom</v>
      </c>
      <c r="H158" s="1" t="str">
        <f>VLOOKUP(koncerty[[#This Row],[kod_miasta]],miasta[],3,FALSE)</f>
        <v>slaskie</v>
      </c>
      <c r="I158" s="1">
        <f>IF(AND(WEEKDAY(koncerty[[#This Row],[data]],2) &lt;&gt; 6, WEEKDAY(koncerty[[#This Row],[data]],2) &lt;&gt; 7), 0, 1)</f>
        <v>0</v>
      </c>
      <c r="J158" s="1">
        <f>1-koncerty[[#This Row],[czy_weekend]]</f>
        <v>1</v>
      </c>
    </row>
    <row r="159" spans="1:10" x14ac:dyDescent="0.25">
      <c r="A159" s="1" t="s">
        <v>157</v>
      </c>
      <c r="B159" s="1" t="s">
        <v>68</v>
      </c>
      <c r="C159" s="3" t="s">
        <v>138</v>
      </c>
      <c r="D159" s="2">
        <v>42956</v>
      </c>
      <c r="E159" s="1" t="str">
        <f>VLOOKUP(MONTH(koncerty[[#This Row],[data]]),Tabela4[],2,FALSE)</f>
        <v>Sierpień</v>
      </c>
      <c r="F159" s="1" t="str">
        <f>VLOOKUP(koncerty[[#This Row],[id_zespolu]],zespoly[],2,FALSE)</f>
        <v>Rozstrojone pianina</v>
      </c>
      <c r="G159" s="1" t="str">
        <f>VLOOKUP(koncerty[[#This Row],[kod_miasta]],miasta[],2,FALSE)</f>
        <v>Rybnik</v>
      </c>
      <c r="H159" s="1" t="str">
        <f>VLOOKUP(koncerty[[#This Row],[kod_miasta]],miasta[],3,FALSE)</f>
        <v>slaskie</v>
      </c>
      <c r="I159" s="1">
        <f>IF(AND(WEEKDAY(koncerty[[#This Row],[data]],2) &lt;&gt; 6, WEEKDAY(koncerty[[#This Row],[data]],2) &lt;&gt; 7), 0, 1)</f>
        <v>0</v>
      </c>
      <c r="J159" s="1">
        <f>1-koncerty[[#This Row],[czy_weekend]]</f>
        <v>1</v>
      </c>
    </row>
    <row r="160" spans="1:10" x14ac:dyDescent="0.25">
      <c r="A160" s="1" t="s">
        <v>34</v>
      </c>
      <c r="B160" s="1" t="s">
        <v>14</v>
      </c>
      <c r="C160" s="3" t="s">
        <v>35</v>
      </c>
      <c r="D160" s="2">
        <v>42956</v>
      </c>
      <c r="E160" s="1" t="str">
        <f>VLOOKUP(MONTH(koncerty[[#This Row],[data]]),Tabela4[],2,FALSE)</f>
        <v>Sierpień</v>
      </c>
      <c r="F160" s="1" t="str">
        <f>VLOOKUP(koncerty[[#This Row],[id_zespolu]],zespoly[],2,FALSE)</f>
        <v>Fioletowe dzwonki</v>
      </c>
      <c r="G160" s="1" t="str">
        <f>VLOOKUP(koncerty[[#This Row],[kod_miasta]],miasta[],2,FALSE)</f>
        <v>Koszalin</v>
      </c>
      <c r="H160" s="1" t="str">
        <f>VLOOKUP(koncerty[[#This Row],[kod_miasta]],miasta[],3,FALSE)</f>
        <v>zachodniopomorskie</v>
      </c>
      <c r="I160" s="1">
        <f>IF(AND(WEEKDAY(koncerty[[#This Row],[data]],2) &lt;&gt; 6, WEEKDAY(koncerty[[#This Row],[data]],2) &lt;&gt; 7), 0, 1)</f>
        <v>0</v>
      </c>
      <c r="J160" s="1">
        <f>1-koncerty[[#This Row],[czy_weekend]]</f>
        <v>1</v>
      </c>
    </row>
    <row r="161" spans="1:10" x14ac:dyDescent="0.25">
      <c r="A161" s="1" t="s">
        <v>29</v>
      </c>
      <c r="B161" s="1" t="s">
        <v>20</v>
      </c>
      <c r="C161" s="3" t="s">
        <v>30</v>
      </c>
      <c r="D161" s="2">
        <v>42957</v>
      </c>
      <c r="E161" s="1" t="str">
        <f>VLOOKUP(MONTH(koncerty[[#This Row],[data]]),Tabela4[],2,FALSE)</f>
        <v>Sierpień</v>
      </c>
      <c r="F161" s="1" t="str">
        <f>VLOOKUP(koncerty[[#This Row],[id_zespolu]],zespoly[],2,FALSE)</f>
        <v>Stare mandoliny</v>
      </c>
      <c r="G161" s="1" t="str">
        <f>VLOOKUP(koncerty[[#This Row],[kod_miasta]],miasta[],2,FALSE)</f>
        <v>Bielsko-Biala</v>
      </c>
      <c r="H161" s="1" t="str">
        <f>VLOOKUP(koncerty[[#This Row],[kod_miasta]],miasta[],3,FALSE)</f>
        <v>slaskie</v>
      </c>
      <c r="I161" s="1">
        <f>IF(AND(WEEKDAY(koncerty[[#This Row],[data]],2) &lt;&gt; 6, WEEKDAY(koncerty[[#This Row],[data]],2) &lt;&gt; 7), 0, 1)</f>
        <v>0</v>
      </c>
      <c r="J161" s="1">
        <f>1-koncerty[[#This Row],[czy_weekend]]</f>
        <v>1</v>
      </c>
    </row>
    <row r="162" spans="1:10" x14ac:dyDescent="0.25">
      <c r="A162" s="1" t="s">
        <v>173</v>
      </c>
      <c r="B162" s="1" t="s">
        <v>58</v>
      </c>
      <c r="C162" s="3" t="s">
        <v>94</v>
      </c>
      <c r="D162" s="2">
        <v>42958</v>
      </c>
      <c r="E162" s="1" t="str">
        <f>VLOOKUP(MONTH(koncerty[[#This Row],[data]]),Tabela4[],2,FALSE)</f>
        <v>Sierpień</v>
      </c>
      <c r="F162" s="1" t="str">
        <f>VLOOKUP(koncerty[[#This Row],[id_zespolu]],zespoly[],2,FALSE)</f>
        <v>Odjechane cymbaly</v>
      </c>
      <c r="G162" s="1" t="str">
        <f>VLOOKUP(koncerty[[#This Row],[kod_miasta]],miasta[],2,FALSE)</f>
        <v>Torun</v>
      </c>
      <c r="H162" s="1" t="str">
        <f>VLOOKUP(koncerty[[#This Row],[kod_miasta]],miasta[],3,FALSE)</f>
        <v>kujawsko-pomorskie</v>
      </c>
      <c r="I162" s="1">
        <f>IF(AND(WEEKDAY(koncerty[[#This Row],[data]],2) &lt;&gt; 6, WEEKDAY(koncerty[[#This Row],[data]],2) &lt;&gt; 7), 0, 1)</f>
        <v>0</v>
      </c>
      <c r="J162" s="1">
        <f>1-koncerty[[#This Row],[czy_weekend]]</f>
        <v>1</v>
      </c>
    </row>
    <row r="163" spans="1:10" x14ac:dyDescent="0.25">
      <c r="A163" s="1" t="s">
        <v>199</v>
      </c>
      <c r="B163" s="1" t="s">
        <v>23</v>
      </c>
      <c r="C163" s="3" t="s">
        <v>171</v>
      </c>
      <c r="D163" s="2">
        <v>42958</v>
      </c>
      <c r="E163" s="1" t="str">
        <f>VLOOKUP(MONTH(koncerty[[#This Row],[data]]),Tabela4[],2,FALSE)</f>
        <v>Sierpień</v>
      </c>
      <c r="F163" s="1" t="str">
        <f>VLOOKUP(koncerty[[#This Row],[id_zespolu]],zespoly[],2,FALSE)</f>
        <v>Powolne fortepiany</v>
      </c>
      <c r="G163" s="1" t="str">
        <f>VLOOKUP(koncerty[[#This Row],[kod_miasta]],miasta[],2,FALSE)</f>
        <v>Krakow</v>
      </c>
      <c r="H163" s="1" t="str">
        <f>VLOOKUP(koncerty[[#This Row],[kod_miasta]],miasta[],3,FALSE)</f>
        <v>malopolskie</v>
      </c>
      <c r="I163" s="1">
        <f>IF(AND(WEEKDAY(koncerty[[#This Row],[data]],2) &lt;&gt; 6, WEEKDAY(koncerty[[#This Row],[data]],2) &lt;&gt; 7), 0, 1)</f>
        <v>0</v>
      </c>
      <c r="J163" s="1">
        <f>1-koncerty[[#This Row],[czy_weekend]]</f>
        <v>1</v>
      </c>
    </row>
    <row r="164" spans="1:10" x14ac:dyDescent="0.25">
      <c r="A164" s="1" t="s">
        <v>258</v>
      </c>
      <c r="B164" s="1" t="s">
        <v>17</v>
      </c>
      <c r="C164" s="3" t="s">
        <v>76</v>
      </c>
      <c r="D164" s="2">
        <v>42958</v>
      </c>
      <c r="E164" s="1" t="str">
        <f>VLOOKUP(MONTH(koncerty[[#This Row],[data]]),Tabela4[],2,FALSE)</f>
        <v>Sierpień</v>
      </c>
      <c r="F164" s="1" t="str">
        <f>VLOOKUP(koncerty[[#This Row],[id_zespolu]],zespoly[],2,FALSE)</f>
        <v>Piszczace trabki</v>
      </c>
      <c r="G164" s="1" t="str">
        <f>VLOOKUP(koncerty[[#This Row],[kod_miasta]],miasta[],2,FALSE)</f>
        <v>Dabrowa Gornicza</v>
      </c>
      <c r="H164" s="1" t="str">
        <f>VLOOKUP(koncerty[[#This Row],[kod_miasta]],miasta[],3,FALSE)</f>
        <v>slaskie</v>
      </c>
      <c r="I164" s="1">
        <f>IF(AND(WEEKDAY(koncerty[[#This Row],[data]],2) &lt;&gt; 6, WEEKDAY(koncerty[[#This Row],[data]],2) &lt;&gt; 7), 0, 1)</f>
        <v>0</v>
      </c>
      <c r="J164" s="1">
        <f>1-koncerty[[#This Row],[czy_weekend]]</f>
        <v>1</v>
      </c>
    </row>
    <row r="165" spans="1:10" x14ac:dyDescent="0.25">
      <c r="A165" s="1" t="s">
        <v>183</v>
      </c>
      <c r="B165" s="1" t="s">
        <v>65</v>
      </c>
      <c r="C165" s="3" t="s">
        <v>171</v>
      </c>
      <c r="D165" s="2">
        <v>42959</v>
      </c>
      <c r="E165" s="1" t="str">
        <f>VLOOKUP(MONTH(koncerty[[#This Row],[data]]),Tabela4[],2,FALSE)</f>
        <v>Sierpień</v>
      </c>
      <c r="F165" s="1" t="str">
        <f>VLOOKUP(koncerty[[#This Row],[id_zespolu]],zespoly[],2,FALSE)</f>
        <v>Zlote saksofony</v>
      </c>
      <c r="G165" s="1" t="str">
        <f>VLOOKUP(koncerty[[#This Row],[kod_miasta]],miasta[],2,FALSE)</f>
        <v>Krakow</v>
      </c>
      <c r="H165" s="1" t="str">
        <f>VLOOKUP(koncerty[[#This Row],[kod_miasta]],miasta[],3,FALSE)</f>
        <v>malopolskie</v>
      </c>
      <c r="I165" s="1">
        <f>IF(AND(WEEKDAY(koncerty[[#This Row],[data]],2) &lt;&gt; 6, WEEKDAY(koncerty[[#This Row],[data]],2) &lt;&gt; 7), 0, 1)</f>
        <v>1</v>
      </c>
      <c r="J165" s="1">
        <f>1-koncerty[[#This Row],[czy_weekend]]</f>
        <v>0</v>
      </c>
    </row>
    <row r="166" spans="1:10" x14ac:dyDescent="0.25">
      <c r="A166" s="1" t="s">
        <v>215</v>
      </c>
      <c r="B166" s="1" t="s">
        <v>44</v>
      </c>
      <c r="C166" s="3" t="s">
        <v>141</v>
      </c>
      <c r="D166" s="2">
        <v>42959</v>
      </c>
      <c r="E166" s="1" t="str">
        <f>VLOOKUP(MONTH(koncerty[[#This Row],[data]]),Tabela4[],2,FALSE)</f>
        <v>Sierpień</v>
      </c>
      <c r="F166" s="1" t="str">
        <f>VLOOKUP(koncerty[[#This Row],[id_zespolu]],zespoly[],2,FALSE)</f>
        <v>Ciche organy</v>
      </c>
      <c r="G166" s="1" t="str">
        <f>VLOOKUP(koncerty[[#This Row],[kod_miasta]],miasta[],2,FALSE)</f>
        <v>Gliwice</v>
      </c>
      <c r="H166" s="1" t="str">
        <f>VLOOKUP(koncerty[[#This Row],[kod_miasta]],miasta[],3,FALSE)</f>
        <v>slaskie</v>
      </c>
      <c r="I166" s="1">
        <f>IF(AND(WEEKDAY(koncerty[[#This Row],[data]],2) &lt;&gt; 6, WEEKDAY(koncerty[[#This Row],[data]],2) &lt;&gt; 7), 0, 1)</f>
        <v>1</v>
      </c>
      <c r="J166" s="1">
        <f>1-koncerty[[#This Row],[czy_weekend]]</f>
        <v>0</v>
      </c>
    </row>
    <row r="167" spans="1:10" x14ac:dyDescent="0.25">
      <c r="A167" s="1" t="s">
        <v>93</v>
      </c>
      <c r="B167" s="1" t="s">
        <v>62</v>
      </c>
      <c r="C167" s="3" t="s">
        <v>145</v>
      </c>
      <c r="D167" s="2">
        <v>42959</v>
      </c>
      <c r="E167" s="1" t="str">
        <f>VLOOKUP(MONTH(koncerty[[#This Row],[data]]),Tabela4[],2,FALSE)</f>
        <v>Sierpień</v>
      </c>
      <c r="F167" s="1" t="str">
        <f>VLOOKUP(koncerty[[#This Row],[id_zespolu]],zespoly[],2,FALSE)</f>
        <v>Fajne trojkaty</v>
      </c>
      <c r="G167" s="1" t="str">
        <f>VLOOKUP(koncerty[[#This Row],[kod_miasta]],miasta[],2,FALSE)</f>
        <v>Chorzow</v>
      </c>
      <c r="H167" s="1" t="str">
        <f>VLOOKUP(koncerty[[#This Row],[kod_miasta]],miasta[],3,FALSE)</f>
        <v>slaskie</v>
      </c>
      <c r="I167" s="1">
        <f>IF(AND(WEEKDAY(koncerty[[#This Row],[data]],2) &lt;&gt; 6, WEEKDAY(koncerty[[#This Row],[data]],2) &lt;&gt; 7), 0, 1)</f>
        <v>1</v>
      </c>
      <c r="J167" s="1">
        <f>1-koncerty[[#This Row],[czy_weekend]]</f>
        <v>0</v>
      </c>
    </row>
    <row r="168" spans="1:10" x14ac:dyDescent="0.25">
      <c r="A168" s="1" t="s">
        <v>39</v>
      </c>
      <c r="B168" s="1" t="s">
        <v>48</v>
      </c>
      <c r="C168" s="3" t="s">
        <v>170</v>
      </c>
      <c r="D168" s="2">
        <v>42959</v>
      </c>
      <c r="E168" s="1" t="str">
        <f>VLOOKUP(MONTH(koncerty[[#This Row],[data]]),Tabela4[],2,FALSE)</f>
        <v>Sierpień</v>
      </c>
      <c r="F168" s="1" t="str">
        <f>VLOOKUP(koncerty[[#This Row],[id_zespolu]],zespoly[],2,FALSE)</f>
        <v>Male nutki</v>
      </c>
      <c r="G168" s="1" t="str">
        <f>VLOOKUP(koncerty[[#This Row],[kod_miasta]],miasta[],2,FALSE)</f>
        <v>Olsztyn</v>
      </c>
      <c r="H168" s="1" t="str">
        <f>VLOOKUP(koncerty[[#This Row],[kod_miasta]],miasta[],3,FALSE)</f>
        <v>warminsko-mazurskie</v>
      </c>
      <c r="I168" s="1">
        <f>IF(AND(WEEKDAY(koncerty[[#This Row],[data]],2) &lt;&gt; 6, WEEKDAY(koncerty[[#This Row],[data]],2) &lt;&gt; 7), 0, 1)</f>
        <v>1</v>
      </c>
      <c r="J168" s="1">
        <f>1-koncerty[[#This Row],[czy_weekend]]</f>
        <v>0</v>
      </c>
    </row>
    <row r="169" spans="1:10" x14ac:dyDescent="0.25">
      <c r="A169" s="1" t="s">
        <v>126</v>
      </c>
      <c r="B169" s="1" t="s">
        <v>39</v>
      </c>
      <c r="C169" s="3" t="s">
        <v>66</v>
      </c>
      <c r="D169" s="2">
        <v>42959</v>
      </c>
      <c r="E169" s="1" t="str">
        <f>VLOOKUP(MONTH(koncerty[[#This Row],[data]]),Tabela4[],2,FALSE)</f>
        <v>Sierpień</v>
      </c>
      <c r="F169" s="1" t="str">
        <f>VLOOKUP(koncerty[[#This Row],[id_zespolu]],zespoly[],2,FALSE)</f>
        <v>Czarne klawesyny</v>
      </c>
      <c r="G169" s="1" t="str">
        <f>VLOOKUP(koncerty[[#This Row],[kod_miasta]],miasta[],2,FALSE)</f>
        <v>Poznan</v>
      </c>
      <c r="H169" s="1" t="str">
        <f>VLOOKUP(koncerty[[#This Row],[kod_miasta]],miasta[],3,FALSE)</f>
        <v>wielkopolskie</v>
      </c>
      <c r="I169" s="1">
        <f>IF(AND(WEEKDAY(koncerty[[#This Row],[data]],2) &lt;&gt; 6, WEEKDAY(koncerty[[#This Row],[data]],2) &lt;&gt; 7), 0, 1)</f>
        <v>1</v>
      </c>
      <c r="J169" s="1">
        <f>1-koncerty[[#This Row],[czy_weekend]]</f>
        <v>0</v>
      </c>
    </row>
    <row r="170" spans="1:10" x14ac:dyDescent="0.25">
      <c r="A170" s="1" t="s">
        <v>23</v>
      </c>
      <c r="B170" s="1" t="s">
        <v>88</v>
      </c>
      <c r="C170" s="3" t="s">
        <v>21</v>
      </c>
      <c r="D170" s="2">
        <v>42960</v>
      </c>
      <c r="E170" s="1" t="str">
        <f>VLOOKUP(MONTH(koncerty[[#This Row],[data]]),Tabela4[],2,FALSE)</f>
        <v>Sierpień</v>
      </c>
      <c r="F170" s="1" t="str">
        <f>VLOOKUP(koncerty[[#This Row],[id_zespolu]],zespoly[],2,FALSE)</f>
        <v>Rytmiczne wibrafony</v>
      </c>
      <c r="G170" s="1" t="str">
        <f>VLOOKUP(koncerty[[#This Row],[kod_miasta]],miasta[],2,FALSE)</f>
        <v>Wroclaw</v>
      </c>
      <c r="H170" s="1" t="str">
        <f>VLOOKUP(koncerty[[#This Row],[kod_miasta]],miasta[],3,FALSE)</f>
        <v>dolnoslaskie</v>
      </c>
      <c r="I170" s="1">
        <f>IF(AND(WEEKDAY(koncerty[[#This Row],[data]],2) &lt;&gt; 6, WEEKDAY(koncerty[[#This Row],[data]],2) &lt;&gt; 7), 0, 1)</f>
        <v>1</v>
      </c>
      <c r="J170" s="1">
        <f>1-koncerty[[#This Row],[czy_weekend]]</f>
        <v>0</v>
      </c>
    </row>
    <row r="171" spans="1:10" x14ac:dyDescent="0.25">
      <c r="A171" s="1" t="s">
        <v>275</v>
      </c>
      <c r="B171" s="1" t="s">
        <v>75</v>
      </c>
      <c r="C171" s="3" t="s">
        <v>132</v>
      </c>
      <c r="D171" s="2">
        <v>42960</v>
      </c>
      <c r="E171" s="1" t="str">
        <f>VLOOKUP(MONTH(koncerty[[#This Row],[data]]),Tabela4[],2,FALSE)</f>
        <v>Sierpień</v>
      </c>
      <c r="F171" s="1" t="str">
        <f>VLOOKUP(koncerty[[#This Row],[id_zespolu]],zespoly[],2,FALSE)</f>
        <v>Niebieskie kontrabasy</v>
      </c>
      <c r="G171" s="1" t="str">
        <f>VLOOKUP(koncerty[[#This Row],[kod_miasta]],miasta[],2,FALSE)</f>
        <v>Czestochowa</v>
      </c>
      <c r="H171" s="1" t="str">
        <f>VLOOKUP(koncerty[[#This Row],[kod_miasta]],miasta[],3,FALSE)</f>
        <v>slaskie</v>
      </c>
      <c r="I171" s="1">
        <f>IF(AND(WEEKDAY(koncerty[[#This Row],[data]],2) &lt;&gt; 6, WEEKDAY(koncerty[[#This Row],[data]],2) &lt;&gt; 7), 0, 1)</f>
        <v>1</v>
      </c>
      <c r="J171" s="1">
        <f>1-koncerty[[#This Row],[czy_weekend]]</f>
        <v>0</v>
      </c>
    </row>
    <row r="172" spans="1:10" x14ac:dyDescent="0.25">
      <c r="A172" s="1" t="s">
        <v>221</v>
      </c>
      <c r="B172" s="1" t="s">
        <v>39</v>
      </c>
      <c r="C172" s="3" t="s">
        <v>141</v>
      </c>
      <c r="D172" s="2">
        <v>42960</v>
      </c>
      <c r="E172" s="1" t="str">
        <f>VLOOKUP(MONTH(koncerty[[#This Row],[data]]),Tabela4[],2,FALSE)</f>
        <v>Sierpień</v>
      </c>
      <c r="F172" s="1" t="str">
        <f>VLOOKUP(koncerty[[#This Row],[id_zespolu]],zespoly[],2,FALSE)</f>
        <v>Czarne klawesyny</v>
      </c>
      <c r="G172" s="1" t="str">
        <f>VLOOKUP(koncerty[[#This Row],[kod_miasta]],miasta[],2,FALSE)</f>
        <v>Gliwice</v>
      </c>
      <c r="H172" s="1" t="str">
        <f>VLOOKUP(koncerty[[#This Row],[kod_miasta]],miasta[],3,FALSE)</f>
        <v>slaskie</v>
      </c>
      <c r="I172" s="1">
        <f>IF(AND(WEEKDAY(koncerty[[#This Row],[data]],2) &lt;&gt; 6, WEEKDAY(koncerty[[#This Row],[data]],2) &lt;&gt; 7), 0, 1)</f>
        <v>1</v>
      </c>
      <c r="J172" s="1">
        <f>1-koncerty[[#This Row],[czy_weekend]]</f>
        <v>0</v>
      </c>
    </row>
    <row r="173" spans="1:10" x14ac:dyDescent="0.25">
      <c r="A173" s="1" t="s">
        <v>151</v>
      </c>
      <c r="B173" s="1" t="s">
        <v>37</v>
      </c>
      <c r="C173" s="3" t="s">
        <v>76</v>
      </c>
      <c r="D173" s="2">
        <v>42960</v>
      </c>
      <c r="E173" s="1" t="str">
        <f>VLOOKUP(MONTH(koncerty[[#This Row],[data]]),Tabela4[],2,FALSE)</f>
        <v>Sierpień</v>
      </c>
      <c r="F173" s="1" t="str">
        <f>VLOOKUP(koncerty[[#This Row],[id_zespolu]],zespoly[],2,FALSE)</f>
        <v>Wiosenne bebny</v>
      </c>
      <c r="G173" s="1" t="str">
        <f>VLOOKUP(koncerty[[#This Row],[kod_miasta]],miasta[],2,FALSE)</f>
        <v>Dabrowa Gornicza</v>
      </c>
      <c r="H173" s="1" t="str">
        <f>VLOOKUP(koncerty[[#This Row],[kod_miasta]],miasta[],3,FALSE)</f>
        <v>slaskie</v>
      </c>
      <c r="I173" s="1">
        <f>IF(AND(WEEKDAY(koncerty[[#This Row],[data]],2) &lt;&gt; 6, WEEKDAY(koncerty[[#This Row],[data]],2) &lt;&gt; 7), 0, 1)</f>
        <v>1</v>
      </c>
      <c r="J173" s="1">
        <f>1-koncerty[[#This Row],[czy_weekend]]</f>
        <v>0</v>
      </c>
    </row>
    <row r="174" spans="1:10" x14ac:dyDescent="0.25">
      <c r="A174" s="1" t="s">
        <v>176</v>
      </c>
      <c r="B174" s="1" t="s">
        <v>5</v>
      </c>
      <c r="C174" s="3" t="s">
        <v>35</v>
      </c>
      <c r="D174" s="2">
        <v>42960</v>
      </c>
      <c r="E174" s="1" t="str">
        <f>VLOOKUP(MONTH(koncerty[[#This Row],[data]]),Tabela4[],2,FALSE)</f>
        <v>Sierpień</v>
      </c>
      <c r="F174" s="1" t="str">
        <f>VLOOKUP(koncerty[[#This Row],[id_zespolu]],zespoly[],2,FALSE)</f>
        <v>Jesienne talerze</v>
      </c>
      <c r="G174" s="1" t="str">
        <f>VLOOKUP(koncerty[[#This Row],[kod_miasta]],miasta[],2,FALSE)</f>
        <v>Koszalin</v>
      </c>
      <c r="H174" s="1" t="str">
        <f>VLOOKUP(koncerty[[#This Row],[kod_miasta]],miasta[],3,FALSE)</f>
        <v>zachodniopomorskie</v>
      </c>
      <c r="I174" s="1">
        <f>IF(AND(WEEKDAY(koncerty[[#This Row],[data]],2) &lt;&gt; 6, WEEKDAY(koncerty[[#This Row],[data]],2) &lt;&gt; 7), 0, 1)</f>
        <v>1</v>
      </c>
      <c r="J174" s="1">
        <f>1-koncerty[[#This Row],[czy_weekend]]</f>
        <v>0</v>
      </c>
    </row>
    <row r="175" spans="1:10" x14ac:dyDescent="0.25">
      <c r="A175" s="1" t="s">
        <v>68</v>
      </c>
      <c r="B175" s="1" t="s">
        <v>88</v>
      </c>
      <c r="C175" s="3" t="s">
        <v>124</v>
      </c>
      <c r="D175" s="2">
        <v>42961</v>
      </c>
      <c r="E175" s="1" t="str">
        <f>VLOOKUP(MONTH(koncerty[[#This Row],[data]]),Tabela4[],2,FALSE)</f>
        <v>Sierpień</v>
      </c>
      <c r="F175" s="1" t="str">
        <f>VLOOKUP(koncerty[[#This Row],[id_zespolu]],zespoly[],2,FALSE)</f>
        <v>Rytmiczne wibrafony</v>
      </c>
      <c r="G175" s="1" t="str">
        <f>VLOOKUP(koncerty[[#This Row],[kod_miasta]],miasta[],2,FALSE)</f>
        <v>Piotrkow Trybunalski</v>
      </c>
      <c r="H175" s="1" t="str">
        <f>VLOOKUP(koncerty[[#This Row],[kod_miasta]],miasta[],3,FALSE)</f>
        <v>lodzkie</v>
      </c>
      <c r="I175" s="1">
        <f>IF(AND(WEEKDAY(koncerty[[#This Row],[data]],2) &lt;&gt; 6, WEEKDAY(koncerty[[#This Row],[data]],2) &lt;&gt; 7), 0, 1)</f>
        <v>0</v>
      </c>
      <c r="J175" s="1">
        <f>1-koncerty[[#This Row],[czy_weekend]]</f>
        <v>1</v>
      </c>
    </row>
    <row r="176" spans="1:10" x14ac:dyDescent="0.25">
      <c r="A176" s="1" t="s">
        <v>79</v>
      </c>
      <c r="B176" s="1" t="s">
        <v>17</v>
      </c>
      <c r="C176" s="3" t="s">
        <v>80</v>
      </c>
      <c r="D176" s="2">
        <v>42961</v>
      </c>
      <c r="E176" s="1" t="str">
        <f>VLOOKUP(MONTH(koncerty[[#This Row],[data]]),Tabela4[],2,FALSE)</f>
        <v>Sierpień</v>
      </c>
      <c r="F176" s="1" t="str">
        <f>VLOOKUP(koncerty[[#This Row],[id_zespolu]],zespoly[],2,FALSE)</f>
        <v>Piszczace trabki</v>
      </c>
      <c r="G176" s="1" t="str">
        <f>VLOOKUP(koncerty[[#This Row],[kod_miasta]],miasta[],2,FALSE)</f>
        <v>Rzeszow</v>
      </c>
      <c r="H176" s="1" t="str">
        <f>VLOOKUP(koncerty[[#This Row],[kod_miasta]],miasta[],3,FALSE)</f>
        <v>podkarpackie</v>
      </c>
      <c r="I176" s="1">
        <f>IF(AND(WEEKDAY(koncerty[[#This Row],[data]],2) &lt;&gt; 6, WEEKDAY(koncerty[[#This Row],[data]],2) &lt;&gt; 7), 0, 1)</f>
        <v>0</v>
      </c>
      <c r="J176" s="1">
        <f>1-koncerty[[#This Row],[czy_weekend]]</f>
        <v>1</v>
      </c>
    </row>
    <row r="177" spans="1:10" x14ac:dyDescent="0.25">
      <c r="A177" s="1" t="s">
        <v>88</v>
      </c>
      <c r="B177" s="1" t="s">
        <v>25</v>
      </c>
      <c r="C177" s="3" t="s">
        <v>49</v>
      </c>
      <c r="D177" s="2">
        <v>42961</v>
      </c>
      <c r="E177" s="1" t="str">
        <f>VLOOKUP(MONTH(koncerty[[#This Row],[data]]),Tabela4[],2,FALSE)</f>
        <v>Sierpień</v>
      </c>
      <c r="F177" s="1" t="str">
        <f>VLOOKUP(koncerty[[#This Row],[id_zespolu]],zespoly[],2,FALSE)</f>
        <v>Metalowe klarnety</v>
      </c>
      <c r="G177" s="1" t="str">
        <f>VLOOKUP(koncerty[[#This Row],[kod_miasta]],miasta[],2,FALSE)</f>
        <v>Gdynia</v>
      </c>
      <c r="H177" s="1" t="str">
        <f>VLOOKUP(koncerty[[#This Row],[kod_miasta]],miasta[],3,FALSE)</f>
        <v>pomorskie</v>
      </c>
      <c r="I177" s="1">
        <f>IF(AND(WEEKDAY(koncerty[[#This Row],[data]],2) &lt;&gt; 6, WEEKDAY(koncerty[[#This Row],[data]],2) &lt;&gt; 7), 0, 1)</f>
        <v>0</v>
      </c>
      <c r="J177" s="1">
        <f>1-koncerty[[#This Row],[czy_weekend]]</f>
        <v>1</v>
      </c>
    </row>
    <row r="178" spans="1:10" x14ac:dyDescent="0.25">
      <c r="A178" s="1" t="s">
        <v>291</v>
      </c>
      <c r="B178" s="1" t="s">
        <v>166</v>
      </c>
      <c r="C178" s="3" t="s">
        <v>28</v>
      </c>
      <c r="D178" s="2">
        <v>42961</v>
      </c>
      <c r="E178" s="1" t="str">
        <f>VLOOKUP(MONTH(koncerty[[#This Row],[data]]),Tabela4[],2,FALSE)</f>
        <v>Sierpień</v>
      </c>
      <c r="F178" s="1" t="str">
        <f>VLOOKUP(koncerty[[#This Row],[id_zespolu]],zespoly[],2,FALSE)</f>
        <v>Zielone akordeony</v>
      </c>
      <c r="G178" s="1" t="str">
        <f>VLOOKUP(koncerty[[#This Row],[kod_miasta]],miasta[],2,FALSE)</f>
        <v>Zabrze</v>
      </c>
      <c r="H178" s="1" t="str">
        <f>VLOOKUP(koncerty[[#This Row],[kod_miasta]],miasta[],3,FALSE)</f>
        <v>slaskie</v>
      </c>
      <c r="I178" s="1">
        <f>IF(AND(WEEKDAY(koncerty[[#This Row],[data]],2) &lt;&gt; 6, WEEKDAY(koncerty[[#This Row],[data]],2) &lt;&gt; 7), 0, 1)</f>
        <v>0</v>
      </c>
      <c r="J178" s="1">
        <f>1-koncerty[[#This Row],[czy_weekend]]</f>
        <v>1</v>
      </c>
    </row>
    <row r="179" spans="1:10" x14ac:dyDescent="0.25">
      <c r="A179" s="1" t="s">
        <v>139</v>
      </c>
      <c r="B179" s="1" t="s">
        <v>11</v>
      </c>
      <c r="C179" s="3" t="s">
        <v>30</v>
      </c>
      <c r="D179" s="2">
        <v>42961</v>
      </c>
      <c r="E179" s="1" t="str">
        <f>VLOOKUP(MONTH(koncerty[[#This Row],[data]]),Tabela4[],2,FALSE)</f>
        <v>Sierpień</v>
      </c>
      <c r="F179" s="1" t="str">
        <f>VLOOKUP(koncerty[[#This Row],[id_zespolu]],zespoly[],2,FALSE)</f>
        <v>Spokojne werble</v>
      </c>
      <c r="G179" s="1" t="str">
        <f>VLOOKUP(koncerty[[#This Row],[kod_miasta]],miasta[],2,FALSE)</f>
        <v>Bielsko-Biala</v>
      </c>
      <c r="H179" s="1" t="str">
        <f>VLOOKUP(koncerty[[#This Row],[kod_miasta]],miasta[],3,FALSE)</f>
        <v>slaskie</v>
      </c>
      <c r="I179" s="1">
        <f>IF(AND(WEEKDAY(koncerty[[#This Row],[data]],2) &lt;&gt; 6, WEEKDAY(koncerty[[#This Row],[data]],2) &lt;&gt; 7), 0, 1)</f>
        <v>0</v>
      </c>
      <c r="J179" s="1">
        <f>1-koncerty[[#This Row],[czy_weekend]]</f>
        <v>1</v>
      </c>
    </row>
    <row r="180" spans="1:10" x14ac:dyDescent="0.25">
      <c r="A180" s="1" t="s">
        <v>144</v>
      </c>
      <c r="B180" s="1" t="s">
        <v>55</v>
      </c>
      <c r="C180" s="3" t="s">
        <v>145</v>
      </c>
      <c r="D180" s="2">
        <v>42961</v>
      </c>
      <c r="E180" s="1" t="str">
        <f>VLOOKUP(MONTH(koncerty[[#This Row],[data]]),Tabela4[],2,FALSE)</f>
        <v>Sierpień</v>
      </c>
      <c r="F180" s="1" t="str">
        <f>VLOOKUP(koncerty[[#This Row],[id_zespolu]],zespoly[],2,FALSE)</f>
        <v>Zolte perkusje</v>
      </c>
      <c r="G180" s="1" t="str">
        <f>VLOOKUP(koncerty[[#This Row],[kod_miasta]],miasta[],2,FALSE)</f>
        <v>Chorzow</v>
      </c>
      <c r="H180" s="1" t="str">
        <f>VLOOKUP(koncerty[[#This Row],[kod_miasta]],miasta[],3,FALSE)</f>
        <v>slaskie</v>
      </c>
      <c r="I180" s="1">
        <f>IF(AND(WEEKDAY(koncerty[[#This Row],[data]],2) &lt;&gt; 6, WEEKDAY(koncerty[[#This Row],[data]],2) &lt;&gt; 7), 0, 1)</f>
        <v>0</v>
      </c>
      <c r="J180" s="1">
        <f>1-koncerty[[#This Row],[czy_weekend]]</f>
        <v>1</v>
      </c>
    </row>
    <row r="181" spans="1:10" x14ac:dyDescent="0.25">
      <c r="A181" s="1" t="s">
        <v>159</v>
      </c>
      <c r="B181" s="1" t="s">
        <v>5</v>
      </c>
      <c r="C181" s="3" t="s">
        <v>63</v>
      </c>
      <c r="D181" s="2">
        <v>42961</v>
      </c>
      <c r="E181" s="1" t="str">
        <f>VLOOKUP(MONTH(koncerty[[#This Row],[data]]),Tabela4[],2,FALSE)</f>
        <v>Sierpień</v>
      </c>
      <c r="F181" s="1" t="str">
        <f>VLOOKUP(koncerty[[#This Row],[id_zespolu]],zespoly[],2,FALSE)</f>
        <v>Jesienne talerze</v>
      </c>
      <c r="G181" s="1" t="str">
        <f>VLOOKUP(koncerty[[#This Row],[kod_miasta]],miasta[],2,FALSE)</f>
        <v>Kielce</v>
      </c>
      <c r="H181" s="1" t="str">
        <f>VLOOKUP(koncerty[[#This Row],[kod_miasta]],miasta[],3,FALSE)</f>
        <v>swietokrzyskie</v>
      </c>
      <c r="I181" s="1">
        <f>IF(AND(WEEKDAY(koncerty[[#This Row],[data]],2) &lt;&gt; 6, WEEKDAY(koncerty[[#This Row],[data]],2) &lt;&gt; 7), 0, 1)</f>
        <v>0</v>
      </c>
      <c r="J181" s="1">
        <f>1-koncerty[[#This Row],[czy_weekend]]</f>
        <v>1</v>
      </c>
    </row>
    <row r="182" spans="1:10" x14ac:dyDescent="0.25">
      <c r="A182" s="1" t="s">
        <v>251</v>
      </c>
      <c r="B182" s="1" t="s">
        <v>166</v>
      </c>
      <c r="C182" s="3" t="s">
        <v>252</v>
      </c>
      <c r="D182" s="2">
        <v>42962</v>
      </c>
      <c r="E182" s="1" t="str">
        <f>VLOOKUP(MONTH(koncerty[[#This Row],[data]]),Tabela4[],2,FALSE)</f>
        <v>Sierpień</v>
      </c>
      <c r="F182" s="1" t="str">
        <f>VLOOKUP(koncerty[[#This Row],[id_zespolu]],zespoly[],2,FALSE)</f>
        <v>Zielone akordeony</v>
      </c>
      <c r="G182" s="1" t="str">
        <f>VLOOKUP(koncerty[[#This Row],[kod_miasta]],miasta[],2,FALSE)</f>
        <v>Wloclawek</v>
      </c>
      <c r="H182" s="1" t="str">
        <f>VLOOKUP(koncerty[[#This Row],[kod_miasta]],miasta[],3,FALSE)</f>
        <v>kujawsko-pomorskie</v>
      </c>
      <c r="I182" s="1">
        <f>IF(AND(WEEKDAY(koncerty[[#This Row],[data]],2) &lt;&gt; 6, WEEKDAY(koncerty[[#This Row],[data]],2) &lt;&gt; 7), 0, 1)</f>
        <v>0</v>
      </c>
      <c r="J182" s="1">
        <f>1-koncerty[[#This Row],[czy_weekend]]</f>
        <v>1</v>
      </c>
    </row>
    <row r="183" spans="1:10" x14ac:dyDescent="0.25">
      <c r="A183" s="1" t="s">
        <v>255</v>
      </c>
      <c r="B183" s="1" t="s">
        <v>48</v>
      </c>
      <c r="C183" s="3" t="s">
        <v>12</v>
      </c>
      <c r="D183" s="2">
        <v>42962</v>
      </c>
      <c r="E183" s="1" t="str">
        <f>VLOOKUP(MONTH(koncerty[[#This Row],[data]]),Tabela4[],2,FALSE)</f>
        <v>Sierpień</v>
      </c>
      <c r="F183" s="1" t="str">
        <f>VLOOKUP(koncerty[[#This Row],[id_zespolu]],zespoly[],2,FALSE)</f>
        <v>Male nutki</v>
      </c>
      <c r="G183" s="1" t="str">
        <f>VLOOKUP(koncerty[[#This Row],[kod_miasta]],miasta[],2,FALSE)</f>
        <v>Gorzow Wielkopolski</v>
      </c>
      <c r="H183" s="1" t="str">
        <f>VLOOKUP(koncerty[[#This Row],[kod_miasta]],miasta[],3,FALSE)</f>
        <v>lubuskie</v>
      </c>
      <c r="I183" s="1">
        <f>IF(AND(WEEKDAY(koncerty[[#This Row],[data]],2) &lt;&gt; 6, WEEKDAY(koncerty[[#This Row],[data]],2) &lt;&gt; 7), 0, 1)</f>
        <v>0</v>
      </c>
      <c r="J183" s="1">
        <f>1-koncerty[[#This Row],[czy_weekend]]</f>
        <v>1</v>
      </c>
    </row>
    <row r="184" spans="1:10" x14ac:dyDescent="0.25">
      <c r="A184" s="1" t="s">
        <v>164</v>
      </c>
      <c r="B184" s="1" t="s">
        <v>65</v>
      </c>
      <c r="C184" s="3" t="s">
        <v>12</v>
      </c>
      <c r="D184" s="2">
        <v>42963</v>
      </c>
      <c r="E184" s="1" t="str">
        <f>VLOOKUP(MONTH(koncerty[[#This Row],[data]]),Tabela4[],2,FALSE)</f>
        <v>Sierpień</v>
      </c>
      <c r="F184" s="1" t="str">
        <f>VLOOKUP(koncerty[[#This Row],[id_zespolu]],zespoly[],2,FALSE)</f>
        <v>Zlote saksofony</v>
      </c>
      <c r="G184" s="1" t="str">
        <f>VLOOKUP(koncerty[[#This Row],[kod_miasta]],miasta[],2,FALSE)</f>
        <v>Gorzow Wielkopolski</v>
      </c>
      <c r="H184" s="1" t="str">
        <f>VLOOKUP(koncerty[[#This Row],[kod_miasta]],miasta[],3,FALSE)</f>
        <v>lubuskie</v>
      </c>
      <c r="I184" s="1">
        <f>IF(AND(WEEKDAY(koncerty[[#This Row],[data]],2) &lt;&gt; 6, WEEKDAY(koncerty[[#This Row],[data]],2) &lt;&gt; 7), 0, 1)</f>
        <v>0</v>
      </c>
      <c r="J184" s="1">
        <f>1-koncerty[[#This Row],[czy_weekend]]</f>
        <v>1</v>
      </c>
    </row>
    <row r="185" spans="1:10" x14ac:dyDescent="0.25">
      <c r="A185" s="1" t="s">
        <v>156</v>
      </c>
      <c r="B185" s="1" t="s">
        <v>11</v>
      </c>
      <c r="C185" s="3" t="s">
        <v>26</v>
      </c>
      <c r="D185" s="2">
        <v>42963</v>
      </c>
      <c r="E185" s="1" t="str">
        <f>VLOOKUP(MONTH(koncerty[[#This Row],[data]]),Tabela4[],2,FALSE)</f>
        <v>Sierpień</v>
      </c>
      <c r="F185" s="1" t="str">
        <f>VLOOKUP(koncerty[[#This Row],[id_zespolu]],zespoly[],2,FALSE)</f>
        <v>Spokojne werble</v>
      </c>
      <c r="G185" s="1" t="str">
        <f>VLOOKUP(koncerty[[#This Row],[kod_miasta]],miasta[],2,FALSE)</f>
        <v>Bytom</v>
      </c>
      <c r="H185" s="1" t="str">
        <f>VLOOKUP(koncerty[[#This Row],[kod_miasta]],miasta[],3,FALSE)</f>
        <v>slaskie</v>
      </c>
      <c r="I185" s="1">
        <f>IF(AND(WEEKDAY(koncerty[[#This Row],[data]],2) &lt;&gt; 6, WEEKDAY(koncerty[[#This Row],[data]],2) &lt;&gt; 7), 0, 1)</f>
        <v>0</v>
      </c>
      <c r="J185" s="1">
        <f>1-koncerty[[#This Row],[czy_weekend]]</f>
        <v>1</v>
      </c>
    </row>
    <row r="186" spans="1:10" x14ac:dyDescent="0.25">
      <c r="A186" s="1" t="s">
        <v>116</v>
      </c>
      <c r="B186" s="1" t="s">
        <v>8</v>
      </c>
      <c r="C186" s="3" t="s">
        <v>78</v>
      </c>
      <c r="D186" s="2">
        <v>42963</v>
      </c>
      <c r="E186" s="1" t="str">
        <f>VLOOKUP(MONTH(koncerty[[#This Row],[data]]),Tabela4[],2,FALSE)</f>
        <v>Sierpień</v>
      </c>
      <c r="F186" s="1" t="str">
        <f>VLOOKUP(koncerty[[#This Row],[id_zespolu]],zespoly[],2,FALSE)</f>
        <v>Czerwone wiolonczele</v>
      </c>
      <c r="G186" s="1" t="str">
        <f>VLOOKUP(koncerty[[#This Row],[kod_miasta]],miasta[],2,FALSE)</f>
        <v>Tychy</v>
      </c>
      <c r="H186" s="1" t="str">
        <f>VLOOKUP(koncerty[[#This Row],[kod_miasta]],miasta[],3,FALSE)</f>
        <v>slaskie</v>
      </c>
      <c r="I186" s="1">
        <f>IF(AND(WEEKDAY(koncerty[[#This Row],[data]],2) &lt;&gt; 6, WEEKDAY(koncerty[[#This Row],[data]],2) &lt;&gt; 7), 0, 1)</f>
        <v>0</v>
      </c>
      <c r="J186" s="1">
        <f>1-koncerty[[#This Row],[czy_weekend]]</f>
        <v>1</v>
      </c>
    </row>
    <row r="187" spans="1:10" x14ac:dyDescent="0.25">
      <c r="A187" s="1" t="s">
        <v>273</v>
      </c>
      <c r="B187" s="1" t="s">
        <v>166</v>
      </c>
      <c r="C187" s="3" t="s">
        <v>63</v>
      </c>
      <c r="D187" s="2">
        <v>42964</v>
      </c>
      <c r="E187" s="1" t="str">
        <f>VLOOKUP(MONTH(koncerty[[#This Row],[data]]),Tabela4[],2,FALSE)</f>
        <v>Sierpień</v>
      </c>
      <c r="F187" s="1" t="str">
        <f>VLOOKUP(koncerty[[#This Row],[id_zespolu]],zespoly[],2,FALSE)</f>
        <v>Zielone akordeony</v>
      </c>
      <c r="G187" s="1" t="str">
        <f>VLOOKUP(koncerty[[#This Row],[kod_miasta]],miasta[],2,FALSE)</f>
        <v>Kielce</v>
      </c>
      <c r="H187" s="1" t="str">
        <f>VLOOKUP(koncerty[[#This Row],[kod_miasta]],miasta[],3,FALSE)</f>
        <v>swietokrzyskie</v>
      </c>
      <c r="I187" s="1">
        <f>IF(AND(WEEKDAY(koncerty[[#This Row],[data]],2) &lt;&gt; 6, WEEKDAY(koncerty[[#This Row],[data]],2) &lt;&gt; 7), 0, 1)</f>
        <v>0</v>
      </c>
      <c r="J187" s="1">
        <f>1-koncerty[[#This Row],[czy_weekend]]</f>
        <v>1</v>
      </c>
    </row>
    <row r="188" spans="1:10" x14ac:dyDescent="0.25">
      <c r="A188" s="1" t="s">
        <v>223</v>
      </c>
      <c r="B188" s="1" t="s">
        <v>88</v>
      </c>
      <c r="C188" s="3" t="s">
        <v>108</v>
      </c>
      <c r="D188" s="2">
        <v>42965</v>
      </c>
      <c r="E188" s="1" t="str">
        <f>VLOOKUP(MONTH(koncerty[[#This Row],[data]]),Tabela4[],2,FALSE)</f>
        <v>Sierpień</v>
      </c>
      <c r="F188" s="1" t="str">
        <f>VLOOKUP(koncerty[[#This Row],[id_zespolu]],zespoly[],2,FALSE)</f>
        <v>Rytmiczne wibrafony</v>
      </c>
      <c r="G188" s="1" t="str">
        <f>VLOOKUP(koncerty[[#This Row],[kod_miasta]],miasta[],2,FALSE)</f>
        <v>Legnica</v>
      </c>
      <c r="H188" s="1" t="str">
        <f>VLOOKUP(koncerty[[#This Row],[kod_miasta]],miasta[],3,FALSE)</f>
        <v>dolnoslaskie</v>
      </c>
      <c r="I188" s="1">
        <f>IF(AND(WEEKDAY(koncerty[[#This Row],[data]],2) &lt;&gt; 6, WEEKDAY(koncerty[[#This Row],[data]],2) &lt;&gt; 7), 0, 1)</f>
        <v>0</v>
      </c>
      <c r="J188" s="1">
        <f>1-koncerty[[#This Row],[czy_weekend]]</f>
        <v>1</v>
      </c>
    </row>
    <row r="189" spans="1:10" x14ac:dyDescent="0.25">
      <c r="A189" s="1" t="s">
        <v>207</v>
      </c>
      <c r="B189" s="1" t="s">
        <v>166</v>
      </c>
      <c r="C189" s="3" t="s">
        <v>51</v>
      </c>
      <c r="D189" s="2">
        <v>42965</v>
      </c>
      <c r="E189" s="1" t="str">
        <f>VLOOKUP(MONTH(koncerty[[#This Row],[data]]),Tabela4[],2,FALSE)</f>
        <v>Sierpień</v>
      </c>
      <c r="F189" s="1" t="str">
        <f>VLOOKUP(koncerty[[#This Row],[id_zespolu]],zespoly[],2,FALSE)</f>
        <v>Zielone akordeony</v>
      </c>
      <c r="G189" s="1" t="str">
        <f>VLOOKUP(koncerty[[#This Row],[kod_miasta]],miasta[],2,FALSE)</f>
        <v>Zielona Gora</v>
      </c>
      <c r="H189" s="1" t="str">
        <f>VLOOKUP(koncerty[[#This Row],[kod_miasta]],miasta[],3,FALSE)</f>
        <v>lubuskie</v>
      </c>
      <c r="I189" s="1">
        <f>IF(AND(WEEKDAY(koncerty[[#This Row],[data]],2) &lt;&gt; 6, WEEKDAY(koncerty[[#This Row],[data]],2) &lt;&gt; 7), 0, 1)</f>
        <v>0</v>
      </c>
      <c r="J189" s="1">
        <f>1-koncerty[[#This Row],[czy_weekend]]</f>
        <v>1</v>
      </c>
    </row>
    <row r="190" spans="1:10" x14ac:dyDescent="0.25">
      <c r="A190" s="1" t="s">
        <v>204</v>
      </c>
      <c r="B190" s="1" t="s">
        <v>8</v>
      </c>
      <c r="C190" s="3" t="s">
        <v>91</v>
      </c>
      <c r="D190" s="2">
        <v>42965</v>
      </c>
      <c r="E190" s="1" t="str">
        <f>VLOOKUP(MONTH(koncerty[[#This Row],[data]]),Tabela4[],2,FALSE)</f>
        <v>Sierpień</v>
      </c>
      <c r="F190" s="1" t="str">
        <f>VLOOKUP(koncerty[[#This Row],[id_zespolu]],zespoly[],2,FALSE)</f>
        <v>Czerwone wiolonczele</v>
      </c>
      <c r="G190" s="1" t="str">
        <f>VLOOKUP(koncerty[[#This Row],[kod_miasta]],miasta[],2,FALSE)</f>
        <v>Plock</v>
      </c>
      <c r="H190" s="1" t="str">
        <f>VLOOKUP(koncerty[[#This Row],[kod_miasta]],miasta[],3,FALSE)</f>
        <v>mazowieckie</v>
      </c>
      <c r="I190" s="1">
        <f>IF(AND(WEEKDAY(koncerty[[#This Row],[data]],2) &lt;&gt; 6, WEEKDAY(koncerty[[#This Row],[data]],2) &lt;&gt; 7), 0, 1)</f>
        <v>0</v>
      </c>
      <c r="J190" s="1">
        <f>1-koncerty[[#This Row],[czy_weekend]]</f>
        <v>1</v>
      </c>
    </row>
    <row r="191" spans="1:10" x14ac:dyDescent="0.25">
      <c r="A191" s="1" t="s">
        <v>62</v>
      </c>
      <c r="B191" s="1" t="s">
        <v>44</v>
      </c>
      <c r="C191" s="3" t="s">
        <v>83</v>
      </c>
      <c r="D191" s="2">
        <v>42965</v>
      </c>
      <c r="E191" s="1" t="str">
        <f>VLOOKUP(MONTH(koncerty[[#This Row],[data]]),Tabela4[],2,FALSE)</f>
        <v>Sierpień</v>
      </c>
      <c r="F191" s="1" t="str">
        <f>VLOOKUP(koncerty[[#This Row],[id_zespolu]],zespoly[],2,FALSE)</f>
        <v>Ciche organy</v>
      </c>
      <c r="G191" s="1" t="str">
        <f>VLOOKUP(koncerty[[#This Row],[kod_miasta]],miasta[],2,FALSE)</f>
        <v>Gdansk</v>
      </c>
      <c r="H191" s="1" t="str">
        <f>VLOOKUP(koncerty[[#This Row],[kod_miasta]],miasta[],3,FALSE)</f>
        <v>pomorskie</v>
      </c>
      <c r="I191" s="1">
        <f>IF(AND(WEEKDAY(koncerty[[#This Row],[data]],2) &lt;&gt; 6, WEEKDAY(koncerty[[#This Row],[data]],2) &lt;&gt; 7), 0, 1)</f>
        <v>0</v>
      </c>
      <c r="J191" s="1">
        <f>1-koncerty[[#This Row],[czy_weekend]]</f>
        <v>1</v>
      </c>
    </row>
    <row r="192" spans="1:10" x14ac:dyDescent="0.25">
      <c r="A192" s="1" t="s">
        <v>46</v>
      </c>
      <c r="B192" s="1" t="s">
        <v>46</v>
      </c>
      <c r="C192" s="3" t="s">
        <v>26</v>
      </c>
      <c r="D192" s="2">
        <v>42965</v>
      </c>
      <c r="E192" s="1" t="str">
        <f>VLOOKUP(MONTH(koncerty[[#This Row],[data]]),Tabela4[],2,FALSE)</f>
        <v>Sierpień</v>
      </c>
      <c r="F192" s="1" t="str">
        <f>VLOOKUP(koncerty[[#This Row],[id_zespolu]],zespoly[],2,FALSE)</f>
        <v>Szalone gitary</v>
      </c>
      <c r="G192" s="1" t="str">
        <f>VLOOKUP(koncerty[[#This Row],[kod_miasta]],miasta[],2,FALSE)</f>
        <v>Bytom</v>
      </c>
      <c r="H192" s="1" t="str">
        <f>VLOOKUP(koncerty[[#This Row],[kod_miasta]],miasta[],3,FALSE)</f>
        <v>slaskie</v>
      </c>
      <c r="I192" s="1">
        <f>IF(AND(WEEKDAY(koncerty[[#This Row],[data]],2) &lt;&gt; 6, WEEKDAY(koncerty[[#This Row],[data]],2) &lt;&gt; 7), 0, 1)</f>
        <v>0</v>
      </c>
      <c r="J192" s="1">
        <f>1-koncerty[[#This Row],[czy_weekend]]</f>
        <v>1</v>
      </c>
    </row>
    <row r="193" spans="1:10" x14ac:dyDescent="0.25">
      <c r="A193" s="1" t="s">
        <v>239</v>
      </c>
      <c r="B193" s="1" t="s">
        <v>93</v>
      </c>
      <c r="C193" s="3" t="s">
        <v>76</v>
      </c>
      <c r="D193" s="2">
        <v>42965</v>
      </c>
      <c r="E193" s="1" t="str">
        <f>VLOOKUP(MONTH(koncerty[[#This Row],[data]]),Tabela4[],2,FALSE)</f>
        <v>Sierpień</v>
      </c>
      <c r="F193" s="1" t="str">
        <f>VLOOKUP(koncerty[[#This Row],[id_zespolu]],zespoly[],2,FALSE)</f>
        <v>Kuszace harfy</v>
      </c>
      <c r="G193" s="1" t="str">
        <f>VLOOKUP(koncerty[[#This Row],[kod_miasta]],miasta[],2,FALSE)</f>
        <v>Dabrowa Gornicza</v>
      </c>
      <c r="H193" s="1" t="str">
        <f>VLOOKUP(koncerty[[#This Row],[kod_miasta]],miasta[],3,FALSE)</f>
        <v>slaskie</v>
      </c>
      <c r="I193" s="1">
        <f>IF(AND(WEEKDAY(koncerty[[#This Row],[data]],2) &lt;&gt; 6, WEEKDAY(koncerty[[#This Row],[data]],2) &lt;&gt; 7), 0, 1)</f>
        <v>0</v>
      </c>
      <c r="J193" s="1">
        <f>1-koncerty[[#This Row],[czy_weekend]]</f>
        <v>1</v>
      </c>
    </row>
    <row r="194" spans="1:10" x14ac:dyDescent="0.25">
      <c r="A194" s="1" t="s">
        <v>244</v>
      </c>
      <c r="B194" s="1" t="s">
        <v>58</v>
      </c>
      <c r="C194" s="3" t="s">
        <v>145</v>
      </c>
      <c r="D194" s="2">
        <v>42965</v>
      </c>
      <c r="E194" s="1" t="str">
        <f>VLOOKUP(MONTH(koncerty[[#This Row],[data]]),Tabela4[],2,FALSE)</f>
        <v>Sierpień</v>
      </c>
      <c r="F194" s="1" t="str">
        <f>VLOOKUP(koncerty[[#This Row],[id_zespolu]],zespoly[],2,FALSE)</f>
        <v>Odjechane cymbaly</v>
      </c>
      <c r="G194" s="1" t="str">
        <f>VLOOKUP(koncerty[[#This Row],[kod_miasta]],miasta[],2,FALSE)</f>
        <v>Chorzow</v>
      </c>
      <c r="H194" s="1" t="str">
        <f>VLOOKUP(koncerty[[#This Row],[kod_miasta]],miasta[],3,FALSE)</f>
        <v>slaskie</v>
      </c>
      <c r="I194" s="1">
        <f>IF(AND(WEEKDAY(koncerty[[#This Row],[data]],2) &lt;&gt; 6, WEEKDAY(koncerty[[#This Row],[data]],2) &lt;&gt; 7), 0, 1)</f>
        <v>0</v>
      </c>
      <c r="J194" s="1">
        <f>1-koncerty[[#This Row],[czy_weekend]]</f>
        <v>1</v>
      </c>
    </row>
    <row r="195" spans="1:10" x14ac:dyDescent="0.25">
      <c r="A195" s="1" t="s">
        <v>241</v>
      </c>
      <c r="B195" s="1" t="s">
        <v>42</v>
      </c>
      <c r="C195" s="3" t="s">
        <v>63</v>
      </c>
      <c r="D195" s="2">
        <v>42965</v>
      </c>
      <c r="E195" s="1" t="str">
        <f>VLOOKUP(MONTH(koncerty[[#This Row],[data]]),Tabela4[],2,FALSE)</f>
        <v>Sierpień</v>
      </c>
      <c r="F195" s="1" t="str">
        <f>VLOOKUP(koncerty[[#This Row],[id_zespolu]],zespoly[],2,FALSE)</f>
        <v>Powazne oboje</v>
      </c>
      <c r="G195" s="1" t="str">
        <f>VLOOKUP(koncerty[[#This Row],[kod_miasta]],miasta[],2,FALSE)</f>
        <v>Kielce</v>
      </c>
      <c r="H195" s="1" t="str">
        <f>VLOOKUP(koncerty[[#This Row],[kod_miasta]],miasta[],3,FALSE)</f>
        <v>swietokrzyskie</v>
      </c>
      <c r="I195" s="1">
        <f>IF(AND(WEEKDAY(koncerty[[#This Row],[data]],2) &lt;&gt; 6, WEEKDAY(koncerty[[#This Row],[data]],2) &lt;&gt; 7), 0, 1)</f>
        <v>0</v>
      </c>
      <c r="J195" s="1">
        <f>1-koncerty[[#This Row],[czy_weekend]]</f>
        <v>1</v>
      </c>
    </row>
    <row r="196" spans="1:10" x14ac:dyDescent="0.25">
      <c r="A196" s="1" t="s">
        <v>206</v>
      </c>
      <c r="B196" s="1" t="s">
        <v>166</v>
      </c>
      <c r="C196" s="3" t="s">
        <v>94</v>
      </c>
      <c r="D196" s="2">
        <v>42966</v>
      </c>
      <c r="E196" s="1" t="str">
        <f>VLOOKUP(MONTH(koncerty[[#This Row],[data]]),Tabela4[],2,FALSE)</f>
        <v>Sierpień</v>
      </c>
      <c r="F196" s="1" t="str">
        <f>VLOOKUP(koncerty[[#This Row],[id_zespolu]],zespoly[],2,FALSE)</f>
        <v>Zielone akordeony</v>
      </c>
      <c r="G196" s="1" t="str">
        <f>VLOOKUP(koncerty[[#This Row],[kod_miasta]],miasta[],2,FALSE)</f>
        <v>Torun</v>
      </c>
      <c r="H196" s="1" t="str">
        <f>VLOOKUP(koncerty[[#This Row],[kod_miasta]],miasta[],3,FALSE)</f>
        <v>kujawsko-pomorskie</v>
      </c>
      <c r="I196" s="1">
        <f>IF(AND(WEEKDAY(koncerty[[#This Row],[data]],2) &lt;&gt; 6, WEEKDAY(koncerty[[#This Row],[data]],2) &lt;&gt; 7), 0, 1)</f>
        <v>1</v>
      </c>
      <c r="J196" s="1">
        <f>1-koncerty[[#This Row],[czy_weekend]]</f>
        <v>0</v>
      </c>
    </row>
    <row r="197" spans="1:10" x14ac:dyDescent="0.25">
      <c r="A197" s="1" t="s">
        <v>286</v>
      </c>
      <c r="B197" s="1" t="s">
        <v>88</v>
      </c>
      <c r="C197" s="3" t="s">
        <v>128</v>
      </c>
      <c r="D197" s="2">
        <v>42966</v>
      </c>
      <c r="E197" s="1" t="str">
        <f>VLOOKUP(MONTH(koncerty[[#This Row],[data]]),Tabela4[],2,FALSE)</f>
        <v>Sierpień</v>
      </c>
      <c r="F197" s="1" t="str">
        <f>VLOOKUP(koncerty[[#This Row],[id_zespolu]],zespoly[],2,FALSE)</f>
        <v>Rytmiczne wibrafony</v>
      </c>
      <c r="G197" s="1" t="str">
        <f>VLOOKUP(koncerty[[#This Row],[kod_miasta]],miasta[],2,FALSE)</f>
        <v>Grudziadz</v>
      </c>
      <c r="H197" s="1" t="str">
        <f>VLOOKUP(koncerty[[#This Row],[kod_miasta]],miasta[],3,FALSE)</f>
        <v>kujawsko-pomorskie</v>
      </c>
      <c r="I197" s="1">
        <f>IF(AND(WEEKDAY(koncerty[[#This Row],[data]],2) &lt;&gt; 6, WEEKDAY(koncerty[[#This Row],[data]],2) &lt;&gt; 7), 0, 1)</f>
        <v>1</v>
      </c>
      <c r="J197" s="1">
        <f>1-koncerty[[#This Row],[czy_weekend]]</f>
        <v>0</v>
      </c>
    </row>
    <row r="198" spans="1:10" x14ac:dyDescent="0.25">
      <c r="A198" s="1" t="s">
        <v>36</v>
      </c>
      <c r="B198" s="1" t="s">
        <v>37</v>
      </c>
      <c r="C198" s="3" t="s">
        <v>15</v>
      </c>
      <c r="D198" s="2">
        <v>42966</v>
      </c>
      <c r="E198" s="1" t="str">
        <f>VLOOKUP(MONTH(koncerty[[#This Row],[data]]),Tabela4[],2,FALSE)</f>
        <v>Sierpień</v>
      </c>
      <c r="F198" s="1" t="str">
        <f>VLOOKUP(koncerty[[#This Row],[id_zespolu]],zespoly[],2,FALSE)</f>
        <v>Wiosenne bebny</v>
      </c>
      <c r="G198" s="1" t="str">
        <f>VLOOKUP(koncerty[[#This Row],[kod_miasta]],miasta[],2,FALSE)</f>
        <v>Opole</v>
      </c>
      <c r="H198" s="1" t="str">
        <f>VLOOKUP(koncerty[[#This Row],[kod_miasta]],miasta[],3,FALSE)</f>
        <v>opolskie</v>
      </c>
      <c r="I198" s="1">
        <f>IF(AND(WEEKDAY(koncerty[[#This Row],[data]],2) &lt;&gt; 6, WEEKDAY(koncerty[[#This Row],[data]],2) &lt;&gt; 7), 0, 1)</f>
        <v>1</v>
      </c>
      <c r="J198" s="1">
        <f>1-koncerty[[#This Row],[czy_weekend]]</f>
        <v>0</v>
      </c>
    </row>
    <row r="199" spans="1:10" x14ac:dyDescent="0.25">
      <c r="A199" s="1" t="s">
        <v>272</v>
      </c>
      <c r="B199" s="1" t="s">
        <v>17</v>
      </c>
      <c r="C199" s="3" t="s">
        <v>71</v>
      </c>
      <c r="D199" s="2">
        <v>42966</v>
      </c>
      <c r="E199" s="1" t="str">
        <f>VLOOKUP(MONTH(koncerty[[#This Row],[data]]),Tabela4[],2,FALSE)</f>
        <v>Sierpień</v>
      </c>
      <c r="F199" s="1" t="str">
        <f>VLOOKUP(koncerty[[#This Row],[id_zespolu]],zespoly[],2,FALSE)</f>
        <v>Piszczace trabki</v>
      </c>
      <c r="G199" s="1" t="str">
        <f>VLOOKUP(koncerty[[#This Row],[kod_miasta]],miasta[],2,FALSE)</f>
        <v>Bialystok</v>
      </c>
      <c r="H199" s="1" t="str">
        <f>VLOOKUP(koncerty[[#This Row],[kod_miasta]],miasta[],3,FALSE)</f>
        <v>podlaskie</v>
      </c>
      <c r="I199" s="1">
        <f>IF(AND(WEEKDAY(koncerty[[#This Row],[data]],2) &lt;&gt; 6, WEEKDAY(koncerty[[#This Row],[data]],2) &lt;&gt; 7), 0, 1)</f>
        <v>1</v>
      </c>
      <c r="J199" s="1">
        <f>1-koncerty[[#This Row],[czy_weekend]]</f>
        <v>0</v>
      </c>
    </row>
    <row r="200" spans="1:10" x14ac:dyDescent="0.25">
      <c r="A200" s="1" t="s">
        <v>114</v>
      </c>
      <c r="B200" s="1" t="s">
        <v>65</v>
      </c>
      <c r="C200" s="3" t="s">
        <v>28</v>
      </c>
      <c r="D200" s="2">
        <v>42966</v>
      </c>
      <c r="E200" s="1" t="str">
        <f>VLOOKUP(MONTH(koncerty[[#This Row],[data]]),Tabela4[],2,FALSE)</f>
        <v>Sierpień</v>
      </c>
      <c r="F200" s="1" t="str">
        <f>VLOOKUP(koncerty[[#This Row],[id_zespolu]],zespoly[],2,FALSE)</f>
        <v>Zlote saksofony</v>
      </c>
      <c r="G200" s="1" t="str">
        <f>VLOOKUP(koncerty[[#This Row],[kod_miasta]],miasta[],2,FALSE)</f>
        <v>Zabrze</v>
      </c>
      <c r="H200" s="1" t="str">
        <f>VLOOKUP(koncerty[[#This Row],[kod_miasta]],miasta[],3,FALSE)</f>
        <v>slaskie</v>
      </c>
      <c r="I200" s="1">
        <f>IF(AND(WEEKDAY(koncerty[[#This Row],[data]],2) &lt;&gt; 6, WEEKDAY(koncerty[[#This Row],[data]],2) &lt;&gt; 7), 0, 1)</f>
        <v>1</v>
      </c>
      <c r="J200" s="1">
        <f>1-koncerty[[#This Row],[czy_weekend]]</f>
        <v>0</v>
      </c>
    </row>
    <row r="201" spans="1:10" x14ac:dyDescent="0.25">
      <c r="A201" s="1" t="s">
        <v>168</v>
      </c>
      <c r="B201" s="1" t="s">
        <v>42</v>
      </c>
      <c r="C201" s="3" t="s">
        <v>78</v>
      </c>
      <c r="D201" s="2">
        <v>42966</v>
      </c>
      <c r="E201" s="1" t="str">
        <f>VLOOKUP(MONTH(koncerty[[#This Row],[data]]),Tabela4[],2,FALSE)</f>
        <v>Sierpień</v>
      </c>
      <c r="F201" s="1" t="str">
        <f>VLOOKUP(koncerty[[#This Row],[id_zespolu]],zespoly[],2,FALSE)</f>
        <v>Powazne oboje</v>
      </c>
      <c r="G201" s="1" t="str">
        <f>VLOOKUP(koncerty[[#This Row],[kod_miasta]],miasta[],2,FALSE)</f>
        <v>Tychy</v>
      </c>
      <c r="H201" s="1" t="str">
        <f>VLOOKUP(koncerty[[#This Row],[kod_miasta]],miasta[],3,FALSE)</f>
        <v>slaskie</v>
      </c>
      <c r="I201" s="1">
        <f>IF(AND(WEEKDAY(koncerty[[#This Row],[data]],2) &lt;&gt; 6, WEEKDAY(koncerty[[#This Row],[data]],2) &lt;&gt; 7), 0, 1)</f>
        <v>1</v>
      </c>
      <c r="J201" s="1">
        <f>1-koncerty[[#This Row],[czy_weekend]]</f>
        <v>0</v>
      </c>
    </row>
    <row r="202" spans="1:10" x14ac:dyDescent="0.25">
      <c r="A202" s="1" t="s">
        <v>75</v>
      </c>
      <c r="B202" s="1" t="s">
        <v>37</v>
      </c>
      <c r="C202" s="3" t="s">
        <v>51</v>
      </c>
      <c r="D202" s="2">
        <v>42967</v>
      </c>
      <c r="E202" s="1" t="str">
        <f>VLOOKUP(MONTH(koncerty[[#This Row],[data]]),Tabela4[],2,FALSE)</f>
        <v>Sierpień</v>
      </c>
      <c r="F202" s="1" t="str">
        <f>VLOOKUP(koncerty[[#This Row],[id_zespolu]],zespoly[],2,FALSE)</f>
        <v>Wiosenne bebny</v>
      </c>
      <c r="G202" s="1" t="str">
        <f>VLOOKUP(koncerty[[#This Row],[kod_miasta]],miasta[],2,FALSE)</f>
        <v>Zielona Gora</v>
      </c>
      <c r="H202" s="1" t="str">
        <f>VLOOKUP(koncerty[[#This Row],[kod_miasta]],miasta[],3,FALSE)</f>
        <v>lubuskie</v>
      </c>
      <c r="I202" s="1">
        <f>IF(AND(WEEKDAY(koncerty[[#This Row],[data]],2) &lt;&gt; 6, WEEKDAY(koncerty[[#This Row],[data]],2) &lt;&gt; 7), 0, 1)</f>
        <v>1</v>
      </c>
      <c r="J202" s="1">
        <f>1-koncerty[[#This Row],[czy_weekend]]</f>
        <v>0</v>
      </c>
    </row>
    <row r="203" spans="1:10" x14ac:dyDescent="0.25">
      <c r="A203" s="1" t="s">
        <v>131</v>
      </c>
      <c r="B203" s="1" t="s">
        <v>23</v>
      </c>
      <c r="C203" s="3" t="s">
        <v>132</v>
      </c>
      <c r="D203" s="2">
        <v>42967</v>
      </c>
      <c r="E203" s="1" t="str">
        <f>VLOOKUP(MONTH(koncerty[[#This Row],[data]]),Tabela4[],2,FALSE)</f>
        <v>Sierpień</v>
      </c>
      <c r="F203" s="1" t="str">
        <f>VLOOKUP(koncerty[[#This Row],[id_zespolu]],zespoly[],2,FALSE)</f>
        <v>Powolne fortepiany</v>
      </c>
      <c r="G203" s="1" t="str">
        <f>VLOOKUP(koncerty[[#This Row],[kod_miasta]],miasta[],2,FALSE)</f>
        <v>Czestochowa</v>
      </c>
      <c r="H203" s="1" t="str">
        <f>VLOOKUP(koncerty[[#This Row],[kod_miasta]],miasta[],3,FALSE)</f>
        <v>slaskie</v>
      </c>
      <c r="I203" s="1">
        <f>IF(AND(WEEKDAY(koncerty[[#This Row],[data]],2) &lt;&gt; 6, WEEKDAY(koncerty[[#This Row],[data]],2) &lt;&gt; 7), 0, 1)</f>
        <v>1</v>
      </c>
      <c r="J203" s="1">
        <f>1-koncerty[[#This Row],[czy_weekend]]</f>
        <v>0</v>
      </c>
    </row>
    <row r="204" spans="1:10" x14ac:dyDescent="0.25">
      <c r="A204" s="1" t="s">
        <v>109</v>
      </c>
      <c r="B204" s="1" t="s">
        <v>58</v>
      </c>
      <c r="C204" s="3" t="s">
        <v>101</v>
      </c>
      <c r="D204" s="2">
        <v>42967</v>
      </c>
      <c r="E204" s="1" t="str">
        <f>VLOOKUP(MONTH(koncerty[[#This Row],[data]]),Tabela4[],2,FALSE)</f>
        <v>Sierpień</v>
      </c>
      <c r="F204" s="1" t="str">
        <f>VLOOKUP(koncerty[[#This Row],[id_zespolu]],zespoly[],2,FALSE)</f>
        <v>Odjechane cymbaly</v>
      </c>
      <c r="G204" s="1" t="str">
        <f>VLOOKUP(koncerty[[#This Row],[kod_miasta]],miasta[],2,FALSE)</f>
        <v>Sosnowiec</v>
      </c>
      <c r="H204" s="1" t="str">
        <f>VLOOKUP(koncerty[[#This Row],[kod_miasta]],miasta[],3,FALSE)</f>
        <v>slaskie</v>
      </c>
      <c r="I204" s="1">
        <f>IF(AND(WEEKDAY(koncerty[[#This Row],[data]],2) &lt;&gt; 6, WEEKDAY(koncerty[[#This Row],[data]],2) &lt;&gt; 7), 0, 1)</f>
        <v>1</v>
      </c>
      <c r="J204" s="1">
        <f>1-koncerty[[#This Row],[czy_weekend]]</f>
        <v>0</v>
      </c>
    </row>
    <row r="205" spans="1:10" x14ac:dyDescent="0.25">
      <c r="A205" s="1" t="s">
        <v>84</v>
      </c>
      <c r="B205" s="1" t="s">
        <v>48</v>
      </c>
      <c r="C205" s="3" t="s">
        <v>60</v>
      </c>
      <c r="D205" s="2">
        <v>42967</v>
      </c>
      <c r="E205" s="1" t="str">
        <f>VLOOKUP(MONTH(koncerty[[#This Row],[data]]),Tabela4[],2,FALSE)</f>
        <v>Sierpień</v>
      </c>
      <c r="F205" s="1" t="str">
        <f>VLOOKUP(koncerty[[#This Row],[id_zespolu]],zespoly[],2,FALSE)</f>
        <v>Male nutki</v>
      </c>
      <c r="G205" s="1" t="str">
        <f>VLOOKUP(koncerty[[#This Row],[kod_miasta]],miasta[],2,FALSE)</f>
        <v>Konin</v>
      </c>
      <c r="H205" s="1" t="str">
        <f>VLOOKUP(koncerty[[#This Row],[kod_miasta]],miasta[],3,FALSE)</f>
        <v>wielkopolskie</v>
      </c>
      <c r="I205" s="1">
        <f>IF(AND(WEEKDAY(koncerty[[#This Row],[data]],2) &lt;&gt; 6, WEEKDAY(koncerty[[#This Row],[data]],2) &lt;&gt; 7), 0, 1)</f>
        <v>1</v>
      </c>
      <c r="J205" s="1">
        <f>1-koncerty[[#This Row],[czy_weekend]]</f>
        <v>0</v>
      </c>
    </row>
    <row r="206" spans="1:10" x14ac:dyDescent="0.25">
      <c r="A206" s="1" t="s">
        <v>103</v>
      </c>
      <c r="B206" s="1" t="s">
        <v>5</v>
      </c>
      <c r="C206" s="3" t="s">
        <v>101</v>
      </c>
      <c r="D206" s="2">
        <v>42968</v>
      </c>
      <c r="E206" s="1" t="str">
        <f>VLOOKUP(MONTH(koncerty[[#This Row],[data]]),Tabela4[],2,FALSE)</f>
        <v>Sierpień</v>
      </c>
      <c r="F206" s="1" t="str">
        <f>VLOOKUP(koncerty[[#This Row],[id_zespolu]],zespoly[],2,FALSE)</f>
        <v>Jesienne talerze</v>
      </c>
      <c r="G206" s="1" t="str">
        <f>VLOOKUP(koncerty[[#This Row],[kod_miasta]],miasta[],2,FALSE)</f>
        <v>Sosnowiec</v>
      </c>
      <c r="H206" s="1" t="str">
        <f>VLOOKUP(koncerty[[#This Row],[kod_miasta]],miasta[],3,FALSE)</f>
        <v>slaskie</v>
      </c>
      <c r="I206" s="1">
        <f>IF(AND(WEEKDAY(koncerty[[#This Row],[data]],2) &lt;&gt; 6, WEEKDAY(koncerty[[#This Row],[data]],2) &lt;&gt; 7), 0, 1)</f>
        <v>0</v>
      </c>
      <c r="J206" s="1">
        <f>1-koncerty[[#This Row],[czy_weekend]]</f>
        <v>1</v>
      </c>
    </row>
    <row r="207" spans="1:10" x14ac:dyDescent="0.25">
      <c r="A207" s="1" t="s">
        <v>192</v>
      </c>
      <c r="B207" s="1" t="s">
        <v>58</v>
      </c>
      <c r="C207" s="3" t="s">
        <v>30</v>
      </c>
      <c r="D207" s="2">
        <v>42968</v>
      </c>
      <c r="E207" s="1" t="str">
        <f>VLOOKUP(MONTH(koncerty[[#This Row],[data]]),Tabela4[],2,FALSE)</f>
        <v>Sierpień</v>
      </c>
      <c r="F207" s="1" t="str">
        <f>VLOOKUP(koncerty[[#This Row],[id_zespolu]],zespoly[],2,FALSE)</f>
        <v>Odjechane cymbaly</v>
      </c>
      <c r="G207" s="1" t="str">
        <f>VLOOKUP(koncerty[[#This Row],[kod_miasta]],miasta[],2,FALSE)</f>
        <v>Bielsko-Biala</v>
      </c>
      <c r="H207" s="1" t="str">
        <f>VLOOKUP(koncerty[[#This Row],[kod_miasta]],miasta[],3,FALSE)</f>
        <v>slaskie</v>
      </c>
      <c r="I207" s="1">
        <f>IF(AND(WEEKDAY(koncerty[[#This Row],[data]],2) &lt;&gt; 6, WEEKDAY(koncerty[[#This Row],[data]],2) &lt;&gt; 7), 0, 1)</f>
        <v>0</v>
      </c>
      <c r="J207" s="1">
        <f>1-koncerty[[#This Row],[czy_weekend]]</f>
        <v>1</v>
      </c>
    </row>
    <row r="208" spans="1:10" x14ac:dyDescent="0.25">
      <c r="A208" s="1" t="s">
        <v>259</v>
      </c>
      <c r="B208" s="1" t="s">
        <v>88</v>
      </c>
      <c r="C208" s="3" t="s">
        <v>143</v>
      </c>
      <c r="D208" s="2">
        <v>42968</v>
      </c>
      <c r="E208" s="1" t="str">
        <f>VLOOKUP(MONTH(koncerty[[#This Row],[data]]),Tabela4[],2,FALSE)</f>
        <v>Sierpień</v>
      </c>
      <c r="F208" s="1" t="str">
        <f>VLOOKUP(koncerty[[#This Row],[id_zespolu]],zespoly[],2,FALSE)</f>
        <v>Rytmiczne wibrafony</v>
      </c>
      <c r="G208" s="1" t="str">
        <f>VLOOKUP(koncerty[[#This Row],[kod_miasta]],miasta[],2,FALSE)</f>
        <v>Ruda Slaska</v>
      </c>
      <c r="H208" s="1" t="str">
        <f>VLOOKUP(koncerty[[#This Row],[kod_miasta]],miasta[],3,FALSE)</f>
        <v>slaskie</v>
      </c>
      <c r="I208" s="1">
        <f>IF(AND(WEEKDAY(koncerty[[#This Row],[data]],2) &lt;&gt; 6, WEEKDAY(koncerty[[#This Row],[data]],2) &lt;&gt; 7), 0, 1)</f>
        <v>0</v>
      </c>
      <c r="J208" s="1">
        <f>1-koncerty[[#This Row],[czy_weekend]]</f>
        <v>1</v>
      </c>
    </row>
    <row r="209" spans="1:10" x14ac:dyDescent="0.25">
      <c r="A209" s="1" t="s">
        <v>283</v>
      </c>
      <c r="B209" s="1" t="s">
        <v>20</v>
      </c>
      <c r="C209" s="3" t="s">
        <v>73</v>
      </c>
      <c r="D209" s="2">
        <v>42968</v>
      </c>
      <c r="E209" s="1" t="str">
        <f>VLOOKUP(MONTH(koncerty[[#This Row],[data]]),Tabela4[],2,FALSE)</f>
        <v>Sierpień</v>
      </c>
      <c r="F209" s="1" t="str">
        <f>VLOOKUP(koncerty[[#This Row],[id_zespolu]],zespoly[],2,FALSE)</f>
        <v>Stare mandoliny</v>
      </c>
      <c r="G209" s="1" t="str">
        <f>VLOOKUP(koncerty[[#This Row],[kod_miasta]],miasta[],2,FALSE)</f>
        <v>Jaworzno</v>
      </c>
      <c r="H209" s="1" t="str">
        <f>VLOOKUP(koncerty[[#This Row],[kod_miasta]],miasta[],3,FALSE)</f>
        <v>slaskie</v>
      </c>
      <c r="I209" s="1">
        <f>IF(AND(WEEKDAY(koncerty[[#This Row],[data]],2) &lt;&gt; 6, WEEKDAY(koncerty[[#This Row],[data]],2) &lt;&gt; 7), 0, 1)</f>
        <v>0</v>
      </c>
      <c r="J209" s="1">
        <f>1-koncerty[[#This Row],[czy_weekend]]</f>
        <v>1</v>
      </c>
    </row>
    <row r="210" spans="1:10" x14ac:dyDescent="0.25">
      <c r="A210" s="1" t="s">
        <v>174</v>
      </c>
      <c r="B210" s="1" t="s">
        <v>166</v>
      </c>
      <c r="C210" s="3" t="s">
        <v>69</v>
      </c>
      <c r="D210" s="2">
        <v>42970</v>
      </c>
      <c r="E210" s="1" t="str">
        <f>VLOOKUP(MONTH(koncerty[[#This Row],[data]]),Tabela4[],2,FALSE)</f>
        <v>Sierpień</v>
      </c>
      <c r="F210" s="1" t="str">
        <f>VLOOKUP(koncerty[[#This Row],[id_zespolu]],zespoly[],2,FALSE)</f>
        <v>Zielone akordeony</v>
      </c>
      <c r="G210" s="1" t="str">
        <f>VLOOKUP(koncerty[[#This Row],[kod_miasta]],miasta[],2,FALSE)</f>
        <v>Walbrzych</v>
      </c>
      <c r="H210" s="1" t="str">
        <f>VLOOKUP(koncerty[[#This Row],[kod_miasta]],miasta[],3,FALSE)</f>
        <v>dolnoslaskie</v>
      </c>
      <c r="I210" s="1">
        <f>IF(AND(WEEKDAY(koncerty[[#This Row],[data]],2) &lt;&gt; 6, WEEKDAY(koncerty[[#This Row],[data]],2) &lt;&gt; 7), 0, 1)</f>
        <v>0</v>
      </c>
      <c r="J210" s="1">
        <f>1-koncerty[[#This Row],[czy_weekend]]</f>
        <v>1</v>
      </c>
    </row>
    <row r="211" spans="1:10" x14ac:dyDescent="0.25">
      <c r="A211" s="1" t="s">
        <v>110</v>
      </c>
      <c r="B211" s="1" t="s">
        <v>46</v>
      </c>
      <c r="C211" s="3" t="s">
        <v>86</v>
      </c>
      <c r="D211" s="2">
        <v>42970</v>
      </c>
      <c r="E211" s="1" t="str">
        <f>VLOOKUP(MONTH(koncerty[[#This Row],[data]]),Tabela4[],2,FALSE)</f>
        <v>Sierpień</v>
      </c>
      <c r="F211" s="1" t="str">
        <f>VLOOKUP(koncerty[[#This Row],[id_zespolu]],zespoly[],2,FALSE)</f>
        <v>Szalone gitary</v>
      </c>
      <c r="G211" s="1" t="str">
        <f>VLOOKUP(koncerty[[#This Row],[kod_miasta]],miasta[],2,FALSE)</f>
        <v>Jelenia Gora</v>
      </c>
      <c r="H211" s="1" t="str">
        <f>VLOOKUP(koncerty[[#This Row],[kod_miasta]],miasta[],3,FALSE)</f>
        <v>dolnoslaskie</v>
      </c>
      <c r="I211" s="1">
        <f>IF(AND(WEEKDAY(koncerty[[#This Row],[data]],2) &lt;&gt; 6, WEEKDAY(koncerty[[#This Row],[data]],2) &lt;&gt; 7), 0, 1)</f>
        <v>0</v>
      </c>
      <c r="J211" s="1">
        <f>1-koncerty[[#This Row],[czy_weekend]]</f>
        <v>1</v>
      </c>
    </row>
    <row r="212" spans="1:10" x14ac:dyDescent="0.25">
      <c r="A212" s="1" t="s">
        <v>249</v>
      </c>
      <c r="B212" s="1" t="s">
        <v>25</v>
      </c>
      <c r="C212" s="3" t="s">
        <v>250</v>
      </c>
      <c r="D212" s="2">
        <v>42970</v>
      </c>
      <c r="E212" s="1" t="str">
        <f>VLOOKUP(MONTH(koncerty[[#This Row],[data]]),Tabela4[],2,FALSE)</f>
        <v>Sierpień</v>
      </c>
      <c r="F212" s="1" t="str">
        <f>VLOOKUP(koncerty[[#This Row],[id_zespolu]],zespoly[],2,FALSE)</f>
        <v>Metalowe klarnety</v>
      </c>
      <c r="G212" s="1" t="str">
        <f>VLOOKUP(koncerty[[#This Row],[kod_miasta]],miasta[],2,FALSE)</f>
        <v>Slupsk</v>
      </c>
      <c r="H212" s="1" t="str">
        <f>VLOOKUP(koncerty[[#This Row],[kod_miasta]],miasta[],3,FALSE)</f>
        <v>pomorskie</v>
      </c>
      <c r="I212" s="1">
        <f>IF(AND(WEEKDAY(koncerty[[#This Row],[data]],2) &lt;&gt; 6, WEEKDAY(koncerty[[#This Row],[data]],2) &lt;&gt; 7), 0, 1)</f>
        <v>0</v>
      </c>
      <c r="J212" s="1">
        <f>1-koncerty[[#This Row],[czy_weekend]]</f>
        <v>1</v>
      </c>
    </row>
    <row r="213" spans="1:10" x14ac:dyDescent="0.25">
      <c r="A213" s="1" t="s">
        <v>254</v>
      </c>
      <c r="B213" s="1" t="s">
        <v>46</v>
      </c>
      <c r="C213" s="3" t="s">
        <v>86</v>
      </c>
      <c r="D213" s="2">
        <v>42971</v>
      </c>
      <c r="E213" s="1" t="str">
        <f>VLOOKUP(MONTH(koncerty[[#This Row],[data]]),Tabela4[],2,FALSE)</f>
        <v>Sierpień</v>
      </c>
      <c r="F213" s="1" t="str">
        <f>VLOOKUP(koncerty[[#This Row],[id_zespolu]],zespoly[],2,FALSE)</f>
        <v>Szalone gitary</v>
      </c>
      <c r="G213" s="1" t="str">
        <f>VLOOKUP(koncerty[[#This Row],[kod_miasta]],miasta[],2,FALSE)</f>
        <v>Jelenia Gora</v>
      </c>
      <c r="H213" s="1" t="str">
        <f>VLOOKUP(koncerty[[#This Row],[kod_miasta]],miasta[],3,FALSE)</f>
        <v>dolnoslaskie</v>
      </c>
      <c r="I213" s="1">
        <f>IF(AND(WEEKDAY(koncerty[[#This Row],[data]],2) &lt;&gt; 6, WEEKDAY(koncerty[[#This Row],[data]],2) &lt;&gt; 7), 0, 1)</f>
        <v>0</v>
      </c>
      <c r="J213" s="1">
        <f>1-koncerty[[#This Row],[czy_weekend]]</f>
        <v>1</v>
      </c>
    </row>
    <row r="214" spans="1:10" x14ac:dyDescent="0.25">
      <c r="A214" s="1" t="s">
        <v>247</v>
      </c>
      <c r="B214" s="1" t="s">
        <v>65</v>
      </c>
      <c r="C214" s="3" t="s">
        <v>171</v>
      </c>
      <c r="D214" s="2">
        <v>42971</v>
      </c>
      <c r="E214" s="1" t="str">
        <f>VLOOKUP(MONTH(koncerty[[#This Row],[data]]),Tabela4[],2,FALSE)</f>
        <v>Sierpień</v>
      </c>
      <c r="F214" s="1" t="str">
        <f>VLOOKUP(koncerty[[#This Row],[id_zespolu]],zespoly[],2,FALSE)</f>
        <v>Zlote saksofony</v>
      </c>
      <c r="G214" s="1" t="str">
        <f>VLOOKUP(koncerty[[#This Row],[kod_miasta]],miasta[],2,FALSE)</f>
        <v>Krakow</v>
      </c>
      <c r="H214" s="1" t="str">
        <f>VLOOKUP(koncerty[[#This Row],[kod_miasta]],miasta[],3,FALSE)</f>
        <v>malopolskie</v>
      </c>
      <c r="I214" s="1">
        <f>IF(AND(WEEKDAY(koncerty[[#This Row],[data]],2) &lt;&gt; 6, WEEKDAY(koncerty[[#This Row],[data]],2) &lt;&gt; 7), 0, 1)</f>
        <v>0</v>
      </c>
      <c r="J214" s="1">
        <f>1-koncerty[[#This Row],[czy_weekend]]</f>
        <v>1</v>
      </c>
    </row>
    <row r="215" spans="1:10" x14ac:dyDescent="0.25">
      <c r="A215" s="1" t="s">
        <v>284</v>
      </c>
      <c r="B215" s="1" t="s">
        <v>62</v>
      </c>
      <c r="C215" s="3" t="s">
        <v>78</v>
      </c>
      <c r="D215" s="2">
        <v>42971</v>
      </c>
      <c r="E215" s="1" t="str">
        <f>VLOOKUP(MONTH(koncerty[[#This Row],[data]]),Tabela4[],2,FALSE)</f>
        <v>Sierpień</v>
      </c>
      <c r="F215" s="1" t="str">
        <f>VLOOKUP(koncerty[[#This Row],[id_zespolu]],zespoly[],2,FALSE)</f>
        <v>Fajne trojkaty</v>
      </c>
      <c r="G215" s="1" t="str">
        <f>VLOOKUP(koncerty[[#This Row],[kod_miasta]],miasta[],2,FALSE)</f>
        <v>Tychy</v>
      </c>
      <c r="H215" s="1" t="str">
        <f>VLOOKUP(koncerty[[#This Row],[kod_miasta]],miasta[],3,FALSE)</f>
        <v>slaskie</v>
      </c>
      <c r="I215" s="1">
        <f>IF(AND(WEEKDAY(koncerty[[#This Row],[data]],2) &lt;&gt; 6, WEEKDAY(koncerty[[#This Row],[data]],2) &lt;&gt; 7), 0, 1)</f>
        <v>0</v>
      </c>
      <c r="J215" s="1">
        <f>1-koncerty[[#This Row],[czy_weekend]]</f>
        <v>1</v>
      </c>
    </row>
    <row r="216" spans="1:10" x14ac:dyDescent="0.25">
      <c r="A216" s="1" t="s">
        <v>279</v>
      </c>
      <c r="B216" s="1" t="s">
        <v>37</v>
      </c>
      <c r="C216" s="3" t="s">
        <v>18</v>
      </c>
      <c r="D216" s="2">
        <v>42971</v>
      </c>
      <c r="E216" s="1" t="str">
        <f>VLOOKUP(MONTH(koncerty[[#This Row],[data]]),Tabela4[],2,FALSE)</f>
        <v>Sierpień</v>
      </c>
      <c r="F216" s="1" t="str">
        <f>VLOOKUP(koncerty[[#This Row],[id_zespolu]],zespoly[],2,FALSE)</f>
        <v>Wiosenne bebny</v>
      </c>
      <c r="G216" s="1" t="str">
        <f>VLOOKUP(koncerty[[#This Row],[kod_miasta]],miasta[],2,FALSE)</f>
        <v>Kalisz</v>
      </c>
      <c r="H216" s="1" t="str">
        <f>VLOOKUP(koncerty[[#This Row],[kod_miasta]],miasta[],3,FALSE)</f>
        <v>wielkopolskie</v>
      </c>
      <c r="I216" s="1">
        <f>IF(AND(WEEKDAY(koncerty[[#This Row],[data]],2) &lt;&gt; 6, WEEKDAY(koncerty[[#This Row],[data]],2) &lt;&gt; 7), 0, 1)</f>
        <v>0</v>
      </c>
      <c r="J216" s="1">
        <f>1-koncerty[[#This Row],[czy_weekend]]</f>
        <v>1</v>
      </c>
    </row>
    <row r="217" spans="1:10" x14ac:dyDescent="0.25">
      <c r="A217" s="1" t="s">
        <v>195</v>
      </c>
      <c r="B217" s="1" t="s">
        <v>37</v>
      </c>
      <c r="C217" s="3" t="s">
        <v>12</v>
      </c>
      <c r="D217" s="2">
        <v>42972</v>
      </c>
      <c r="E217" s="1" t="str">
        <f>VLOOKUP(MONTH(koncerty[[#This Row],[data]]),Tabela4[],2,FALSE)</f>
        <v>Sierpień</v>
      </c>
      <c r="F217" s="1" t="str">
        <f>VLOOKUP(koncerty[[#This Row],[id_zespolu]],zespoly[],2,FALSE)</f>
        <v>Wiosenne bebny</v>
      </c>
      <c r="G217" s="1" t="str">
        <f>VLOOKUP(koncerty[[#This Row],[kod_miasta]],miasta[],2,FALSE)</f>
        <v>Gorzow Wielkopolski</v>
      </c>
      <c r="H217" s="1" t="str">
        <f>VLOOKUP(koncerty[[#This Row],[kod_miasta]],miasta[],3,FALSE)</f>
        <v>lubuskie</v>
      </c>
      <c r="I217" s="1">
        <f>IF(AND(WEEKDAY(koncerty[[#This Row],[data]],2) &lt;&gt; 6, WEEKDAY(koncerty[[#This Row],[data]],2) &lt;&gt; 7), 0, 1)</f>
        <v>0</v>
      </c>
      <c r="J217" s="1">
        <f>1-koncerty[[#This Row],[czy_weekend]]</f>
        <v>1</v>
      </c>
    </row>
    <row r="218" spans="1:10" x14ac:dyDescent="0.25">
      <c r="A218" s="1" t="s">
        <v>225</v>
      </c>
      <c r="B218" s="1" t="s">
        <v>44</v>
      </c>
      <c r="C218" s="3" t="s">
        <v>71</v>
      </c>
      <c r="D218" s="2">
        <v>42972</v>
      </c>
      <c r="E218" s="1" t="str">
        <f>VLOOKUP(MONTH(koncerty[[#This Row],[data]]),Tabela4[],2,FALSE)</f>
        <v>Sierpień</v>
      </c>
      <c r="F218" s="1" t="str">
        <f>VLOOKUP(koncerty[[#This Row],[id_zespolu]],zespoly[],2,FALSE)</f>
        <v>Ciche organy</v>
      </c>
      <c r="G218" s="1" t="str">
        <f>VLOOKUP(koncerty[[#This Row],[kod_miasta]],miasta[],2,FALSE)</f>
        <v>Bialystok</v>
      </c>
      <c r="H218" s="1" t="str">
        <f>VLOOKUP(koncerty[[#This Row],[kod_miasta]],miasta[],3,FALSE)</f>
        <v>podlaskie</v>
      </c>
      <c r="I218" s="1">
        <f>IF(AND(WEEKDAY(koncerty[[#This Row],[data]],2) &lt;&gt; 6, WEEKDAY(koncerty[[#This Row],[data]],2) &lt;&gt; 7), 0, 1)</f>
        <v>0</v>
      </c>
      <c r="J218" s="1">
        <f>1-koncerty[[#This Row],[czy_weekend]]</f>
        <v>1</v>
      </c>
    </row>
    <row r="219" spans="1:10" x14ac:dyDescent="0.25">
      <c r="A219" s="1" t="s">
        <v>55</v>
      </c>
      <c r="B219" s="1" t="s">
        <v>8</v>
      </c>
      <c r="C219" s="3" t="s">
        <v>141</v>
      </c>
      <c r="D219" s="2">
        <v>42972</v>
      </c>
      <c r="E219" s="1" t="str">
        <f>VLOOKUP(MONTH(koncerty[[#This Row],[data]]),Tabela4[],2,FALSE)</f>
        <v>Sierpień</v>
      </c>
      <c r="F219" s="1" t="str">
        <f>VLOOKUP(koncerty[[#This Row],[id_zespolu]],zespoly[],2,FALSE)</f>
        <v>Czerwone wiolonczele</v>
      </c>
      <c r="G219" s="1" t="str">
        <f>VLOOKUP(koncerty[[#This Row],[kod_miasta]],miasta[],2,FALSE)</f>
        <v>Gliwice</v>
      </c>
      <c r="H219" s="1" t="str">
        <f>VLOOKUP(koncerty[[#This Row],[kod_miasta]],miasta[],3,FALSE)</f>
        <v>slaskie</v>
      </c>
      <c r="I219" s="1">
        <f>IF(AND(WEEKDAY(koncerty[[#This Row],[data]],2) &lt;&gt; 6, WEEKDAY(koncerty[[#This Row],[data]],2) &lt;&gt; 7), 0, 1)</f>
        <v>0</v>
      </c>
      <c r="J219" s="1">
        <f>1-koncerty[[#This Row],[czy_weekend]]</f>
        <v>1</v>
      </c>
    </row>
    <row r="220" spans="1:10" x14ac:dyDescent="0.25">
      <c r="A220" s="1" t="s">
        <v>163</v>
      </c>
      <c r="B220" s="1" t="s">
        <v>5</v>
      </c>
      <c r="C220" s="3" t="s">
        <v>63</v>
      </c>
      <c r="D220" s="2">
        <v>42972</v>
      </c>
      <c r="E220" s="1" t="str">
        <f>VLOOKUP(MONTH(koncerty[[#This Row],[data]]),Tabela4[],2,FALSE)</f>
        <v>Sierpień</v>
      </c>
      <c r="F220" s="1" t="str">
        <f>VLOOKUP(koncerty[[#This Row],[id_zespolu]],zespoly[],2,FALSE)</f>
        <v>Jesienne talerze</v>
      </c>
      <c r="G220" s="1" t="str">
        <f>VLOOKUP(koncerty[[#This Row],[kod_miasta]],miasta[],2,FALSE)</f>
        <v>Kielce</v>
      </c>
      <c r="H220" s="1" t="str">
        <f>VLOOKUP(koncerty[[#This Row],[kod_miasta]],miasta[],3,FALSE)</f>
        <v>swietokrzyskie</v>
      </c>
      <c r="I220" s="1">
        <f>IF(AND(WEEKDAY(koncerty[[#This Row],[data]],2) &lt;&gt; 6, WEEKDAY(koncerty[[#This Row],[data]],2) &lt;&gt; 7), 0, 1)</f>
        <v>0</v>
      </c>
      <c r="J220" s="1">
        <f>1-koncerty[[#This Row],[czy_weekend]]</f>
        <v>1</v>
      </c>
    </row>
    <row r="221" spans="1:10" x14ac:dyDescent="0.25">
      <c r="A221" s="1" t="s">
        <v>269</v>
      </c>
      <c r="B221" s="1" t="s">
        <v>25</v>
      </c>
      <c r="C221" s="3" t="s">
        <v>124</v>
      </c>
      <c r="D221" s="2">
        <v>42973</v>
      </c>
      <c r="E221" s="1" t="str">
        <f>VLOOKUP(MONTH(koncerty[[#This Row],[data]]),Tabela4[],2,FALSE)</f>
        <v>Sierpień</v>
      </c>
      <c r="F221" s="1" t="str">
        <f>VLOOKUP(koncerty[[#This Row],[id_zespolu]],zespoly[],2,FALSE)</f>
        <v>Metalowe klarnety</v>
      </c>
      <c r="G221" s="1" t="str">
        <f>VLOOKUP(koncerty[[#This Row],[kod_miasta]],miasta[],2,FALSE)</f>
        <v>Piotrkow Trybunalski</v>
      </c>
      <c r="H221" s="1" t="str">
        <f>VLOOKUP(koncerty[[#This Row],[kod_miasta]],miasta[],3,FALSE)</f>
        <v>lodzkie</v>
      </c>
      <c r="I221" s="1">
        <f>IF(AND(WEEKDAY(koncerty[[#This Row],[data]],2) &lt;&gt; 6, WEEKDAY(koncerty[[#This Row],[data]],2) &lt;&gt; 7), 0, 1)</f>
        <v>1</v>
      </c>
      <c r="J221" s="1">
        <f>1-koncerty[[#This Row],[czy_weekend]]</f>
        <v>0</v>
      </c>
    </row>
    <row r="222" spans="1:10" x14ac:dyDescent="0.25">
      <c r="A222" s="1" t="s">
        <v>98</v>
      </c>
      <c r="B222" s="1" t="s">
        <v>23</v>
      </c>
      <c r="C222" s="3" t="s">
        <v>91</v>
      </c>
      <c r="D222" s="2">
        <v>42973</v>
      </c>
      <c r="E222" s="1" t="str">
        <f>VLOOKUP(MONTH(koncerty[[#This Row],[data]]),Tabela4[],2,FALSE)</f>
        <v>Sierpień</v>
      </c>
      <c r="F222" s="1" t="str">
        <f>VLOOKUP(koncerty[[#This Row],[id_zespolu]],zespoly[],2,FALSE)</f>
        <v>Powolne fortepiany</v>
      </c>
      <c r="G222" s="1" t="str">
        <f>VLOOKUP(koncerty[[#This Row],[kod_miasta]],miasta[],2,FALSE)</f>
        <v>Plock</v>
      </c>
      <c r="H222" s="1" t="str">
        <f>VLOOKUP(koncerty[[#This Row],[kod_miasta]],miasta[],3,FALSE)</f>
        <v>mazowieckie</v>
      </c>
      <c r="I222" s="1">
        <f>IF(AND(WEEKDAY(koncerty[[#This Row],[data]],2) &lt;&gt; 6, WEEKDAY(koncerty[[#This Row],[data]],2) &lt;&gt; 7), 0, 1)</f>
        <v>1</v>
      </c>
      <c r="J222" s="1">
        <f>1-koncerty[[#This Row],[czy_weekend]]</f>
        <v>0</v>
      </c>
    </row>
    <row r="223" spans="1:10" x14ac:dyDescent="0.25">
      <c r="A223" s="1" t="s">
        <v>209</v>
      </c>
      <c r="B223" s="1" t="s">
        <v>14</v>
      </c>
      <c r="C223" s="3" t="s">
        <v>210</v>
      </c>
      <c r="D223" s="2">
        <v>42973</v>
      </c>
      <c r="E223" s="1" t="str">
        <f>VLOOKUP(MONTH(koncerty[[#This Row],[data]]),Tabela4[],2,FALSE)</f>
        <v>Sierpień</v>
      </c>
      <c r="F223" s="1" t="str">
        <f>VLOOKUP(koncerty[[#This Row],[id_zespolu]],zespoly[],2,FALSE)</f>
        <v>Fioletowe dzwonki</v>
      </c>
      <c r="G223" s="1" t="str">
        <f>VLOOKUP(koncerty[[#This Row],[kod_miasta]],miasta[],2,FALSE)</f>
        <v>Szczecin</v>
      </c>
      <c r="H223" s="1" t="str">
        <f>VLOOKUP(koncerty[[#This Row],[kod_miasta]],miasta[],3,FALSE)</f>
        <v>zachodniopomorskie</v>
      </c>
      <c r="I223" s="1">
        <f>IF(AND(WEEKDAY(koncerty[[#This Row],[data]],2) &lt;&gt; 6, WEEKDAY(koncerty[[#This Row],[data]],2) &lt;&gt; 7), 0, 1)</f>
        <v>1</v>
      </c>
      <c r="J223" s="1">
        <f>1-koncerty[[#This Row],[czy_weekend]]</f>
        <v>0</v>
      </c>
    </row>
    <row r="224" spans="1:10" x14ac:dyDescent="0.25">
      <c r="A224" s="1" t="s">
        <v>178</v>
      </c>
      <c r="B224" s="1" t="s">
        <v>42</v>
      </c>
      <c r="C224" s="3" t="s">
        <v>35</v>
      </c>
      <c r="D224" s="2">
        <v>42973</v>
      </c>
      <c r="E224" s="1" t="str">
        <f>VLOOKUP(MONTH(koncerty[[#This Row],[data]]),Tabela4[],2,FALSE)</f>
        <v>Sierpień</v>
      </c>
      <c r="F224" s="1" t="str">
        <f>VLOOKUP(koncerty[[#This Row],[id_zespolu]],zespoly[],2,FALSE)</f>
        <v>Powazne oboje</v>
      </c>
      <c r="G224" s="1" t="str">
        <f>VLOOKUP(koncerty[[#This Row],[kod_miasta]],miasta[],2,FALSE)</f>
        <v>Koszalin</v>
      </c>
      <c r="H224" s="1" t="str">
        <f>VLOOKUP(koncerty[[#This Row],[kod_miasta]],miasta[],3,FALSE)</f>
        <v>zachodniopomorskie</v>
      </c>
      <c r="I224" s="1">
        <f>IF(AND(WEEKDAY(koncerty[[#This Row],[data]],2) &lt;&gt; 6, WEEKDAY(koncerty[[#This Row],[data]],2) &lt;&gt; 7), 0, 1)</f>
        <v>1</v>
      </c>
      <c r="J224" s="1">
        <f>1-koncerty[[#This Row],[czy_weekend]]</f>
        <v>0</v>
      </c>
    </row>
    <row r="225" spans="1:10" x14ac:dyDescent="0.25">
      <c r="A225" s="1" t="s">
        <v>280</v>
      </c>
      <c r="B225" s="1" t="s">
        <v>17</v>
      </c>
      <c r="C225" s="3" t="s">
        <v>128</v>
      </c>
      <c r="D225" s="2">
        <v>42974</v>
      </c>
      <c r="E225" s="1" t="str">
        <f>VLOOKUP(MONTH(koncerty[[#This Row],[data]]),Tabela4[],2,FALSE)</f>
        <v>Sierpień</v>
      </c>
      <c r="F225" s="1" t="str">
        <f>VLOOKUP(koncerty[[#This Row],[id_zespolu]],zespoly[],2,FALSE)</f>
        <v>Piszczace trabki</v>
      </c>
      <c r="G225" s="1" t="str">
        <f>VLOOKUP(koncerty[[#This Row],[kod_miasta]],miasta[],2,FALSE)</f>
        <v>Grudziadz</v>
      </c>
      <c r="H225" s="1" t="str">
        <f>VLOOKUP(koncerty[[#This Row],[kod_miasta]],miasta[],3,FALSE)</f>
        <v>kujawsko-pomorskie</v>
      </c>
      <c r="I225" s="1">
        <f>IF(AND(WEEKDAY(koncerty[[#This Row],[data]],2) &lt;&gt; 6, WEEKDAY(koncerty[[#This Row],[data]],2) &lt;&gt; 7), 0, 1)</f>
        <v>1</v>
      </c>
      <c r="J225" s="1">
        <f>1-koncerty[[#This Row],[czy_weekend]]</f>
        <v>0</v>
      </c>
    </row>
    <row r="226" spans="1:10" x14ac:dyDescent="0.25">
      <c r="A226" s="1" t="s">
        <v>41</v>
      </c>
      <c r="B226" s="1" t="s">
        <v>42</v>
      </c>
      <c r="C226" s="3" t="s">
        <v>12</v>
      </c>
      <c r="D226" s="2">
        <v>42974</v>
      </c>
      <c r="E226" s="1" t="str">
        <f>VLOOKUP(MONTH(koncerty[[#This Row],[data]]),Tabela4[],2,FALSE)</f>
        <v>Sierpień</v>
      </c>
      <c r="F226" s="1" t="str">
        <f>VLOOKUP(koncerty[[#This Row],[id_zespolu]],zespoly[],2,FALSE)</f>
        <v>Powazne oboje</v>
      </c>
      <c r="G226" s="1" t="str">
        <f>VLOOKUP(koncerty[[#This Row],[kod_miasta]],miasta[],2,FALSE)</f>
        <v>Gorzow Wielkopolski</v>
      </c>
      <c r="H226" s="1" t="str">
        <f>VLOOKUP(koncerty[[#This Row],[kod_miasta]],miasta[],3,FALSE)</f>
        <v>lubuskie</v>
      </c>
      <c r="I226" s="1">
        <f>IF(AND(WEEKDAY(koncerty[[#This Row],[data]],2) &lt;&gt; 6, WEEKDAY(koncerty[[#This Row],[data]],2) &lt;&gt; 7), 0, 1)</f>
        <v>1</v>
      </c>
      <c r="J226" s="1">
        <f>1-koncerty[[#This Row],[czy_weekend]]</f>
        <v>0</v>
      </c>
    </row>
    <row r="227" spans="1:10" x14ac:dyDescent="0.25">
      <c r="A227" s="1" t="s">
        <v>167</v>
      </c>
      <c r="B227" s="1" t="s">
        <v>166</v>
      </c>
      <c r="C227" s="3" t="s">
        <v>124</v>
      </c>
      <c r="D227" s="2">
        <v>42974</v>
      </c>
      <c r="E227" s="1" t="str">
        <f>VLOOKUP(MONTH(koncerty[[#This Row],[data]]),Tabela4[],2,FALSE)</f>
        <v>Sierpień</v>
      </c>
      <c r="F227" s="1" t="str">
        <f>VLOOKUP(koncerty[[#This Row],[id_zespolu]],zespoly[],2,FALSE)</f>
        <v>Zielone akordeony</v>
      </c>
      <c r="G227" s="1" t="str">
        <f>VLOOKUP(koncerty[[#This Row],[kod_miasta]],miasta[],2,FALSE)</f>
        <v>Piotrkow Trybunalski</v>
      </c>
      <c r="H227" s="1" t="str">
        <f>VLOOKUP(koncerty[[#This Row],[kod_miasta]],miasta[],3,FALSE)</f>
        <v>lodzkie</v>
      </c>
      <c r="I227" s="1">
        <f>IF(AND(WEEKDAY(koncerty[[#This Row],[data]],2) &lt;&gt; 6, WEEKDAY(koncerty[[#This Row],[data]],2) &lt;&gt; 7), 0, 1)</f>
        <v>1</v>
      </c>
      <c r="J227" s="1">
        <f>1-koncerty[[#This Row],[czy_weekend]]</f>
        <v>0</v>
      </c>
    </row>
    <row r="228" spans="1:10" x14ac:dyDescent="0.25">
      <c r="A228" s="1" t="s">
        <v>118</v>
      </c>
      <c r="B228" s="1" t="s">
        <v>23</v>
      </c>
      <c r="C228" s="3" t="s">
        <v>26</v>
      </c>
      <c r="D228" s="2">
        <v>42974</v>
      </c>
      <c r="E228" s="1" t="str">
        <f>VLOOKUP(MONTH(koncerty[[#This Row],[data]]),Tabela4[],2,FALSE)</f>
        <v>Sierpień</v>
      </c>
      <c r="F228" s="1" t="str">
        <f>VLOOKUP(koncerty[[#This Row],[id_zespolu]],zespoly[],2,FALSE)</f>
        <v>Powolne fortepiany</v>
      </c>
      <c r="G228" s="1" t="str">
        <f>VLOOKUP(koncerty[[#This Row],[kod_miasta]],miasta[],2,FALSE)</f>
        <v>Bytom</v>
      </c>
      <c r="H228" s="1" t="str">
        <f>VLOOKUP(koncerty[[#This Row],[kod_miasta]],miasta[],3,FALSE)</f>
        <v>slaskie</v>
      </c>
      <c r="I228" s="1">
        <f>IF(AND(WEEKDAY(koncerty[[#This Row],[data]],2) &lt;&gt; 6, WEEKDAY(koncerty[[#This Row],[data]],2) &lt;&gt; 7), 0, 1)</f>
        <v>1</v>
      </c>
      <c r="J228" s="1">
        <f>1-koncerty[[#This Row],[czy_weekend]]</f>
        <v>0</v>
      </c>
    </row>
    <row r="229" spans="1:10" x14ac:dyDescent="0.25">
      <c r="A229" s="1" t="s">
        <v>45</v>
      </c>
      <c r="B229" s="1" t="s">
        <v>46</v>
      </c>
      <c r="C229" s="3" t="s">
        <v>18</v>
      </c>
      <c r="D229" s="2">
        <v>42974</v>
      </c>
      <c r="E229" s="1" t="str">
        <f>VLOOKUP(MONTH(koncerty[[#This Row],[data]]),Tabela4[],2,FALSE)</f>
        <v>Sierpień</v>
      </c>
      <c r="F229" s="1" t="str">
        <f>VLOOKUP(koncerty[[#This Row],[id_zespolu]],zespoly[],2,FALSE)</f>
        <v>Szalone gitary</v>
      </c>
      <c r="G229" s="1" t="str">
        <f>VLOOKUP(koncerty[[#This Row],[kod_miasta]],miasta[],2,FALSE)</f>
        <v>Kalisz</v>
      </c>
      <c r="H229" s="1" t="str">
        <f>VLOOKUP(koncerty[[#This Row],[kod_miasta]],miasta[],3,FALSE)</f>
        <v>wielkopolskie</v>
      </c>
      <c r="I229" s="1">
        <f>IF(AND(WEEKDAY(koncerty[[#This Row],[data]],2) &lt;&gt; 6, WEEKDAY(koncerty[[#This Row],[data]],2) &lt;&gt; 7), 0, 1)</f>
        <v>1</v>
      </c>
      <c r="J229" s="1">
        <f>1-koncerty[[#This Row],[czy_weekend]]</f>
        <v>0</v>
      </c>
    </row>
    <row r="230" spans="1:10" x14ac:dyDescent="0.25">
      <c r="A230" s="1" t="s">
        <v>240</v>
      </c>
      <c r="B230" s="1" t="s">
        <v>17</v>
      </c>
      <c r="C230" s="3" t="s">
        <v>89</v>
      </c>
      <c r="D230" s="2">
        <v>42975</v>
      </c>
      <c r="E230" s="1" t="str">
        <f>VLOOKUP(MONTH(koncerty[[#This Row],[data]]),Tabela4[],2,FALSE)</f>
        <v>Sierpień</v>
      </c>
      <c r="F230" s="1" t="str">
        <f>VLOOKUP(koncerty[[#This Row],[id_zespolu]],zespoly[],2,FALSE)</f>
        <v>Piszczace trabki</v>
      </c>
      <c r="G230" s="1" t="str">
        <f>VLOOKUP(koncerty[[#This Row],[kod_miasta]],miasta[],2,FALSE)</f>
        <v>Nowy Sacz</v>
      </c>
      <c r="H230" s="1" t="str">
        <f>VLOOKUP(koncerty[[#This Row],[kod_miasta]],miasta[],3,FALSE)</f>
        <v>malopolskie</v>
      </c>
      <c r="I230" s="1">
        <f>IF(AND(WEEKDAY(koncerty[[#This Row],[data]],2) &lt;&gt; 6, WEEKDAY(koncerty[[#This Row],[data]],2) &lt;&gt; 7), 0, 1)</f>
        <v>0</v>
      </c>
      <c r="J230" s="1">
        <f>1-koncerty[[#This Row],[czy_weekend]]</f>
        <v>1</v>
      </c>
    </row>
    <row r="231" spans="1:10" x14ac:dyDescent="0.25">
      <c r="A231" s="1" t="s">
        <v>115</v>
      </c>
      <c r="B231" s="1" t="s">
        <v>25</v>
      </c>
      <c r="C231" s="3" t="s">
        <v>9</v>
      </c>
      <c r="D231" s="2">
        <v>42975</v>
      </c>
      <c r="E231" s="1" t="str">
        <f>VLOOKUP(MONTH(koncerty[[#This Row],[data]]),Tabela4[],2,FALSE)</f>
        <v>Sierpień</v>
      </c>
      <c r="F231" s="1" t="str">
        <f>VLOOKUP(koncerty[[#This Row],[id_zespolu]],zespoly[],2,FALSE)</f>
        <v>Metalowe klarnety</v>
      </c>
      <c r="G231" s="1" t="str">
        <f>VLOOKUP(koncerty[[#This Row],[kod_miasta]],miasta[],2,FALSE)</f>
        <v>Myslowice</v>
      </c>
      <c r="H231" s="1" t="str">
        <f>VLOOKUP(koncerty[[#This Row],[kod_miasta]],miasta[],3,FALSE)</f>
        <v>slaskie</v>
      </c>
      <c r="I231" s="1">
        <f>IF(AND(WEEKDAY(koncerty[[#This Row],[data]],2) &lt;&gt; 6, WEEKDAY(koncerty[[#This Row],[data]],2) &lt;&gt; 7), 0, 1)</f>
        <v>0</v>
      </c>
      <c r="J231" s="1">
        <f>1-koncerty[[#This Row],[czy_weekend]]</f>
        <v>1</v>
      </c>
    </row>
    <row r="232" spans="1:10" x14ac:dyDescent="0.25">
      <c r="A232" s="1" t="s">
        <v>19</v>
      </c>
      <c r="B232" s="1" t="s">
        <v>20</v>
      </c>
      <c r="C232" s="3" t="s">
        <v>21</v>
      </c>
      <c r="D232" s="2">
        <v>42976</v>
      </c>
      <c r="E232" s="1" t="str">
        <f>VLOOKUP(MONTH(koncerty[[#This Row],[data]]),Tabela4[],2,FALSE)</f>
        <v>Sierpień</v>
      </c>
      <c r="F232" s="1" t="str">
        <f>VLOOKUP(koncerty[[#This Row],[id_zespolu]],zespoly[],2,FALSE)</f>
        <v>Stare mandoliny</v>
      </c>
      <c r="G232" s="1" t="str">
        <f>VLOOKUP(koncerty[[#This Row],[kod_miasta]],miasta[],2,FALSE)</f>
        <v>Wroclaw</v>
      </c>
      <c r="H232" s="1" t="str">
        <f>VLOOKUP(koncerty[[#This Row],[kod_miasta]],miasta[],3,FALSE)</f>
        <v>dolnoslaskie</v>
      </c>
      <c r="I232" s="1">
        <f>IF(AND(WEEKDAY(koncerty[[#This Row],[data]],2) &lt;&gt; 6, WEEKDAY(koncerty[[#This Row],[data]],2) &lt;&gt; 7), 0, 1)</f>
        <v>0</v>
      </c>
      <c r="J232" s="1">
        <f>1-koncerty[[#This Row],[czy_weekend]]</f>
        <v>1</v>
      </c>
    </row>
    <row r="233" spans="1:10" x14ac:dyDescent="0.25">
      <c r="A233" s="1" t="s">
        <v>213</v>
      </c>
      <c r="B233" s="1" t="s">
        <v>166</v>
      </c>
      <c r="C233" s="3" t="s">
        <v>128</v>
      </c>
      <c r="D233" s="2">
        <v>42976</v>
      </c>
      <c r="E233" s="1" t="str">
        <f>VLOOKUP(MONTH(koncerty[[#This Row],[data]]),Tabela4[],2,FALSE)</f>
        <v>Sierpień</v>
      </c>
      <c r="F233" s="1" t="str">
        <f>VLOOKUP(koncerty[[#This Row],[id_zespolu]],zespoly[],2,FALSE)</f>
        <v>Zielone akordeony</v>
      </c>
      <c r="G233" s="1" t="str">
        <f>VLOOKUP(koncerty[[#This Row],[kod_miasta]],miasta[],2,FALSE)</f>
        <v>Grudziadz</v>
      </c>
      <c r="H233" s="1" t="str">
        <f>VLOOKUP(koncerty[[#This Row],[kod_miasta]],miasta[],3,FALSE)</f>
        <v>kujawsko-pomorskie</v>
      </c>
      <c r="I233" s="1">
        <f>IF(AND(WEEKDAY(koncerty[[#This Row],[data]],2) &lt;&gt; 6, WEEKDAY(koncerty[[#This Row],[data]],2) &lt;&gt; 7), 0, 1)</f>
        <v>0</v>
      </c>
      <c r="J233" s="1">
        <f>1-koncerty[[#This Row],[czy_weekend]]</f>
        <v>1</v>
      </c>
    </row>
    <row r="234" spans="1:10" x14ac:dyDescent="0.25">
      <c r="A234" s="1" t="s">
        <v>142</v>
      </c>
      <c r="B234" s="1" t="s">
        <v>46</v>
      </c>
      <c r="C234" s="3" t="s">
        <v>143</v>
      </c>
      <c r="D234" s="2">
        <v>42976</v>
      </c>
      <c r="E234" s="1" t="str">
        <f>VLOOKUP(MONTH(koncerty[[#This Row],[data]]),Tabela4[],2,FALSE)</f>
        <v>Sierpień</v>
      </c>
      <c r="F234" s="1" t="str">
        <f>VLOOKUP(koncerty[[#This Row],[id_zespolu]],zespoly[],2,FALSE)</f>
        <v>Szalone gitary</v>
      </c>
      <c r="G234" s="1" t="str">
        <f>VLOOKUP(koncerty[[#This Row],[kod_miasta]],miasta[],2,FALSE)</f>
        <v>Ruda Slaska</v>
      </c>
      <c r="H234" s="1" t="str">
        <f>VLOOKUP(koncerty[[#This Row],[kod_miasta]],miasta[],3,FALSE)</f>
        <v>slaskie</v>
      </c>
      <c r="I234" s="1">
        <f>IF(AND(WEEKDAY(koncerty[[#This Row],[data]],2) &lt;&gt; 6, WEEKDAY(koncerty[[#This Row],[data]],2) &lt;&gt; 7), 0, 1)</f>
        <v>0</v>
      </c>
      <c r="J234" s="1">
        <f>1-koncerty[[#This Row],[czy_weekend]]</f>
        <v>1</v>
      </c>
    </row>
    <row r="235" spans="1:10" x14ac:dyDescent="0.25">
      <c r="A235" s="1" t="s">
        <v>220</v>
      </c>
      <c r="B235" s="1" t="s">
        <v>39</v>
      </c>
      <c r="C235" s="3" t="s">
        <v>76</v>
      </c>
      <c r="D235" s="2">
        <v>42976</v>
      </c>
      <c r="E235" s="1" t="str">
        <f>VLOOKUP(MONTH(koncerty[[#This Row],[data]]),Tabela4[],2,FALSE)</f>
        <v>Sierpień</v>
      </c>
      <c r="F235" s="1" t="str">
        <f>VLOOKUP(koncerty[[#This Row],[id_zespolu]],zespoly[],2,FALSE)</f>
        <v>Czarne klawesyny</v>
      </c>
      <c r="G235" s="1" t="str">
        <f>VLOOKUP(koncerty[[#This Row],[kod_miasta]],miasta[],2,FALSE)</f>
        <v>Dabrowa Gornicza</v>
      </c>
      <c r="H235" s="1" t="str">
        <f>VLOOKUP(koncerty[[#This Row],[kod_miasta]],miasta[],3,FALSE)</f>
        <v>slaskie</v>
      </c>
      <c r="I235" s="1">
        <f>IF(AND(WEEKDAY(koncerty[[#This Row],[data]],2) &lt;&gt; 6, WEEKDAY(koncerty[[#This Row],[data]],2) &lt;&gt; 7), 0, 1)</f>
        <v>0</v>
      </c>
      <c r="J235" s="1">
        <f>1-koncerty[[#This Row],[czy_weekend]]</f>
        <v>1</v>
      </c>
    </row>
    <row r="236" spans="1:10" x14ac:dyDescent="0.25">
      <c r="A236" s="1" t="s">
        <v>191</v>
      </c>
      <c r="B236" s="1" t="s">
        <v>25</v>
      </c>
      <c r="C236" s="3" t="s">
        <v>60</v>
      </c>
      <c r="D236" s="2">
        <v>42976</v>
      </c>
      <c r="E236" s="1" t="str">
        <f>VLOOKUP(MONTH(koncerty[[#This Row],[data]]),Tabela4[],2,FALSE)</f>
        <v>Sierpień</v>
      </c>
      <c r="F236" s="1" t="str">
        <f>VLOOKUP(koncerty[[#This Row],[id_zespolu]],zespoly[],2,FALSE)</f>
        <v>Metalowe klarnety</v>
      </c>
      <c r="G236" s="1" t="str">
        <f>VLOOKUP(koncerty[[#This Row],[kod_miasta]],miasta[],2,FALSE)</f>
        <v>Konin</v>
      </c>
      <c r="H236" s="1" t="str">
        <f>VLOOKUP(koncerty[[#This Row],[kod_miasta]],miasta[],3,FALSE)</f>
        <v>wielkopolskie</v>
      </c>
      <c r="I236" s="1">
        <f>IF(AND(WEEKDAY(koncerty[[#This Row],[data]],2) &lt;&gt; 6, WEEKDAY(koncerty[[#This Row],[data]],2) &lt;&gt; 7), 0, 1)</f>
        <v>0</v>
      </c>
      <c r="J236" s="1">
        <f>1-koncerty[[#This Row],[czy_weekend]]</f>
        <v>1</v>
      </c>
    </row>
    <row r="237" spans="1:10" x14ac:dyDescent="0.25">
      <c r="A237" s="1" t="s">
        <v>155</v>
      </c>
      <c r="B237" s="1" t="s">
        <v>48</v>
      </c>
      <c r="C237" s="3" t="s">
        <v>108</v>
      </c>
      <c r="D237" s="2">
        <v>42977</v>
      </c>
      <c r="E237" s="1" t="str">
        <f>VLOOKUP(MONTH(koncerty[[#This Row],[data]]),Tabela4[],2,FALSE)</f>
        <v>Sierpień</v>
      </c>
      <c r="F237" s="1" t="str">
        <f>VLOOKUP(koncerty[[#This Row],[id_zespolu]],zespoly[],2,FALSE)</f>
        <v>Male nutki</v>
      </c>
      <c r="G237" s="1" t="str">
        <f>VLOOKUP(koncerty[[#This Row],[kod_miasta]],miasta[],2,FALSE)</f>
        <v>Legnica</v>
      </c>
      <c r="H237" s="1" t="str">
        <f>VLOOKUP(koncerty[[#This Row],[kod_miasta]],miasta[],3,FALSE)</f>
        <v>dolnoslaskie</v>
      </c>
      <c r="I237" s="1">
        <f>IF(AND(WEEKDAY(koncerty[[#This Row],[data]],2) &lt;&gt; 6, WEEKDAY(koncerty[[#This Row],[data]],2) &lt;&gt; 7), 0, 1)</f>
        <v>0</v>
      </c>
      <c r="J237" s="1">
        <f>1-koncerty[[#This Row],[czy_weekend]]</f>
        <v>1</v>
      </c>
    </row>
    <row r="238" spans="1:10" x14ac:dyDescent="0.25">
      <c r="A238" s="1" t="s">
        <v>25</v>
      </c>
      <c r="B238" s="1" t="s">
        <v>39</v>
      </c>
      <c r="C238" s="3" t="s">
        <v>56</v>
      </c>
      <c r="D238" s="2">
        <v>42977</v>
      </c>
      <c r="E238" s="1" t="str">
        <f>VLOOKUP(MONTH(koncerty[[#This Row],[data]]),Tabela4[],2,FALSE)</f>
        <v>Sierpień</v>
      </c>
      <c r="F238" s="1" t="str">
        <f>VLOOKUP(koncerty[[#This Row],[id_zespolu]],zespoly[],2,FALSE)</f>
        <v>Czarne klawesyny</v>
      </c>
      <c r="G238" s="1" t="str">
        <f>VLOOKUP(koncerty[[#This Row],[kod_miasta]],miasta[],2,FALSE)</f>
        <v>Jastrzebie-Zdroj</v>
      </c>
      <c r="H238" s="1" t="str">
        <f>VLOOKUP(koncerty[[#This Row],[kod_miasta]],miasta[],3,FALSE)</f>
        <v>slaskie</v>
      </c>
      <c r="I238" s="1">
        <f>IF(AND(WEEKDAY(koncerty[[#This Row],[data]],2) &lt;&gt; 6, WEEKDAY(koncerty[[#This Row],[data]],2) &lt;&gt; 7), 0, 1)</f>
        <v>0</v>
      </c>
      <c r="J238" s="1">
        <f>1-koncerty[[#This Row],[czy_weekend]]</f>
        <v>1</v>
      </c>
    </row>
    <row r="239" spans="1:10" x14ac:dyDescent="0.25">
      <c r="A239" s="1" t="s">
        <v>44</v>
      </c>
      <c r="B239" s="1" t="s">
        <v>166</v>
      </c>
      <c r="C239" s="3" t="s">
        <v>94</v>
      </c>
      <c r="D239" s="2">
        <v>42978</v>
      </c>
      <c r="E239" s="1" t="str">
        <f>VLOOKUP(MONTH(koncerty[[#This Row],[data]]),Tabela4[],2,FALSE)</f>
        <v>Sierpień</v>
      </c>
      <c r="F239" s="1" t="str">
        <f>VLOOKUP(koncerty[[#This Row],[id_zespolu]],zespoly[],2,FALSE)</f>
        <v>Zielone akordeony</v>
      </c>
      <c r="G239" s="1" t="str">
        <f>VLOOKUP(koncerty[[#This Row],[kod_miasta]],miasta[],2,FALSE)</f>
        <v>Torun</v>
      </c>
      <c r="H239" s="1" t="str">
        <f>VLOOKUP(koncerty[[#This Row],[kod_miasta]],miasta[],3,FALSE)</f>
        <v>kujawsko-pomorskie</v>
      </c>
      <c r="I239" s="1">
        <f>IF(AND(WEEKDAY(koncerty[[#This Row],[data]],2) &lt;&gt; 6, WEEKDAY(koncerty[[#This Row],[data]],2) &lt;&gt; 7), 0, 1)</f>
        <v>0</v>
      </c>
      <c r="J239" s="1">
        <f>1-koncerty[[#This Row],[czy_weekend]]</f>
        <v>1</v>
      </c>
    </row>
    <row r="240" spans="1:10" x14ac:dyDescent="0.25">
      <c r="A240" s="1" t="s">
        <v>181</v>
      </c>
      <c r="B240" s="1" t="s">
        <v>65</v>
      </c>
      <c r="C240" s="3" t="s">
        <v>171</v>
      </c>
      <c r="D240" s="2">
        <v>42978</v>
      </c>
      <c r="E240" s="1" t="str">
        <f>VLOOKUP(MONTH(koncerty[[#This Row],[data]]),Tabela4[],2,FALSE)</f>
        <v>Sierpień</v>
      </c>
      <c r="F240" s="1" t="str">
        <f>VLOOKUP(koncerty[[#This Row],[id_zespolu]],zespoly[],2,FALSE)</f>
        <v>Zlote saksofony</v>
      </c>
      <c r="G240" s="1" t="str">
        <f>VLOOKUP(koncerty[[#This Row],[kod_miasta]],miasta[],2,FALSE)</f>
        <v>Krakow</v>
      </c>
      <c r="H240" s="1" t="str">
        <f>VLOOKUP(koncerty[[#This Row],[kod_miasta]],miasta[],3,FALSE)</f>
        <v>malopolskie</v>
      </c>
      <c r="I240" s="1">
        <f>IF(AND(WEEKDAY(koncerty[[#This Row],[data]],2) &lt;&gt; 6, WEEKDAY(koncerty[[#This Row],[data]],2) &lt;&gt; 7), 0, 1)</f>
        <v>0</v>
      </c>
      <c r="J240" s="1">
        <f>1-koncerty[[#This Row],[czy_weekend]]</f>
        <v>1</v>
      </c>
    </row>
    <row r="241" spans="1:10" x14ac:dyDescent="0.25">
      <c r="A241" s="1" t="s">
        <v>169</v>
      </c>
      <c r="B241" s="1" t="s">
        <v>44</v>
      </c>
      <c r="C241" s="3" t="s">
        <v>138</v>
      </c>
      <c r="D241" s="2">
        <v>42978</v>
      </c>
      <c r="E241" s="1" t="str">
        <f>VLOOKUP(MONTH(koncerty[[#This Row],[data]]),Tabela4[],2,FALSE)</f>
        <v>Sierpień</v>
      </c>
      <c r="F241" s="1" t="str">
        <f>VLOOKUP(koncerty[[#This Row],[id_zespolu]],zespoly[],2,FALSE)</f>
        <v>Ciche organy</v>
      </c>
      <c r="G241" s="1" t="str">
        <f>VLOOKUP(koncerty[[#This Row],[kod_miasta]],miasta[],2,FALSE)</f>
        <v>Rybnik</v>
      </c>
      <c r="H241" s="1" t="str">
        <f>VLOOKUP(koncerty[[#This Row],[kod_miasta]],miasta[],3,FALSE)</f>
        <v>slaskie</v>
      </c>
      <c r="I241" s="1">
        <f>IF(AND(WEEKDAY(koncerty[[#This Row],[data]],2) &lt;&gt; 6, WEEKDAY(koncerty[[#This Row],[data]],2) &lt;&gt; 7), 0, 1)</f>
        <v>0</v>
      </c>
      <c r="J241" s="1">
        <f>1-koncerty[[#This Row],[czy_weekend]]</f>
        <v>1</v>
      </c>
    </row>
    <row r="250" spans="1:10" x14ac:dyDescent="0.25">
      <c r="B250" t="s">
        <v>399</v>
      </c>
      <c r="C250">
        <f>COUNTIF(koncerty[miesiac],"Lipiec")</f>
        <v>122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29B4-0C81-4CDF-8CBF-A4E5B38BE9D4}">
  <dimension ref="A1:C50"/>
  <sheetViews>
    <sheetView topLeftCell="A22" workbookViewId="0">
      <selection activeCell="F26" sqref="F26"/>
    </sheetView>
  </sheetViews>
  <sheetFormatPr defaultRowHeight="15" x14ac:dyDescent="0.25"/>
  <cols>
    <col min="1" max="1" width="13.42578125" bestFit="1" customWidth="1"/>
    <col min="2" max="2" width="20" bestFit="1" customWidth="1"/>
    <col min="3" max="3" width="20.7109375" bestFit="1" customWidth="1"/>
  </cols>
  <sheetData>
    <row r="1" spans="1:3" x14ac:dyDescent="0.25">
      <c r="A1" t="s">
        <v>2</v>
      </c>
      <c r="B1" t="s">
        <v>293</v>
      </c>
      <c r="C1" t="s">
        <v>294</v>
      </c>
    </row>
    <row r="2" spans="1:3" x14ac:dyDescent="0.25">
      <c r="A2" s="3" t="s">
        <v>71</v>
      </c>
      <c r="B2" s="1" t="s">
        <v>295</v>
      </c>
      <c r="C2" s="1" t="s">
        <v>296</v>
      </c>
    </row>
    <row r="3" spans="1:3" x14ac:dyDescent="0.25">
      <c r="A3" s="3" t="s">
        <v>30</v>
      </c>
      <c r="B3" s="1" t="s">
        <v>297</v>
      </c>
      <c r="C3" s="1" t="s">
        <v>298</v>
      </c>
    </row>
    <row r="4" spans="1:3" x14ac:dyDescent="0.25">
      <c r="A4" s="3" t="s">
        <v>147</v>
      </c>
      <c r="B4" s="1" t="s">
        <v>299</v>
      </c>
      <c r="C4" s="1" t="s">
        <v>300</v>
      </c>
    </row>
    <row r="5" spans="1:3" x14ac:dyDescent="0.25">
      <c r="A5" s="3" t="s">
        <v>26</v>
      </c>
      <c r="B5" s="1" t="s">
        <v>301</v>
      </c>
      <c r="C5" s="1" t="s">
        <v>298</v>
      </c>
    </row>
    <row r="6" spans="1:3" x14ac:dyDescent="0.25">
      <c r="A6" s="3" t="s">
        <v>145</v>
      </c>
      <c r="B6" s="1" t="s">
        <v>302</v>
      </c>
      <c r="C6" s="1" t="s">
        <v>298</v>
      </c>
    </row>
    <row r="7" spans="1:3" x14ac:dyDescent="0.25">
      <c r="A7" s="3" t="s">
        <v>132</v>
      </c>
      <c r="B7" s="1" t="s">
        <v>303</v>
      </c>
      <c r="C7" s="1" t="s">
        <v>298</v>
      </c>
    </row>
    <row r="8" spans="1:3" x14ac:dyDescent="0.25">
      <c r="A8" s="3" t="s">
        <v>76</v>
      </c>
      <c r="B8" s="1" t="s">
        <v>304</v>
      </c>
      <c r="C8" s="1" t="s">
        <v>298</v>
      </c>
    </row>
    <row r="9" spans="1:3" x14ac:dyDescent="0.25">
      <c r="A9" s="3" t="s">
        <v>96</v>
      </c>
      <c r="B9" s="1" t="s">
        <v>305</v>
      </c>
      <c r="C9" s="1" t="s">
        <v>306</v>
      </c>
    </row>
    <row r="10" spans="1:3" x14ac:dyDescent="0.25">
      <c r="A10" s="3" t="s">
        <v>83</v>
      </c>
      <c r="B10" s="1" t="s">
        <v>307</v>
      </c>
      <c r="C10" s="1" t="s">
        <v>308</v>
      </c>
    </row>
    <row r="11" spans="1:3" x14ac:dyDescent="0.25">
      <c r="A11" s="3" t="s">
        <v>49</v>
      </c>
      <c r="B11" s="1" t="s">
        <v>309</v>
      </c>
      <c r="C11" s="1" t="s">
        <v>308</v>
      </c>
    </row>
    <row r="12" spans="1:3" x14ac:dyDescent="0.25">
      <c r="A12" s="3" t="s">
        <v>141</v>
      </c>
      <c r="B12" s="1" t="s">
        <v>310</v>
      </c>
      <c r="C12" s="1" t="s">
        <v>298</v>
      </c>
    </row>
    <row r="13" spans="1:3" x14ac:dyDescent="0.25">
      <c r="A13" s="3" t="s">
        <v>12</v>
      </c>
      <c r="B13" s="1" t="s">
        <v>311</v>
      </c>
      <c r="C13" s="1" t="s">
        <v>312</v>
      </c>
    </row>
    <row r="14" spans="1:3" x14ac:dyDescent="0.25">
      <c r="A14" s="3" t="s">
        <v>128</v>
      </c>
      <c r="B14" s="1" t="s">
        <v>313</v>
      </c>
      <c r="C14" s="1" t="s">
        <v>300</v>
      </c>
    </row>
    <row r="15" spans="1:3" x14ac:dyDescent="0.25">
      <c r="A15" s="3" t="s">
        <v>56</v>
      </c>
      <c r="B15" s="1" t="s">
        <v>314</v>
      </c>
      <c r="C15" s="1" t="s">
        <v>298</v>
      </c>
    </row>
    <row r="16" spans="1:3" x14ac:dyDescent="0.25">
      <c r="A16" s="3" t="s">
        <v>73</v>
      </c>
      <c r="B16" s="1" t="s">
        <v>315</v>
      </c>
      <c r="C16" s="1" t="s">
        <v>298</v>
      </c>
    </row>
    <row r="17" spans="1:3" x14ac:dyDescent="0.25">
      <c r="A17" s="3" t="s">
        <v>86</v>
      </c>
      <c r="B17" s="1" t="s">
        <v>316</v>
      </c>
      <c r="C17" s="1" t="s">
        <v>317</v>
      </c>
    </row>
    <row r="18" spans="1:3" x14ac:dyDescent="0.25">
      <c r="A18" s="3" t="s">
        <v>18</v>
      </c>
      <c r="B18" s="1" t="s">
        <v>318</v>
      </c>
      <c r="C18" s="1" t="s">
        <v>319</v>
      </c>
    </row>
    <row r="19" spans="1:3" x14ac:dyDescent="0.25">
      <c r="A19" s="3" t="s">
        <v>106</v>
      </c>
      <c r="B19" s="1" t="s">
        <v>320</v>
      </c>
      <c r="C19" s="1" t="s">
        <v>298</v>
      </c>
    </row>
    <row r="20" spans="1:3" x14ac:dyDescent="0.25">
      <c r="A20" s="3" t="s">
        <v>63</v>
      </c>
      <c r="B20" s="1" t="s">
        <v>321</v>
      </c>
      <c r="C20" s="1" t="s">
        <v>322</v>
      </c>
    </row>
    <row r="21" spans="1:3" x14ac:dyDescent="0.25">
      <c r="A21" s="3" t="s">
        <v>60</v>
      </c>
      <c r="B21" s="1" t="s">
        <v>323</v>
      </c>
      <c r="C21" s="1" t="s">
        <v>319</v>
      </c>
    </row>
    <row r="22" spans="1:3" x14ac:dyDescent="0.25">
      <c r="A22" s="3" t="s">
        <v>35</v>
      </c>
      <c r="B22" s="1" t="s">
        <v>324</v>
      </c>
      <c r="C22" s="1" t="s">
        <v>325</v>
      </c>
    </row>
    <row r="23" spans="1:3" x14ac:dyDescent="0.25">
      <c r="A23" s="3" t="s">
        <v>171</v>
      </c>
      <c r="B23" s="1" t="s">
        <v>326</v>
      </c>
      <c r="C23" s="1" t="s">
        <v>327</v>
      </c>
    </row>
    <row r="24" spans="1:3" x14ac:dyDescent="0.25">
      <c r="A24" s="3" t="s">
        <v>108</v>
      </c>
      <c r="B24" s="1" t="s">
        <v>328</v>
      </c>
      <c r="C24" s="1" t="s">
        <v>317</v>
      </c>
    </row>
    <row r="25" spans="1:3" x14ac:dyDescent="0.25">
      <c r="A25" s="3" t="s">
        <v>6</v>
      </c>
      <c r="B25" s="1" t="s">
        <v>329</v>
      </c>
      <c r="C25" s="1" t="s">
        <v>330</v>
      </c>
    </row>
    <row r="26" spans="1:3" x14ac:dyDescent="0.25">
      <c r="A26" s="3" t="s">
        <v>40</v>
      </c>
      <c r="B26" s="1" t="s">
        <v>331</v>
      </c>
      <c r="C26" s="1" t="s">
        <v>332</v>
      </c>
    </row>
    <row r="27" spans="1:3" x14ac:dyDescent="0.25">
      <c r="A27" s="3" t="s">
        <v>9</v>
      </c>
      <c r="B27" s="1" t="s">
        <v>333</v>
      </c>
      <c r="C27" s="1" t="s">
        <v>298</v>
      </c>
    </row>
    <row r="28" spans="1:3" x14ac:dyDescent="0.25">
      <c r="A28" s="3" t="s">
        <v>89</v>
      </c>
      <c r="B28" s="1" t="s">
        <v>334</v>
      </c>
      <c r="C28" s="1" t="s">
        <v>327</v>
      </c>
    </row>
    <row r="29" spans="1:3" x14ac:dyDescent="0.25">
      <c r="A29" s="3" t="s">
        <v>170</v>
      </c>
      <c r="B29" s="1" t="s">
        <v>335</v>
      </c>
      <c r="C29" s="1" t="s">
        <v>306</v>
      </c>
    </row>
    <row r="30" spans="1:3" x14ac:dyDescent="0.25">
      <c r="A30" s="3" t="s">
        <v>15</v>
      </c>
      <c r="B30" s="1" t="s">
        <v>336</v>
      </c>
      <c r="C30" s="1" t="s">
        <v>337</v>
      </c>
    </row>
    <row r="31" spans="1:3" x14ac:dyDescent="0.25">
      <c r="A31" s="3" t="s">
        <v>120</v>
      </c>
      <c r="B31" s="1" t="s">
        <v>338</v>
      </c>
      <c r="C31" s="1" t="s">
        <v>319</v>
      </c>
    </row>
    <row r="32" spans="1:3" x14ac:dyDescent="0.25">
      <c r="A32" s="3" t="s">
        <v>124</v>
      </c>
      <c r="B32" s="1" t="s">
        <v>339</v>
      </c>
      <c r="C32" s="1" t="s">
        <v>332</v>
      </c>
    </row>
    <row r="33" spans="1:3" x14ac:dyDescent="0.25">
      <c r="A33" s="3" t="s">
        <v>91</v>
      </c>
      <c r="B33" s="1" t="s">
        <v>340</v>
      </c>
      <c r="C33" s="1" t="s">
        <v>341</v>
      </c>
    </row>
    <row r="34" spans="1:3" x14ac:dyDescent="0.25">
      <c r="A34" s="3" t="s">
        <v>66</v>
      </c>
      <c r="B34" s="1" t="s">
        <v>342</v>
      </c>
      <c r="C34" s="1" t="s">
        <v>319</v>
      </c>
    </row>
    <row r="35" spans="1:3" x14ac:dyDescent="0.25">
      <c r="A35" s="3" t="s">
        <v>143</v>
      </c>
      <c r="B35" s="1" t="s">
        <v>343</v>
      </c>
      <c r="C35" s="1" t="s">
        <v>298</v>
      </c>
    </row>
    <row r="36" spans="1:3" x14ac:dyDescent="0.25">
      <c r="A36" s="3" t="s">
        <v>138</v>
      </c>
      <c r="B36" s="1" t="s">
        <v>344</v>
      </c>
      <c r="C36" s="1" t="s">
        <v>298</v>
      </c>
    </row>
    <row r="37" spans="1:3" x14ac:dyDescent="0.25">
      <c r="A37" s="3" t="s">
        <v>80</v>
      </c>
      <c r="B37" s="1" t="s">
        <v>345</v>
      </c>
      <c r="C37" s="1" t="s">
        <v>346</v>
      </c>
    </row>
    <row r="38" spans="1:3" x14ac:dyDescent="0.25">
      <c r="A38" s="3" t="s">
        <v>161</v>
      </c>
      <c r="B38" s="1" t="s">
        <v>347</v>
      </c>
      <c r="C38" s="1" t="s">
        <v>341</v>
      </c>
    </row>
    <row r="39" spans="1:3" x14ac:dyDescent="0.25">
      <c r="A39" s="3" t="s">
        <v>250</v>
      </c>
      <c r="B39" s="1" t="s">
        <v>348</v>
      </c>
      <c r="C39" s="1" t="s">
        <v>308</v>
      </c>
    </row>
    <row r="40" spans="1:3" x14ac:dyDescent="0.25">
      <c r="A40" s="3" t="s">
        <v>101</v>
      </c>
      <c r="B40" s="1" t="s">
        <v>349</v>
      </c>
      <c r="C40" s="1" t="s">
        <v>298</v>
      </c>
    </row>
    <row r="41" spans="1:3" x14ac:dyDescent="0.25">
      <c r="A41" s="3" t="s">
        <v>210</v>
      </c>
      <c r="B41" s="1" t="s">
        <v>350</v>
      </c>
      <c r="C41" s="1" t="s">
        <v>325</v>
      </c>
    </row>
    <row r="42" spans="1:3" x14ac:dyDescent="0.25">
      <c r="A42" s="3" t="s">
        <v>188</v>
      </c>
      <c r="B42" s="1" t="s">
        <v>351</v>
      </c>
      <c r="C42" s="1" t="s">
        <v>327</v>
      </c>
    </row>
    <row r="43" spans="1:3" x14ac:dyDescent="0.25">
      <c r="A43" s="3" t="s">
        <v>94</v>
      </c>
      <c r="B43" s="1" t="s">
        <v>352</v>
      </c>
      <c r="C43" s="1" t="s">
        <v>300</v>
      </c>
    </row>
    <row r="44" spans="1:3" x14ac:dyDescent="0.25">
      <c r="A44" s="3" t="s">
        <v>78</v>
      </c>
      <c r="B44" s="1" t="s">
        <v>353</v>
      </c>
      <c r="C44" s="1" t="s">
        <v>298</v>
      </c>
    </row>
    <row r="45" spans="1:3" x14ac:dyDescent="0.25">
      <c r="A45" s="3" t="s">
        <v>69</v>
      </c>
      <c r="B45" s="1" t="s">
        <v>354</v>
      </c>
      <c r="C45" s="1" t="s">
        <v>317</v>
      </c>
    </row>
    <row r="46" spans="1:3" x14ac:dyDescent="0.25">
      <c r="A46" s="3" t="s">
        <v>112</v>
      </c>
      <c r="B46" s="1" t="s">
        <v>355</v>
      </c>
      <c r="C46" s="1" t="s">
        <v>341</v>
      </c>
    </row>
    <row r="47" spans="1:3" x14ac:dyDescent="0.25">
      <c r="A47" s="3" t="s">
        <v>252</v>
      </c>
      <c r="B47" s="1" t="s">
        <v>356</v>
      </c>
      <c r="C47" s="1" t="s">
        <v>300</v>
      </c>
    </row>
    <row r="48" spans="1:3" x14ac:dyDescent="0.25">
      <c r="A48" s="3" t="s">
        <v>21</v>
      </c>
      <c r="B48" s="1" t="s">
        <v>357</v>
      </c>
      <c r="C48" s="1" t="s">
        <v>317</v>
      </c>
    </row>
    <row r="49" spans="1:3" x14ac:dyDescent="0.25">
      <c r="A49" s="3" t="s">
        <v>28</v>
      </c>
      <c r="B49" s="1" t="s">
        <v>358</v>
      </c>
      <c r="C49" s="1" t="s">
        <v>298</v>
      </c>
    </row>
    <row r="50" spans="1:3" x14ac:dyDescent="0.25">
      <c r="A50" s="3" t="s">
        <v>51</v>
      </c>
      <c r="B50" s="1" t="s">
        <v>359</v>
      </c>
      <c r="C50" s="1" t="s">
        <v>312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2E2E-183A-4FA2-8819-79A60A9591D4}">
  <dimension ref="A1:C24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21.42578125" bestFit="1" customWidth="1"/>
    <col min="3" max="3" width="17.140625" bestFit="1" customWidth="1"/>
  </cols>
  <sheetData>
    <row r="1" spans="1:3" x14ac:dyDescent="0.25">
      <c r="A1" t="s">
        <v>1</v>
      </c>
      <c r="B1" t="s">
        <v>360</v>
      </c>
      <c r="C1" t="s">
        <v>361</v>
      </c>
    </row>
    <row r="2" spans="1:3" x14ac:dyDescent="0.25">
      <c r="A2" s="1" t="s">
        <v>48</v>
      </c>
      <c r="B2" s="1" t="s">
        <v>362</v>
      </c>
      <c r="C2">
        <v>10</v>
      </c>
    </row>
    <row r="3" spans="1:3" x14ac:dyDescent="0.25">
      <c r="A3" s="1" t="s">
        <v>46</v>
      </c>
      <c r="B3" s="1" t="s">
        <v>363</v>
      </c>
      <c r="C3">
        <v>8</v>
      </c>
    </row>
    <row r="4" spans="1:3" x14ac:dyDescent="0.25">
      <c r="A4" s="1" t="s">
        <v>75</v>
      </c>
      <c r="B4" s="1" t="s">
        <v>364</v>
      </c>
      <c r="C4">
        <v>12</v>
      </c>
    </row>
    <row r="5" spans="1:3" x14ac:dyDescent="0.25">
      <c r="A5" s="1" t="s">
        <v>11</v>
      </c>
      <c r="B5" s="1" t="s">
        <v>365</v>
      </c>
      <c r="C5">
        <v>7</v>
      </c>
    </row>
    <row r="6" spans="1:3" x14ac:dyDescent="0.25">
      <c r="A6" s="1" t="s">
        <v>55</v>
      </c>
      <c r="B6" s="1" t="s">
        <v>366</v>
      </c>
      <c r="C6">
        <v>5</v>
      </c>
    </row>
    <row r="7" spans="1:3" x14ac:dyDescent="0.25">
      <c r="A7" s="1" t="s">
        <v>20</v>
      </c>
      <c r="B7" s="1" t="s">
        <v>367</v>
      </c>
      <c r="C7">
        <v>21</v>
      </c>
    </row>
    <row r="8" spans="1:3" x14ac:dyDescent="0.25">
      <c r="A8" s="1" t="s">
        <v>37</v>
      </c>
      <c r="B8" s="1" t="s">
        <v>368</v>
      </c>
      <c r="C8">
        <v>6</v>
      </c>
    </row>
    <row r="9" spans="1:3" x14ac:dyDescent="0.25">
      <c r="A9" s="1" t="s">
        <v>23</v>
      </c>
      <c r="B9" s="1" t="s">
        <v>369</v>
      </c>
      <c r="C9">
        <v>2</v>
      </c>
    </row>
    <row r="10" spans="1:3" x14ac:dyDescent="0.25">
      <c r="A10" s="1" t="s">
        <v>5</v>
      </c>
      <c r="B10" s="1" t="s">
        <v>370</v>
      </c>
      <c r="C10">
        <v>9</v>
      </c>
    </row>
    <row r="11" spans="1:3" x14ac:dyDescent="0.25">
      <c r="A11" s="1" t="s">
        <v>58</v>
      </c>
      <c r="B11" s="1" t="s">
        <v>371</v>
      </c>
      <c r="C11">
        <v>4</v>
      </c>
    </row>
    <row r="12" spans="1:3" x14ac:dyDescent="0.25">
      <c r="A12" s="1" t="s">
        <v>8</v>
      </c>
      <c r="B12" s="1" t="s">
        <v>372</v>
      </c>
      <c r="C12">
        <v>11</v>
      </c>
    </row>
    <row r="13" spans="1:3" x14ac:dyDescent="0.25">
      <c r="A13" s="1" t="s">
        <v>44</v>
      </c>
      <c r="B13" s="1" t="s">
        <v>373</v>
      </c>
      <c r="C13">
        <v>9</v>
      </c>
    </row>
    <row r="14" spans="1:3" x14ac:dyDescent="0.25">
      <c r="A14" s="1" t="s">
        <v>62</v>
      </c>
      <c r="B14" s="1" t="s">
        <v>374</v>
      </c>
      <c r="C14">
        <v>5</v>
      </c>
    </row>
    <row r="15" spans="1:3" x14ac:dyDescent="0.25">
      <c r="A15" s="1" t="s">
        <v>14</v>
      </c>
      <c r="B15" s="1" t="s">
        <v>375</v>
      </c>
      <c r="C15">
        <v>2</v>
      </c>
    </row>
    <row r="16" spans="1:3" x14ac:dyDescent="0.25">
      <c r="A16" s="1" t="s">
        <v>42</v>
      </c>
      <c r="B16" s="1" t="s">
        <v>376</v>
      </c>
      <c r="C16">
        <v>7</v>
      </c>
    </row>
    <row r="17" spans="1:3" x14ac:dyDescent="0.25">
      <c r="A17" s="1" t="s">
        <v>88</v>
      </c>
      <c r="B17" s="1" t="s">
        <v>377</v>
      </c>
      <c r="C17">
        <v>13</v>
      </c>
    </row>
    <row r="18" spans="1:3" x14ac:dyDescent="0.25">
      <c r="A18" s="1" t="s">
        <v>166</v>
      </c>
      <c r="B18" s="1" t="s">
        <v>378</v>
      </c>
      <c r="C18">
        <v>8</v>
      </c>
    </row>
    <row r="19" spans="1:3" x14ac:dyDescent="0.25">
      <c r="A19" s="1" t="s">
        <v>68</v>
      </c>
      <c r="B19" s="1" t="s">
        <v>379</v>
      </c>
      <c r="C19">
        <v>4</v>
      </c>
    </row>
    <row r="20" spans="1:3" x14ac:dyDescent="0.25">
      <c r="A20" s="1" t="s">
        <v>93</v>
      </c>
      <c r="B20" s="1" t="s">
        <v>380</v>
      </c>
      <c r="C20">
        <v>5</v>
      </c>
    </row>
    <row r="21" spans="1:3" x14ac:dyDescent="0.25">
      <c r="A21" s="1" t="s">
        <v>39</v>
      </c>
      <c r="B21" s="1" t="s">
        <v>381</v>
      </c>
      <c r="C21">
        <v>11</v>
      </c>
    </row>
    <row r="22" spans="1:3" x14ac:dyDescent="0.25">
      <c r="A22" s="1" t="s">
        <v>25</v>
      </c>
      <c r="B22" s="1" t="s">
        <v>382</v>
      </c>
      <c r="C22">
        <v>3</v>
      </c>
    </row>
    <row r="23" spans="1:3" x14ac:dyDescent="0.25">
      <c r="A23" s="1" t="s">
        <v>65</v>
      </c>
      <c r="B23" s="1" t="s">
        <v>383</v>
      </c>
      <c r="C23">
        <v>7</v>
      </c>
    </row>
    <row r="24" spans="1:3" x14ac:dyDescent="0.25">
      <c r="A24" s="1" t="s">
        <v>17</v>
      </c>
      <c r="B24" s="1" t="s">
        <v>384</v>
      </c>
      <c r="C24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D7" sqref="D7"/>
    </sheetView>
  </sheetViews>
  <sheetFormatPr defaultRowHeight="15" x14ac:dyDescent="0.25"/>
  <cols>
    <col min="3" max="3" width="9.85546875" customWidth="1"/>
  </cols>
  <sheetData>
    <row r="1" spans="1:2" x14ac:dyDescent="0.25">
      <c r="A1" t="s">
        <v>386</v>
      </c>
      <c r="B1" t="s">
        <v>385</v>
      </c>
    </row>
    <row r="2" spans="1:2" x14ac:dyDescent="0.25">
      <c r="A2">
        <v>1</v>
      </c>
      <c r="B2" t="s">
        <v>387</v>
      </c>
    </row>
    <row r="3" spans="1:2" x14ac:dyDescent="0.25">
      <c r="A3">
        <v>2</v>
      </c>
      <c r="B3" t="s">
        <v>388</v>
      </c>
    </row>
    <row r="4" spans="1:2" x14ac:dyDescent="0.25">
      <c r="A4">
        <v>3</v>
      </c>
      <c r="B4" t="s">
        <v>389</v>
      </c>
    </row>
    <row r="5" spans="1:2" x14ac:dyDescent="0.25">
      <c r="A5">
        <v>4</v>
      </c>
      <c r="B5" t="s">
        <v>390</v>
      </c>
    </row>
    <row r="6" spans="1:2" x14ac:dyDescent="0.25">
      <c r="A6">
        <v>5</v>
      </c>
      <c r="B6" t="s">
        <v>391</v>
      </c>
    </row>
    <row r="7" spans="1:2" x14ac:dyDescent="0.25">
      <c r="A7">
        <v>6</v>
      </c>
      <c r="B7" t="s">
        <v>392</v>
      </c>
    </row>
    <row r="8" spans="1:2" x14ac:dyDescent="0.25">
      <c r="A8">
        <v>7</v>
      </c>
      <c r="B8" t="s">
        <v>393</v>
      </c>
    </row>
    <row r="9" spans="1:2" x14ac:dyDescent="0.25">
      <c r="A9">
        <v>8</v>
      </c>
      <c r="B9" t="s">
        <v>394</v>
      </c>
    </row>
    <row r="10" spans="1:2" x14ac:dyDescent="0.25">
      <c r="A10">
        <v>9</v>
      </c>
      <c r="B10" t="s">
        <v>395</v>
      </c>
    </row>
    <row r="11" spans="1:2" x14ac:dyDescent="0.25">
      <c r="A11">
        <v>10</v>
      </c>
      <c r="B11" t="s">
        <v>396</v>
      </c>
    </row>
    <row r="12" spans="1:2" x14ac:dyDescent="0.25">
      <c r="A12">
        <v>11</v>
      </c>
      <c r="B12" t="s">
        <v>397</v>
      </c>
    </row>
    <row r="13" spans="1:2" x14ac:dyDescent="0.25">
      <c r="A13">
        <v>12</v>
      </c>
      <c r="B13" t="s">
        <v>398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C6FE-A141-4731-B04F-0A9A17645CE4}">
  <dimension ref="A1:Z51"/>
  <sheetViews>
    <sheetView workbookViewId="0">
      <selection activeCell="H14" sqref="H14"/>
    </sheetView>
  </sheetViews>
  <sheetFormatPr defaultRowHeight="15" x14ac:dyDescent="0.25"/>
  <cols>
    <col min="1" max="1" width="20" bestFit="1" customWidth="1"/>
    <col min="2" max="2" width="40" customWidth="1"/>
    <col min="3" max="3" width="16.85546875" bestFit="1" customWidth="1"/>
    <col min="4" max="4" width="21.42578125" bestFit="1" customWidth="1"/>
    <col min="5" max="5" width="13.28515625" bestFit="1" customWidth="1"/>
    <col min="6" max="6" width="18.140625" bestFit="1" customWidth="1"/>
    <col min="7" max="7" width="15.5703125" bestFit="1" customWidth="1"/>
    <col min="8" max="8" width="13.140625" bestFit="1" customWidth="1"/>
    <col min="9" max="9" width="10.5703125" bestFit="1" customWidth="1"/>
    <col min="10" max="10" width="18.140625" bestFit="1" customWidth="1"/>
    <col min="11" max="11" width="21" bestFit="1" customWidth="1"/>
    <col min="12" max="12" width="18.5703125" bestFit="1" customWidth="1"/>
    <col min="13" max="13" width="14.85546875" bestFit="1" customWidth="1"/>
    <col min="14" max="14" width="14.7109375" bestFit="1" customWidth="1"/>
    <col min="15" max="16" width="18.85546875" bestFit="1" customWidth="1"/>
    <col min="17" max="17" width="19.85546875" bestFit="1" customWidth="1"/>
    <col min="18" max="18" width="16.140625" bestFit="1" customWidth="1"/>
    <col min="19" max="19" width="15.5703125" bestFit="1" customWidth="1"/>
    <col min="20" max="20" width="13.42578125" bestFit="1" customWidth="1"/>
    <col min="21" max="21" width="16.28515625" bestFit="1" customWidth="1"/>
    <col min="22" max="22" width="17.85546875" bestFit="1" customWidth="1"/>
    <col min="23" max="23" width="15" bestFit="1" customWidth="1"/>
    <col min="24" max="24" width="13.85546875" bestFit="1" customWidth="1"/>
    <col min="25" max="25" width="14.28515625" bestFit="1" customWidth="1"/>
  </cols>
  <sheetData>
    <row r="1" spans="1:26" x14ac:dyDescent="0.25">
      <c r="A1" s="4" t="s">
        <v>402</v>
      </c>
      <c r="B1" t="s">
        <v>408</v>
      </c>
      <c r="D1" t="s">
        <v>402</v>
      </c>
      <c r="E1" t="s">
        <v>408</v>
      </c>
    </row>
    <row r="2" spans="1:26" x14ac:dyDescent="0.25">
      <c r="A2" s="5" t="s">
        <v>295</v>
      </c>
      <c r="B2" s="1">
        <v>4</v>
      </c>
      <c r="D2" s="5" t="s">
        <v>313</v>
      </c>
      <c r="E2">
        <v>9</v>
      </c>
      <c r="Z2" t="s">
        <v>407</v>
      </c>
    </row>
    <row r="3" spans="1:26" x14ac:dyDescent="0.25">
      <c r="A3" s="5" t="s">
        <v>297</v>
      </c>
      <c r="B3" s="1">
        <v>6</v>
      </c>
      <c r="D3" s="5" t="s">
        <v>304</v>
      </c>
      <c r="E3">
        <v>8</v>
      </c>
      <c r="Z3">
        <f>COUNT(B3:X3)</f>
        <v>2</v>
      </c>
    </row>
    <row r="4" spans="1:26" x14ac:dyDescent="0.25">
      <c r="A4" s="5" t="s">
        <v>299</v>
      </c>
      <c r="B4" s="1">
        <v>1</v>
      </c>
      <c r="D4" s="5" t="s">
        <v>311</v>
      </c>
      <c r="E4">
        <v>8</v>
      </c>
      <c r="Z4">
        <f t="shared" ref="Z4:Z51" si="0">COUNT(B4:X4)</f>
        <v>2</v>
      </c>
    </row>
    <row r="5" spans="1:26" x14ac:dyDescent="0.25">
      <c r="A5" s="5" t="s">
        <v>301</v>
      </c>
      <c r="B5" s="1">
        <v>6</v>
      </c>
      <c r="D5" s="5" t="s">
        <v>321</v>
      </c>
      <c r="E5">
        <v>7</v>
      </c>
      <c r="Z5">
        <f t="shared" si="0"/>
        <v>2</v>
      </c>
    </row>
    <row r="6" spans="1:26" x14ac:dyDescent="0.25">
      <c r="A6" s="5" t="s">
        <v>302</v>
      </c>
      <c r="B6" s="1">
        <v>4</v>
      </c>
      <c r="D6" s="5" t="s">
        <v>323</v>
      </c>
      <c r="E6">
        <v>7</v>
      </c>
      <c r="Z6">
        <f t="shared" si="0"/>
        <v>2</v>
      </c>
    </row>
    <row r="7" spans="1:26" x14ac:dyDescent="0.25">
      <c r="A7" s="5" t="s">
        <v>303</v>
      </c>
      <c r="B7" s="1">
        <v>2</v>
      </c>
      <c r="D7" s="5" t="s">
        <v>336</v>
      </c>
      <c r="E7">
        <v>7</v>
      </c>
      <c r="Z7">
        <f t="shared" si="0"/>
        <v>2</v>
      </c>
    </row>
    <row r="8" spans="1:26" x14ac:dyDescent="0.25">
      <c r="A8" s="5" t="s">
        <v>304</v>
      </c>
      <c r="B8" s="1">
        <v>8</v>
      </c>
      <c r="D8" s="5" t="s">
        <v>339</v>
      </c>
      <c r="E8">
        <v>7</v>
      </c>
      <c r="Z8">
        <f t="shared" si="0"/>
        <v>2</v>
      </c>
    </row>
    <row r="9" spans="1:26" x14ac:dyDescent="0.25">
      <c r="A9" s="5" t="s">
        <v>305</v>
      </c>
      <c r="B9" s="1">
        <v>3</v>
      </c>
      <c r="D9" s="5" t="s">
        <v>297</v>
      </c>
      <c r="E9">
        <v>6</v>
      </c>
      <c r="Z9">
        <f t="shared" si="0"/>
        <v>2</v>
      </c>
    </row>
    <row r="10" spans="1:26" x14ac:dyDescent="0.25">
      <c r="A10" s="5" t="s">
        <v>307</v>
      </c>
      <c r="B10" s="1">
        <v>3</v>
      </c>
      <c r="D10" s="5" t="s">
        <v>301</v>
      </c>
      <c r="E10">
        <v>6</v>
      </c>
      <c r="Z10">
        <f t="shared" si="0"/>
        <v>2</v>
      </c>
    </row>
    <row r="11" spans="1:26" x14ac:dyDescent="0.25">
      <c r="A11" s="5" t="s">
        <v>309</v>
      </c>
      <c r="B11" s="1">
        <v>3</v>
      </c>
      <c r="D11" s="5" t="s">
        <v>310</v>
      </c>
      <c r="E11">
        <v>6</v>
      </c>
      <c r="Z11">
        <f t="shared" si="0"/>
        <v>2</v>
      </c>
    </row>
    <row r="12" spans="1:26" x14ac:dyDescent="0.25">
      <c r="A12" s="5" t="s">
        <v>310</v>
      </c>
      <c r="B12" s="1">
        <v>6</v>
      </c>
      <c r="D12" s="5" t="s">
        <v>326</v>
      </c>
      <c r="E12">
        <v>6</v>
      </c>
      <c r="Z12">
        <f t="shared" si="0"/>
        <v>2</v>
      </c>
    </row>
    <row r="13" spans="1:26" x14ac:dyDescent="0.25">
      <c r="A13" s="5" t="s">
        <v>311</v>
      </c>
      <c r="B13" s="1">
        <v>8</v>
      </c>
      <c r="D13" s="5" t="s">
        <v>333</v>
      </c>
      <c r="E13">
        <v>6</v>
      </c>
      <c r="Z13">
        <f t="shared" si="0"/>
        <v>2</v>
      </c>
    </row>
    <row r="14" spans="1:26" x14ac:dyDescent="0.25">
      <c r="A14" s="5" t="s">
        <v>313</v>
      </c>
      <c r="B14" s="1">
        <v>9</v>
      </c>
      <c r="D14" s="5" t="s">
        <v>334</v>
      </c>
      <c r="E14">
        <v>6</v>
      </c>
      <c r="Z14">
        <f t="shared" si="0"/>
        <v>2</v>
      </c>
    </row>
    <row r="15" spans="1:26" x14ac:dyDescent="0.25">
      <c r="A15" s="5" t="s">
        <v>314</v>
      </c>
      <c r="B15" s="1">
        <v>3</v>
      </c>
      <c r="D15" s="5" t="s">
        <v>353</v>
      </c>
      <c r="E15">
        <v>6</v>
      </c>
      <c r="Z15">
        <f t="shared" si="0"/>
        <v>2</v>
      </c>
    </row>
    <row r="16" spans="1:26" x14ac:dyDescent="0.25">
      <c r="A16" s="5" t="s">
        <v>315</v>
      </c>
      <c r="B16" s="1">
        <v>4</v>
      </c>
      <c r="D16" s="5" t="s">
        <v>358</v>
      </c>
      <c r="E16">
        <v>6</v>
      </c>
      <c r="Z16">
        <f t="shared" si="0"/>
        <v>2</v>
      </c>
    </row>
    <row r="17" spans="1:26" x14ac:dyDescent="0.25">
      <c r="A17" s="5" t="s">
        <v>316</v>
      </c>
      <c r="B17" s="1">
        <v>5</v>
      </c>
      <c r="D17" s="5" t="s">
        <v>316</v>
      </c>
      <c r="E17">
        <v>5</v>
      </c>
      <c r="Z17">
        <f t="shared" si="0"/>
        <v>2</v>
      </c>
    </row>
    <row r="18" spans="1:26" x14ac:dyDescent="0.25">
      <c r="A18" s="5" t="s">
        <v>318</v>
      </c>
      <c r="B18" s="1">
        <v>4</v>
      </c>
      <c r="D18" s="5" t="s">
        <v>324</v>
      </c>
      <c r="E18">
        <v>5</v>
      </c>
      <c r="Z18">
        <f t="shared" si="0"/>
        <v>2</v>
      </c>
    </row>
    <row r="19" spans="1:26" x14ac:dyDescent="0.25">
      <c r="A19" s="5" t="s">
        <v>320</v>
      </c>
      <c r="B19" s="1">
        <v>4</v>
      </c>
      <c r="D19" s="5" t="s">
        <v>328</v>
      </c>
      <c r="E19">
        <v>5</v>
      </c>
      <c r="Z19">
        <f t="shared" si="0"/>
        <v>2</v>
      </c>
    </row>
    <row r="20" spans="1:26" x14ac:dyDescent="0.25">
      <c r="A20" s="5" t="s">
        <v>321</v>
      </c>
      <c r="B20" s="1">
        <v>7</v>
      </c>
      <c r="D20" s="5" t="s">
        <v>331</v>
      </c>
      <c r="E20">
        <v>5</v>
      </c>
      <c r="Z20">
        <f t="shared" si="0"/>
        <v>2</v>
      </c>
    </row>
    <row r="21" spans="1:26" x14ac:dyDescent="0.25">
      <c r="A21" s="5" t="s">
        <v>323</v>
      </c>
      <c r="B21" s="1">
        <v>7</v>
      </c>
      <c r="D21" s="5" t="s">
        <v>329</v>
      </c>
      <c r="E21">
        <v>5</v>
      </c>
      <c r="Z21">
        <f t="shared" si="0"/>
        <v>2</v>
      </c>
    </row>
    <row r="22" spans="1:26" x14ac:dyDescent="0.25">
      <c r="A22" s="5" t="s">
        <v>324</v>
      </c>
      <c r="B22" s="1">
        <v>5</v>
      </c>
      <c r="D22" s="5" t="s">
        <v>343</v>
      </c>
      <c r="E22">
        <v>5</v>
      </c>
      <c r="Z22">
        <f t="shared" si="0"/>
        <v>2</v>
      </c>
    </row>
    <row r="23" spans="1:26" x14ac:dyDescent="0.25">
      <c r="A23" s="5" t="s">
        <v>326</v>
      </c>
      <c r="B23" s="1">
        <v>6</v>
      </c>
      <c r="D23" s="5" t="s">
        <v>349</v>
      </c>
      <c r="E23">
        <v>5</v>
      </c>
      <c r="Z23">
        <f t="shared" si="0"/>
        <v>2</v>
      </c>
    </row>
    <row r="24" spans="1:26" x14ac:dyDescent="0.25">
      <c r="A24" s="5" t="s">
        <v>328</v>
      </c>
      <c r="B24" s="1">
        <v>5</v>
      </c>
      <c r="D24" s="5" t="s">
        <v>295</v>
      </c>
      <c r="E24">
        <v>4</v>
      </c>
      <c r="Z24">
        <f t="shared" si="0"/>
        <v>2</v>
      </c>
    </row>
    <row r="25" spans="1:26" x14ac:dyDescent="0.25">
      <c r="A25" s="5" t="s">
        <v>331</v>
      </c>
      <c r="B25" s="1">
        <v>5</v>
      </c>
      <c r="D25" s="5" t="s">
        <v>302</v>
      </c>
      <c r="E25">
        <v>4</v>
      </c>
      <c r="Z25">
        <f t="shared" si="0"/>
        <v>2</v>
      </c>
    </row>
    <row r="26" spans="1:26" x14ac:dyDescent="0.25">
      <c r="A26" s="5" t="s">
        <v>329</v>
      </c>
      <c r="B26" s="1">
        <v>5</v>
      </c>
      <c r="D26" s="5" t="s">
        <v>315</v>
      </c>
      <c r="E26">
        <v>4</v>
      </c>
      <c r="Z26">
        <f t="shared" si="0"/>
        <v>2</v>
      </c>
    </row>
    <row r="27" spans="1:26" x14ac:dyDescent="0.25">
      <c r="A27" s="5" t="s">
        <v>333</v>
      </c>
      <c r="B27" s="1">
        <v>6</v>
      </c>
      <c r="D27" s="5" t="s">
        <v>318</v>
      </c>
      <c r="E27">
        <v>4</v>
      </c>
      <c r="Z27">
        <f t="shared" si="0"/>
        <v>2</v>
      </c>
    </row>
    <row r="28" spans="1:26" x14ac:dyDescent="0.25">
      <c r="A28" s="5" t="s">
        <v>334</v>
      </c>
      <c r="B28" s="1">
        <v>6</v>
      </c>
      <c r="D28" s="5" t="s">
        <v>320</v>
      </c>
      <c r="E28">
        <v>4</v>
      </c>
      <c r="Z28">
        <f t="shared" si="0"/>
        <v>2</v>
      </c>
    </row>
    <row r="29" spans="1:26" x14ac:dyDescent="0.25">
      <c r="A29" s="5" t="s">
        <v>335</v>
      </c>
      <c r="B29" s="1">
        <v>4</v>
      </c>
      <c r="D29" s="5" t="s">
        <v>335</v>
      </c>
      <c r="E29">
        <v>4</v>
      </c>
      <c r="Z29">
        <f t="shared" si="0"/>
        <v>2</v>
      </c>
    </row>
    <row r="30" spans="1:26" x14ac:dyDescent="0.25">
      <c r="A30" s="5" t="s">
        <v>336</v>
      </c>
      <c r="B30" s="1">
        <v>7</v>
      </c>
      <c r="D30" s="5" t="s">
        <v>340</v>
      </c>
      <c r="E30">
        <v>4</v>
      </c>
      <c r="Z30">
        <f t="shared" si="0"/>
        <v>2</v>
      </c>
    </row>
    <row r="31" spans="1:26" x14ac:dyDescent="0.25">
      <c r="A31" s="5" t="s">
        <v>338</v>
      </c>
      <c r="B31" s="1">
        <v>1</v>
      </c>
      <c r="D31" s="5" t="s">
        <v>344</v>
      </c>
      <c r="E31">
        <v>4</v>
      </c>
      <c r="Z31">
        <f t="shared" si="0"/>
        <v>2</v>
      </c>
    </row>
    <row r="32" spans="1:26" x14ac:dyDescent="0.25">
      <c r="A32" s="5" t="s">
        <v>339</v>
      </c>
      <c r="B32" s="1">
        <v>7</v>
      </c>
      <c r="D32" s="5" t="s">
        <v>345</v>
      </c>
      <c r="E32">
        <v>4</v>
      </c>
      <c r="Z32">
        <f t="shared" si="0"/>
        <v>2</v>
      </c>
    </row>
    <row r="33" spans="1:26" x14ac:dyDescent="0.25">
      <c r="A33" s="5" t="s">
        <v>340</v>
      </c>
      <c r="B33" s="1">
        <v>4</v>
      </c>
      <c r="D33" s="5" t="s">
        <v>352</v>
      </c>
      <c r="E33">
        <v>4</v>
      </c>
      <c r="Z33">
        <f t="shared" si="0"/>
        <v>2</v>
      </c>
    </row>
    <row r="34" spans="1:26" x14ac:dyDescent="0.25">
      <c r="A34" s="5" t="s">
        <v>342</v>
      </c>
      <c r="B34" s="1">
        <v>3</v>
      </c>
      <c r="D34" s="5" t="s">
        <v>354</v>
      </c>
      <c r="E34">
        <v>4</v>
      </c>
      <c r="Z34">
        <f t="shared" si="0"/>
        <v>2</v>
      </c>
    </row>
    <row r="35" spans="1:26" x14ac:dyDescent="0.25">
      <c r="A35" s="5" t="s">
        <v>343</v>
      </c>
      <c r="B35" s="1">
        <v>5</v>
      </c>
      <c r="D35" s="5" t="s">
        <v>357</v>
      </c>
      <c r="E35">
        <v>4</v>
      </c>
      <c r="Z35">
        <f t="shared" si="0"/>
        <v>2</v>
      </c>
    </row>
    <row r="36" spans="1:26" x14ac:dyDescent="0.25">
      <c r="A36" s="5" t="s">
        <v>344</v>
      </c>
      <c r="B36" s="1">
        <v>4</v>
      </c>
      <c r="D36" s="5" t="s">
        <v>359</v>
      </c>
      <c r="E36">
        <v>4</v>
      </c>
      <c r="Z36">
        <f t="shared" si="0"/>
        <v>2</v>
      </c>
    </row>
    <row r="37" spans="1:26" x14ac:dyDescent="0.25">
      <c r="A37" s="5" t="s">
        <v>345</v>
      </c>
      <c r="B37" s="1">
        <v>4</v>
      </c>
      <c r="D37" s="5" t="s">
        <v>305</v>
      </c>
      <c r="E37">
        <v>3</v>
      </c>
      <c r="Z37">
        <f t="shared" si="0"/>
        <v>2</v>
      </c>
    </row>
    <row r="38" spans="1:26" x14ac:dyDescent="0.25">
      <c r="A38" s="5" t="s">
        <v>347</v>
      </c>
      <c r="B38" s="1">
        <v>3</v>
      </c>
      <c r="D38" s="5" t="s">
        <v>307</v>
      </c>
      <c r="E38">
        <v>3</v>
      </c>
      <c r="Z38">
        <f t="shared" si="0"/>
        <v>2</v>
      </c>
    </row>
    <row r="39" spans="1:26" x14ac:dyDescent="0.25">
      <c r="A39" s="5" t="s">
        <v>348</v>
      </c>
      <c r="B39" s="1">
        <v>2</v>
      </c>
      <c r="D39" s="5" t="s">
        <v>309</v>
      </c>
      <c r="E39">
        <v>3</v>
      </c>
      <c r="Z39">
        <f t="shared" si="0"/>
        <v>2</v>
      </c>
    </row>
    <row r="40" spans="1:26" x14ac:dyDescent="0.25">
      <c r="A40" s="5" t="s">
        <v>349</v>
      </c>
      <c r="B40" s="1">
        <v>5</v>
      </c>
      <c r="D40" s="5" t="s">
        <v>314</v>
      </c>
      <c r="E40">
        <v>3</v>
      </c>
      <c r="Z40">
        <f t="shared" si="0"/>
        <v>2</v>
      </c>
    </row>
    <row r="41" spans="1:26" x14ac:dyDescent="0.25">
      <c r="A41" s="5" t="s">
        <v>350</v>
      </c>
      <c r="B41" s="1">
        <v>1</v>
      </c>
      <c r="D41" s="5" t="s">
        <v>342</v>
      </c>
      <c r="E41">
        <v>3</v>
      </c>
      <c r="Z41">
        <f t="shared" si="0"/>
        <v>2</v>
      </c>
    </row>
    <row r="42" spans="1:26" x14ac:dyDescent="0.25">
      <c r="A42" s="5" t="s">
        <v>351</v>
      </c>
      <c r="B42" s="1">
        <v>2</v>
      </c>
      <c r="D42" s="5" t="s">
        <v>347</v>
      </c>
      <c r="E42">
        <v>3</v>
      </c>
      <c r="Z42">
        <f t="shared" si="0"/>
        <v>2</v>
      </c>
    </row>
    <row r="43" spans="1:26" x14ac:dyDescent="0.25">
      <c r="A43" s="5" t="s">
        <v>352</v>
      </c>
      <c r="B43" s="1">
        <v>4</v>
      </c>
      <c r="D43" s="5" t="s">
        <v>303</v>
      </c>
      <c r="E43">
        <v>2</v>
      </c>
      <c r="Z43">
        <f t="shared" si="0"/>
        <v>2</v>
      </c>
    </row>
    <row r="44" spans="1:26" x14ac:dyDescent="0.25">
      <c r="A44" s="5" t="s">
        <v>353</v>
      </c>
      <c r="B44" s="1">
        <v>6</v>
      </c>
      <c r="D44" s="5" t="s">
        <v>348</v>
      </c>
      <c r="E44">
        <v>2</v>
      </c>
      <c r="Z44">
        <f t="shared" si="0"/>
        <v>2</v>
      </c>
    </row>
    <row r="45" spans="1:26" x14ac:dyDescent="0.25">
      <c r="A45" s="5" t="s">
        <v>354</v>
      </c>
      <c r="B45" s="1">
        <v>4</v>
      </c>
      <c r="D45" s="5" t="s">
        <v>351</v>
      </c>
      <c r="E45">
        <v>2</v>
      </c>
      <c r="Z45">
        <f t="shared" si="0"/>
        <v>2</v>
      </c>
    </row>
    <row r="46" spans="1:26" x14ac:dyDescent="0.25">
      <c r="A46" s="5" t="s">
        <v>355</v>
      </c>
      <c r="B46" s="1">
        <v>1</v>
      </c>
      <c r="D46" s="5" t="s">
        <v>299</v>
      </c>
      <c r="E46">
        <v>1</v>
      </c>
      <c r="Z46">
        <f t="shared" si="0"/>
        <v>2</v>
      </c>
    </row>
    <row r="47" spans="1:26" x14ac:dyDescent="0.25">
      <c r="A47" s="5" t="s">
        <v>356</v>
      </c>
      <c r="B47" s="1">
        <v>1</v>
      </c>
      <c r="D47" s="5" t="s">
        <v>338</v>
      </c>
      <c r="E47">
        <v>1</v>
      </c>
      <c r="Z47">
        <f t="shared" si="0"/>
        <v>2</v>
      </c>
    </row>
    <row r="48" spans="1:26" x14ac:dyDescent="0.25">
      <c r="A48" s="5" t="s">
        <v>357</v>
      </c>
      <c r="B48" s="1">
        <v>4</v>
      </c>
      <c r="D48" s="5" t="s">
        <v>350</v>
      </c>
      <c r="E48">
        <v>1</v>
      </c>
      <c r="Z48">
        <f t="shared" si="0"/>
        <v>2</v>
      </c>
    </row>
    <row r="49" spans="1:26" x14ac:dyDescent="0.25">
      <c r="A49" s="5" t="s">
        <v>358</v>
      </c>
      <c r="B49" s="1">
        <v>6</v>
      </c>
      <c r="D49" s="5" t="s">
        <v>355</v>
      </c>
      <c r="E49">
        <v>1</v>
      </c>
      <c r="Z49">
        <f t="shared" si="0"/>
        <v>2</v>
      </c>
    </row>
    <row r="50" spans="1:26" x14ac:dyDescent="0.25">
      <c r="A50" s="5" t="s">
        <v>359</v>
      </c>
      <c r="B50" s="1">
        <v>4</v>
      </c>
      <c r="D50" s="5" t="s">
        <v>356</v>
      </c>
      <c r="E50">
        <v>1</v>
      </c>
      <c r="Z50">
        <f t="shared" si="0"/>
        <v>2</v>
      </c>
    </row>
    <row r="51" spans="1:26" x14ac:dyDescent="0.25">
      <c r="A51" s="5" t="s">
        <v>403</v>
      </c>
      <c r="B51" s="1">
        <v>23</v>
      </c>
      <c r="Z51">
        <f t="shared" si="0"/>
        <v>1</v>
      </c>
    </row>
  </sheetData>
  <pageMargins left="0.7" right="0.7" top="0.75" bottom="0.75" header="0.3" footer="0.3"/>
  <pageSetup paperSize="9" orientation="portrait" horizontalDpi="4294967295" verticalDpi="4294967295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4B86-3CDF-4E79-8316-7C268ABBFE29}">
  <dimension ref="A1:H18"/>
  <sheetViews>
    <sheetView workbookViewId="0">
      <selection activeCell="K4" sqref="K4"/>
    </sheetView>
  </sheetViews>
  <sheetFormatPr defaultRowHeight="15" x14ac:dyDescent="0.25"/>
  <cols>
    <col min="1" max="1" width="20.7109375" bestFit="1" customWidth="1"/>
    <col min="2" max="2" width="14.140625" bestFit="1" customWidth="1"/>
    <col min="4" max="4" width="20.7109375" bestFit="1" customWidth="1"/>
    <col min="5" max="5" width="16.28515625" bestFit="1" customWidth="1"/>
    <col min="7" max="7" width="16.140625" customWidth="1"/>
  </cols>
  <sheetData>
    <row r="1" spans="1:8" x14ac:dyDescent="0.25">
      <c r="A1" s="4" t="s">
        <v>294</v>
      </c>
      <c r="B1" t="s">
        <v>404</v>
      </c>
      <c r="D1" s="4" t="s">
        <v>294</v>
      </c>
      <c r="E1" t="s">
        <v>405</v>
      </c>
      <c r="G1" t="s">
        <v>294</v>
      </c>
      <c r="H1" t="s">
        <v>406</v>
      </c>
    </row>
    <row r="2" spans="1:8" x14ac:dyDescent="0.25">
      <c r="A2" s="5" t="s">
        <v>317</v>
      </c>
      <c r="B2" s="1">
        <v>4</v>
      </c>
      <c r="D2" s="5" t="s">
        <v>317</v>
      </c>
      <c r="E2" s="1">
        <v>19</v>
      </c>
      <c r="G2" t="s">
        <v>322</v>
      </c>
      <c r="H2" s="7">
        <f>VLOOKUP(Tabela6[[#This Row],[wojewodztwo]],$D$2:$E$17,2,FALSE) / VLOOKUP(Tabela6[[#This Row],[wojewodztwo]],$A$2:$B$17,2,FALSE)</f>
        <v>8</v>
      </c>
    </row>
    <row r="3" spans="1:8" x14ac:dyDescent="0.25">
      <c r="A3" s="5" t="s">
        <v>300</v>
      </c>
      <c r="B3" s="1">
        <v>4</v>
      </c>
      <c r="D3" s="5" t="s">
        <v>300</v>
      </c>
      <c r="E3" s="1">
        <v>17</v>
      </c>
      <c r="G3" t="s">
        <v>332</v>
      </c>
      <c r="H3" s="7">
        <f>VLOOKUP(Tabela6[[#This Row],[wojewodztwo]],$D$2:$E$17,2,FALSE) / VLOOKUP(Tabela6[[#This Row],[wojewodztwo]],$A$2:$B$17,2,FALSE)</f>
        <v>7</v>
      </c>
    </row>
    <row r="4" spans="1:8" x14ac:dyDescent="0.25">
      <c r="A4" s="5" t="s">
        <v>332</v>
      </c>
      <c r="B4" s="1">
        <v>2</v>
      </c>
      <c r="D4" s="5" t="s">
        <v>332</v>
      </c>
      <c r="E4" s="1">
        <v>14</v>
      </c>
      <c r="G4" t="s">
        <v>337</v>
      </c>
      <c r="H4" s="7">
        <f>VLOOKUP(Tabela6[[#This Row],[wojewodztwo]],$D$2:$E$17,2,FALSE) / VLOOKUP(Tabela6[[#This Row],[wojewodztwo]],$A$2:$B$17,2,FALSE)</f>
        <v>7</v>
      </c>
    </row>
    <row r="5" spans="1:8" x14ac:dyDescent="0.25">
      <c r="A5" s="5" t="s">
        <v>330</v>
      </c>
      <c r="B5" s="1">
        <v>1</v>
      </c>
      <c r="D5" s="5" t="s">
        <v>330</v>
      </c>
      <c r="E5" s="1">
        <v>5</v>
      </c>
      <c r="G5" t="s">
        <v>312</v>
      </c>
      <c r="H5" s="7">
        <f>VLOOKUP(Tabela6[[#This Row],[wojewodztwo]],$D$2:$E$17,2,FALSE) / VLOOKUP(Tabela6[[#This Row],[wojewodztwo]],$A$2:$B$17,2,FALSE)</f>
        <v>6.5</v>
      </c>
    </row>
    <row r="6" spans="1:8" x14ac:dyDescent="0.25">
      <c r="A6" s="5" t="s">
        <v>312</v>
      </c>
      <c r="B6" s="1">
        <v>2</v>
      </c>
      <c r="D6" s="5" t="s">
        <v>312</v>
      </c>
      <c r="E6" s="1">
        <v>13</v>
      </c>
      <c r="G6" t="s">
        <v>298</v>
      </c>
      <c r="H6" s="7">
        <f>VLOOKUP(Tabela6[[#This Row],[wojewodztwo]],$D$2:$E$17,2,FALSE) / VLOOKUP(Tabela6[[#This Row],[wojewodztwo]],$A$2:$B$17,2,FALSE)</f>
        <v>5.5333333333333332</v>
      </c>
    </row>
    <row r="7" spans="1:8" x14ac:dyDescent="0.25">
      <c r="A7" s="5" t="s">
        <v>327</v>
      </c>
      <c r="B7" s="1">
        <v>3</v>
      </c>
      <c r="D7" s="5" t="s">
        <v>327</v>
      </c>
      <c r="E7" s="1">
        <v>16</v>
      </c>
      <c r="G7" t="s">
        <v>327</v>
      </c>
      <c r="H7" s="7">
        <f>VLOOKUP(Tabela6[[#This Row],[wojewodztwo]],$D$2:$E$17,2,FALSE) / VLOOKUP(Tabela6[[#This Row],[wojewodztwo]],$A$2:$B$17,2,FALSE)</f>
        <v>5.333333333333333</v>
      </c>
    </row>
    <row r="8" spans="1:8" x14ac:dyDescent="0.25">
      <c r="A8" s="5" t="s">
        <v>341</v>
      </c>
      <c r="B8" s="1">
        <v>3</v>
      </c>
      <c r="D8" s="5" t="s">
        <v>341</v>
      </c>
      <c r="E8" s="1">
        <v>8</v>
      </c>
      <c r="G8" t="s">
        <v>330</v>
      </c>
      <c r="H8" s="7">
        <f>VLOOKUP(Tabela6[[#This Row],[wojewodztwo]],$D$2:$E$17,2,FALSE) / VLOOKUP(Tabela6[[#This Row],[wojewodztwo]],$A$2:$B$17,2,FALSE)</f>
        <v>5</v>
      </c>
    </row>
    <row r="9" spans="1:8" x14ac:dyDescent="0.25">
      <c r="A9" s="5" t="s">
        <v>337</v>
      </c>
      <c r="B9" s="1">
        <v>1</v>
      </c>
      <c r="D9" s="5" t="s">
        <v>337</v>
      </c>
      <c r="E9" s="1">
        <v>7</v>
      </c>
      <c r="G9" t="s">
        <v>346</v>
      </c>
      <c r="H9" s="7">
        <f>VLOOKUP(Tabela6[[#This Row],[wojewodztwo]],$D$2:$E$17,2,FALSE) / VLOOKUP(Tabela6[[#This Row],[wojewodztwo]],$A$2:$B$17,2,FALSE)</f>
        <v>5</v>
      </c>
    </row>
    <row r="10" spans="1:8" x14ac:dyDescent="0.25">
      <c r="A10" s="5" t="s">
        <v>346</v>
      </c>
      <c r="B10" s="1">
        <v>1</v>
      </c>
      <c r="D10" s="5" t="s">
        <v>346</v>
      </c>
      <c r="E10" s="1">
        <v>5</v>
      </c>
      <c r="G10" t="s">
        <v>317</v>
      </c>
      <c r="H10" s="7">
        <f>VLOOKUP(Tabela6[[#This Row],[wojewodztwo]],$D$2:$E$17,2,FALSE) / VLOOKUP(Tabela6[[#This Row],[wojewodztwo]],$A$2:$B$17,2,FALSE)</f>
        <v>4.75</v>
      </c>
    </row>
    <row r="11" spans="1:8" x14ac:dyDescent="0.25">
      <c r="A11" s="5" t="s">
        <v>296</v>
      </c>
      <c r="B11" s="1">
        <v>1</v>
      </c>
      <c r="D11" s="5" t="s">
        <v>296</v>
      </c>
      <c r="E11" s="1">
        <v>4</v>
      </c>
      <c r="G11" t="s">
        <v>300</v>
      </c>
      <c r="H11" s="7">
        <f>VLOOKUP(Tabela6[[#This Row],[wojewodztwo]],$D$2:$E$17,2,FALSE) / VLOOKUP(Tabela6[[#This Row],[wojewodztwo]],$A$2:$B$17,2,FALSE)</f>
        <v>4.25</v>
      </c>
    </row>
    <row r="12" spans="1:8" x14ac:dyDescent="0.25">
      <c r="A12" s="5" t="s">
        <v>308</v>
      </c>
      <c r="B12" s="1">
        <v>3</v>
      </c>
      <c r="D12" s="5" t="s">
        <v>308</v>
      </c>
      <c r="E12" s="1">
        <v>8</v>
      </c>
      <c r="G12" t="s">
        <v>319</v>
      </c>
      <c r="H12" s="7">
        <f>VLOOKUP(Tabela6[[#This Row],[wojewodztwo]],$D$2:$E$17,2,FALSE) / VLOOKUP(Tabela6[[#This Row],[wojewodztwo]],$A$2:$B$17,2,FALSE)</f>
        <v>4.25</v>
      </c>
    </row>
    <row r="13" spans="1:8" x14ac:dyDescent="0.25">
      <c r="A13" s="5" t="s">
        <v>298</v>
      </c>
      <c r="B13" s="1">
        <v>15</v>
      </c>
      <c r="D13" s="5" t="s">
        <v>298</v>
      </c>
      <c r="E13" s="1">
        <v>83</v>
      </c>
      <c r="G13" t="s">
        <v>296</v>
      </c>
      <c r="H13" s="7">
        <f>VLOOKUP(Tabela6[[#This Row],[wojewodztwo]],$D$2:$E$17,2,FALSE) / VLOOKUP(Tabela6[[#This Row],[wojewodztwo]],$A$2:$B$17,2,FALSE)</f>
        <v>4</v>
      </c>
    </row>
    <row r="14" spans="1:8" x14ac:dyDescent="0.25">
      <c r="A14" s="5" t="s">
        <v>322</v>
      </c>
      <c r="B14" s="1">
        <v>1</v>
      </c>
      <c r="D14" s="5" t="s">
        <v>322</v>
      </c>
      <c r="E14" s="1">
        <v>8</v>
      </c>
      <c r="G14" t="s">
        <v>306</v>
      </c>
      <c r="H14" s="7">
        <f>VLOOKUP(Tabela6[[#This Row],[wojewodztwo]],$D$2:$E$17,2,FALSE) / VLOOKUP(Tabela6[[#This Row],[wojewodztwo]],$A$2:$B$17,2,FALSE)</f>
        <v>4</v>
      </c>
    </row>
    <row r="15" spans="1:8" x14ac:dyDescent="0.25">
      <c r="A15" s="5" t="s">
        <v>306</v>
      </c>
      <c r="B15" s="1">
        <v>2</v>
      </c>
      <c r="D15" s="5" t="s">
        <v>306</v>
      </c>
      <c r="E15" s="1">
        <v>8</v>
      </c>
      <c r="G15" t="s">
        <v>325</v>
      </c>
      <c r="H15" s="7">
        <f>VLOOKUP(Tabela6[[#This Row],[wojewodztwo]],$D$2:$E$17,2,FALSE) / VLOOKUP(Tabela6[[#This Row],[wojewodztwo]],$A$2:$B$17,2,FALSE)</f>
        <v>4</v>
      </c>
    </row>
    <row r="16" spans="1:8" x14ac:dyDescent="0.25">
      <c r="A16" s="5" t="s">
        <v>319</v>
      </c>
      <c r="B16" s="1">
        <v>4</v>
      </c>
      <c r="D16" s="5" t="s">
        <v>319</v>
      </c>
      <c r="E16" s="1">
        <v>17</v>
      </c>
      <c r="G16" t="s">
        <v>341</v>
      </c>
      <c r="H16" s="7">
        <f>VLOOKUP(Tabela6[[#This Row],[wojewodztwo]],$D$2:$E$17,2,FALSE) / VLOOKUP(Tabela6[[#This Row],[wojewodztwo]],$A$2:$B$17,2,FALSE)</f>
        <v>2.6666666666666665</v>
      </c>
    </row>
    <row r="17" spans="1:8" x14ac:dyDescent="0.25">
      <c r="A17" s="5" t="s">
        <v>325</v>
      </c>
      <c r="B17" s="1">
        <v>2</v>
      </c>
      <c r="D17" s="5" t="s">
        <v>325</v>
      </c>
      <c r="E17" s="1">
        <v>8</v>
      </c>
      <c r="G17" t="s">
        <v>308</v>
      </c>
      <c r="H17" s="7">
        <f>VLOOKUP(Tabela6[[#This Row],[wojewodztwo]],$D$2:$E$17,2,FALSE) / VLOOKUP(Tabela6[[#This Row],[wojewodztwo]],$A$2:$B$17,2,FALSE)</f>
        <v>2.6666666666666665</v>
      </c>
    </row>
    <row r="18" spans="1:8" x14ac:dyDescent="0.25">
      <c r="A18" s="5" t="s">
        <v>403</v>
      </c>
      <c r="B18" s="1">
        <v>49</v>
      </c>
      <c r="D18" s="5" t="s">
        <v>403</v>
      </c>
      <c r="E18" s="1">
        <v>240</v>
      </c>
    </row>
  </sheetData>
  <pageMargins left="0.7" right="0.7" top="0.75" bottom="0.75" header="0.3" footer="0.3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C202-1C1B-4651-BC97-1E953DF568DB}">
  <dimension ref="A1:E27"/>
  <sheetViews>
    <sheetView workbookViewId="0">
      <selection activeCell="E25" sqref="E25"/>
    </sheetView>
  </sheetViews>
  <sheetFormatPr defaultRowHeight="15" x14ac:dyDescent="0.25"/>
  <cols>
    <col min="1" max="1" width="21.42578125" bestFit="1" customWidth="1"/>
    <col min="3" max="3" width="21.42578125" bestFit="1" customWidth="1"/>
    <col min="4" max="4" width="21" bestFit="1" customWidth="1"/>
  </cols>
  <sheetData>
    <row r="1" spans="1:5" x14ac:dyDescent="0.25">
      <c r="C1" s="4" t="s">
        <v>3</v>
      </c>
      <c r="D1" t="s">
        <v>410</v>
      </c>
    </row>
    <row r="3" spans="1:5" x14ac:dyDescent="0.25">
      <c r="A3" s="4" t="s">
        <v>409</v>
      </c>
      <c r="C3" s="4" t="s">
        <v>402</v>
      </c>
      <c r="E3" t="s">
        <v>411</v>
      </c>
    </row>
    <row r="4" spans="1:5" x14ac:dyDescent="0.25">
      <c r="A4" s="5" t="s">
        <v>373</v>
      </c>
      <c r="C4" s="5" t="s">
        <v>381</v>
      </c>
      <c r="E4" t="str">
        <f>IF(COUNTIF($C$4:$C$16,A4)=0,A4)</f>
        <v>Ciche organy</v>
      </c>
    </row>
    <row r="5" spans="1:5" x14ac:dyDescent="0.25">
      <c r="A5" s="5" t="s">
        <v>381</v>
      </c>
      <c r="C5" s="5" t="s">
        <v>372</v>
      </c>
      <c r="E5" t="b">
        <f t="shared" ref="E5:E26" si="0">IF(COUNTIF($C$4:$C$16,A5)=0,A5)</f>
        <v>0</v>
      </c>
    </row>
    <row r="6" spans="1:5" x14ac:dyDescent="0.25">
      <c r="A6" s="5" t="s">
        <v>372</v>
      </c>
      <c r="C6" s="5" t="s">
        <v>375</v>
      </c>
      <c r="E6" t="b">
        <f t="shared" si="0"/>
        <v>0</v>
      </c>
    </row>
    <row r="7" spans="1:5" x14ac:dyDescent="0.25">
      <c r="A7" s="5" t="s">
        <v>374</v>
      </c>
      <c r="C7" s="5" t="s">
        <v>370</v>
      </c>
      <c r="E7" t="str">
        <f t="shared" si="0"/>
        <v>Fajne trojkaty</v>
      </c>
    </row>
    <row r="8" spans="1:5" x14ac:dyDescent="0.25">
      <c r="A8" s="5" t="s">
        <v>375</v>
      </c>
      <c r="C8" s="5" t="s">
        <v>380</v>
      </c>
      <c r="E8" t="b">
        <f t="shared" si="0"/>
        <v>0</v>
      </c>
    </row>
    <row r="9" spans="1:5" x14ac:dyDescent="0.25">
      <c r="A9" s="5" t="s">
        <v>370</v>
      </c>
      <c r="C9" s="5" t="s">
        <v>364</v>
      </c>
      <c r="E9" t="b">
        <f t="shared" si="0"/>
        <v>0</v>
      </c>
    </row>
    <row r="10" spans="1:5" x14ac:dyDescent="0.25">
      <c r="A10" s="5" t="s">
        <v>380</v>
      </c>
      <c r="C10" s="5" t="s">
        <v>371</v>
      </c>
      <c r="E10" t="b">
        <f t="shared" si="0"/>
        <v>0</v>
      </c>
    </row>
    <row r="11" spans="1:5" x14ac:dyDescent="0.25">
      <c r="A11" s="5" t="s">
        <v>362</v>
      </c>
      <c r="C11" s="5" t="s">
        <v>376</v>
      </c>
      <c r="E11" t="str">
        <f t="shared" si="0"/>
        <v>Male nutki</v>
      </c>
    </row>
    <row r="12" spans="1:5" x14ac:dyDescent="0.25">
      <c r="A12" s="5" t="s">
        <v>382</v>
      </c>
      <c r="C12" s="5" t="s">
        <v>377</v>
      </c>
      <c r="E12" t="str">
        <f t="shared" si="0"/>
        <v>Metalowe klarnety</v>
      </c>
    </row>
    <row r="13" spans="1:5" x14ac:dyDescent="0.25">
      <c r="A13" s="5" t="s">
        <v>364</v>
      </c>
      <c r="C13" s="5" t="s">
        <v>365</v>
      </c>
      <c r="E13" t="b">
        <f t="shared" si="0"/>
        <v>0</v>
      </c>
    </row>
    <row r="14" spans="1:5" x14ac:dyDescent="0.25">
      <c r="A14" s="5" t="s">
        <v>371</v>
      </c>
      <c r="C14" s="5" t="s">
        <v>363</v>
      </c>
      <c r="E14" t="b">
        <f t="shared" si="0"/>
        <v>0</v>
      </c>
    </row>
    <row r="15" spans="1:5" x14ac:dyDescent="0.25">
      <c r="A15" s="5" t="s">
        <v>384</v>
      </c>
      <c r="C15" s="5" t="s">
        <v>378</v>
      </c>
      <c r="E15" t="str">
        <f t="shared" si="0"/>
        <v>Piszczace trabki</v>
      </c>
    </row>
    <row r="16" spans="1:5" x14ac:dyDescent="0.25">
      <c r="A16" s="5" t="s">
        <v>376</v>
      </c>
      <c r="C16" s="5" t="s">
        <v>366</v>
      </c>
      <c r="E16" t="b">
        <f t="shared" si="0"/>
        <v>0</v>
      </c>
    </row>
    <row r="17" spans="1:5" x14ac:dyDescent="0.25">
      <c r="A17" s="5" t="s">
        <v>369</v>
      </c>
      <c r="C17" s="5" t="s">
        <v>403</v>
      </c>
      <c r="E17" t="str">
        <f t="shared" si="0"/>
        <v>Powolne fortepiany</v>
      </c>
    </row>
    <row r="18" spans="1:5" x14ac:dyDescent="0.25">
      <c r="A18" s="5" t="s">
        <v>379</v>
      </c>
      <c r="E18" t="str">
        <f t="shared" si="0"/>
        <v>Rozstrojone pianina</v>
      </c>
    </row>
    <row r="19" spans="1:5" x14ac:dyDescent="0.25">
      <c r="A19" s="5" t="s">
        <v>377</v>
      </c>
      <c r="E19" t="b">
        <f t="shared" si="0"/>
        <v>0</v>
      </c>
    </row>
    <row r="20" spans="1:5" x14ac:dyDescent="0.25">
      <c r="A20" s="5" t="s">
        <v>365</v>
      </c>
      <c r="E20" t="b">
        <f t="shared" si="0"/>
        <v>0</v>
      </c>
    </row>
    <row r="21" spans="1:5" x14ac:dyDescent="0.25">
      <c r="A21" s="5" t="s">
        <v>367</v>
      </c>
      <c r="E21" t="str">
        <f t="shared" si="0"/>
        <v>Stare mandoliny</v>
      </c>
    </row>
    <row r="22" spans="1:5" x14ac:dyDescent="0.25">
      <c r="A22" s="5" t="s">
        <v>363</v>
      </c>
      <c r="E22" t="b">
        <f t="shared" si="0"/>
        <v>0</v>
      </c>
    </row>
    <row r="23" spans="1:5" x14ac:dyDescent="0.25">
      <c r="A23" s="5" t="s">
        <v>368</v>
      </c>
      <c r="E23" t="str">
        <f t="shared" si="0"/>
        <v>Wiosenne bebny</v>
      </c>
    </row>
    <row r="24" spans="1:5" x14ac:dyDescent="0.25">
      <c r="A24" s="5" t="s">
        <v>378</v>
      </c>
      <c r="E24" t="b">
        <f t="shared" si="0"/>
        <v>0</v>
      </c>
    </row>
    <row r="25" spans="1:5" x14ac:dyDescent="0.25">
      <c r="A25" s="5" t="s">
        <v>383</v>
      </c>
      <c r="E25" t="str">
        <f t="shared" si="0"/>
        <v>Zlote saksofony</v>
      </c>
    </row>
    <row r="26" spans="1:5" x14ac:dyDescent="0.25">
      <c r="A26" s="5" t="s">
        <v>366</v>
      </c>
      <c r="E26" t="b">
        <f t="shared" si="0"/>
        <v>0</v>
      </c>
    </row>
    <row r="27" spans="1:5" x14ac:dyDescent="0.25">
      <c r="A27" s="5" t="s">
        <v>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911A-0870-4E35-88A1-0DFE0D8209A7}">
  <dimension ref="A1:H25"/>
  <sheetViews>
    <sheetView tabSelected="1" workbookViewId="0">
      <selection activeCell="H42" sqref="H42"/>
    </sheetView>
  </sheetViews>
  <sheetFormatPr defaultRowHeight="15" x14ac:dyDescent="0.25"/>
  <cols>
    <col min="1" max="1" width="21.42578125" bestFit="1" customWidth="1"/>
    <col min="2" max="2" width="19.85546875" bestFit="1" customWidth="1"/>
    <col min="3" max="3" width="18.140625" bestFit="1" customWidth="1"/>
    <col min="5" max="5" width="24.7109375" customWidth="1"/>
    <col min="6" max="6" width="21.7109375" customWidth="1"/>
    <col min="7" max="7" width="20" customWidth="1"/>
  </cols>
  <sheetData>
    <row r="1" spans="1:8" x14ac:dyDescent="0.25">
      <c r="A1" s="4" t="s">
        <v>411</v>
      </c>
      <c r="B1" t="s">
        <v>414</v>
      </c>
      <c r="C1" t="s">
        <v>415</v>
      </c>
      <c r="E1" s="6" t="s">
        <v>411</v>
      </c>
      <c r="F1" s="6" t="s">
        <v>417</v>
      </c>
      <c r="G1" s="6" t="s">
        <v>418</v>
      </c>
      <c r="H1" s="6" t="s">
        <v>416</v>
      </c>
    </row>
    <row r="2" spans="1:8" hidden="1" x14ac:dyDescent="0.25">
      <c r="A2" s="5" t="s">
        <v>373</v>
      </c>
      <c r="B2" s="1">
        <v>4</v>
      </c>
      <c r="C2" s="1">
        <v>7</v>
      </c>
      <c r="E2" s="5" t="s">
        <v>373</v>
      </c>
      <c r="F2" s="1">
        <v>4</v>
      </c>
      <c r="G2" s="1">
        <v>7</v>
      </c>
      <c r="H2" t="b">
        <f>Tabela8[[#This Row],[koncerty weekend]]&gt;Tabela8[[#This Row],[koncerty tydzień]]</f>
        <v>0</v>
      </c>
    </row>
    <row r="3" spans="1:8" hidden="1" x14ac:dyDescent="0.25">
      <c r="A3" s="5" t="s">
        <v>381</v>
      </c>
      <c r="B3" s="1">
        <v>5</v>
      </c>
      <c r="C3" s="1">
        <v>6</v>
      </c>
      <c r="E3" s="5" t="s">
        <v>381</v>
      </c>
      <c r="F3" s="1">
        <v>5</v>
      </c>
      <c r="G3" s="1">
        <v>6</v>
      </c>
      <c r="H3" t="b">
        <f>Tabela8[[#This Row],[koncerty weekend]]&gt;Tabela8[[#This Row],[koncerty tydzień]]</f>
        <v>0</v>
      </c>
    </row>
    <row r="4" spans="1:8" hidden="1" x14ac:dyDescent="0.25">
      <c r="A4" s="5" t="s">
        <v>372</v>
      </c>
      <c r="B4" s="1">
        <v>1</v>
      </c>
      <c r="C4" s="1">
        <v>8</v>
      </c>
      <c r="E4" s="5" t="s">
        <v>372</v>
      </c>
      <c r="F4" s="1">
        <v>1</v>
      </c>
      <c r="G4" s="1">
        <v>8</v>
      </c>
      <c r="H4" t="b">
        <f>Tabela8[[#This Row],[koncerty weekend]]&gt;Tabela8[[#This Row],[koncerty tydzień]]</f>
        <v>0</v>
      </c>
    </row>
    <row r="5" spans="1:8" hidden="1" x14ac:dyDescent="0.25">
      <c r="A5" s="5" t="s">
        <v>374</v>
      </c>
      <c r="B5" s="1">
        <v>5</v>
      </c>
      <c r="C5" s="1">
        <v>6</v>
      </c>
      <c r="E5" s="5" t="s">
        <v>374</v>
      </c>
      <c r="F5" s="1">
        <v>5</v>
      </c>
      <c r="G5" s="1">
        <v>6</v>
      </c>
      <c r="H5" t="b">
        <f>Tabela8[[#This Row],[koncerty weekend]]&gt;Tabela8[[#This Row],[koncerty tydzień]]</f>
        <v>0</v>
      </c>
    </row>
    <row r="6" spans="1:8" hidden="1" x14ac:dyDescent="0.25">
      <c r="A6" s="5" t="s">
        <v>375</v>
      </c>
      <c r="B6" s="1">
        <v>3</v>
      </c>
      <c r="C6" s="1">
        <v>6</v>
      </c>
      <c r="E6" s="5" t="s">
        <v>375</v>
      </c>
      <c r="F6" s="1">
        <v>3</v>
      </c>
      <c r="G6" s="1">
        <v>6</v>
      </c>
      <c r="H6" t="b">
        <f>Tabela8[[#This Row],[koncerty weekend]]&gt;Tabela8[[#This Row],[koncerty tydzień]]</f>
        <v>0</v>
      </c>
    </row>
    <row r="7" spans="1:8" hidden="1" x14ac:dyDescent="0.25">
      <c r="A7" s="5" t="s">
        <v>370</v>
      </c>
      <c r="B7" s="1">
        <v>5</v>
      </c>
      <c r="C7" s="1">
        <v>10</v>
      </c>
      <c r="E7" s="5" t="s">
        <v>370</v>
      </c>
      <c r="F7" s="1">
        <v>5</v>
      </c>
      <c r="G7" s="1">
        <v>10</v>
      </c>
      <c r="H7" t="b">
        <f>Tabela8[[#This Row],[koncerty weekend]]&gt;Tabela8[[#This Row],[koncerty tydzień]]</f>
        <v>0</v>
      </c>
    </row>
    <row r="8" spans="1:8" hidden="1" x14ac:dyDescent="0.25">
      <c r="A8" s="5" t="s">
        <v>380</v>
      </c>
      <c r="B8" s="1">
        <v>1</v>
      </c>
      <c r="C8" s="1">
        <v>5</v>
      </c>
      <c r="E8" s="5" t="s">
        <v>380</v>
      </c>
      <c r="F8" s="1">
        <v>1</v>
      </c>
      <c r="G8" s="1">
        <v>5</v>
      </c>
      <c r="H8" t="b">
        <f>Tabela8[[#This Row],[koncerty weekend]]&gt;Tabela8[[#This Row],[koncerty tydzień]]</f>
        <v>0</v>
      </c>
    </row>
    <row r="9" spans="1:8" hidden="1" x14ac:dyDescent="0.25">
      <c r="A9" s="5" t="s">
        <v>362</v>
      </c>
      <c r="B9" s="1">
        <v>4</v>
      </c>
      <c r="C9" s="1">
        <v>11</v>
      </c>
      <c r="E9" s="5" t="s">
        <v>362</v>
      </c>
      <c r="F9" s="1">
        <v>4</v>
      </c>
      <c r="G9" s="1">
        <v>11</v>
      </c>
      <c r="H9" t="b">
        <f>Tabela8[[#This Row],[koncerty weekend]]&gt;Tabela8[[#This Row],[koncerty tydzień]]</f>
        <v>0</v>
      </c>
    </row>
    <row r="10" spans="1:8" hidden="1" x14ac:dyDescent="0.25">
      <c r="A10" s="5" t="s">
        <v>382</v>
      </c>
      <c r="B10" s="1">
        <v>4</v>
      </c>
      <c r="C10" s="1">
        <v>7</v>
      </c>
      <c r="E10" s="5" t="s">
        <v>382</v>
      </c>
      <c r="F10" s="1">
        <v>4</v>
      </c>
      <c r="G10" s="1">
        <v>7</v>
      </c>
      <c r="H10" t="b">
        <f>Tabela8[[#This Row],[koncerty weekend]]&gt;Tabela8[[#This Row],[koncerty tydzień]]</f>
        <v>0</v>
      </c>
    </row>
    <row r="11" spans="1:8" x14ac:dyDescent="0.25">
      <c r="A11" s="5" t="s">
        <v>364</v>
      </c>
      <c r="B11" s="1">
        <v>4</v>
      </c>
      <c r="C11" s="1">
        <v>1</v>
      </c>
      <c r="E11" s="5" t="s">
        <v>364</v>
      </c>
      <c r="F11" s="1">
        <v>4</v>
      </c>
      <c r="G11" s="1">
        <v>1</v>
      </c>
      <c r="H11" t="b">
        <f>Tabela8[[#This Row],[koncerty weekend]]&gt;Tabela8[[#This Row],[koncerty tydzień]]</f>
        <v>1</v>
      </c>
    </row>
    <row r="12" spans="1:8" hidden="1" x14ac:dyDescent="0.25">
      <c r="A12" s="5" t="s">
        <v>371</v>
      </c>
      <c r="B12" s="1">
        <v>1</v>
      </c>
      <c r="C12" s="1">
        <v>7</v>
      </c>
      <c r="E12" s="5" t="s">
        <v>371</v>
      </c>
      <c r="F12" s="1">
        <v>1</v>
      </c>
      <c r="G12" s="1">
        <v>7</v>
      </c>
      <c r="H12" t="b">
        <f>Tabela8[[#This Row],[koncerty weekend]]&gt;Tabela8[[#This Row],[koncerty tydzień]]</f>
        <v>0</v>
      </c>
    </row>
    <row r="13" spans="1:8" hidden="1" x14ac:dyDescent="0.25">
      <c r="A13" s="5" t="s">
        <v>384</v>
      </c>
      <c r="B13" s="1">
        <v>5</v>
      </c>
      <c r="C13" s="1">
        <v>9</v>
      </c>
      <c r="E13" s="5" t="s">
        <v>384</v>
      </c>
      <c r="F13" s="1">
        <v>5</v>
      </c>
      <c r="G13" s="1">
        <v>9</v>
      </c>
      <c r="H13" t="b">
        <f>Tabela8[[#This Row],[koncerty weekend]]&gt;Tabela8[[#This Row],[koncerty tydzień]]</f>
        <v>0</v>
      </c>
    </row>
    <row r="14" spans="1:8" hidden="1" x14ac:dyDescent="0.25">
      <c r="A14" s="5" t="s">
        <v>376</v>
      </c>
      <c r="B14" s="1">
        <v>4</v>
      </c>
      <c r="C14" s="1">
        <v>6</v>
      </c>
      <c r="E14" s="5" t="s">
        <v>376</v>
      </c>
      <c r="F14" s="1">
        <v>4</v>
      </c>
      <c r="G14" s="1">
        <v>6</v>
      </c>
      <c r="H14" t="b">
        <f>Tabela8[[#This Row],[koncerty weekend]]&gt;Tabela8[[#This Row],[koncerty tydzień]]</f>
        <v>0</v>
      </c>
    </row>
    <row r="15" spans="1:8" x14ac:dyDescent="0.25">
      <c r="A15" s="5" t="s">
        <v>369</v>
      </c>
      <c r="B15" s="1">
        <v>5</v>
      </c>
      <c r="C15" s="1">
        <v>4</v>
      </c>
      <c r="E15" s="5" t="s">
        <v>369</v>
      </c>
      <c r="F15" s="1">
        <v>5</v>
      </c>
      <c r="G15" s="1">
        <v>4</v>
      </c>
      <c r="H15" t="b">
        <f>Tabela8[[#This Row],[koncerty weekend]]&gt;Tabela8[[#This Row],[koncerty tydzień]]</f>
        <v>1</v>
      </c>
    </row>
    <row r="16" spans="1:8" hidden="1" x14ac:dyDescent="0.25">
      <c r="A16" s="5" t="s">
        <v>379</v>
      </c>
      <c r="B16" s="1">
        <v>1</v>
      </c>
      <c r="C16" s="1">
        <v>8</v>
      </c>
      <c r="E16" s="5" t="s">
        <v>379</v>
      </c>
      <c r="F16" s="1">
        <v>1</v>
      </c>
      <c r="G16" s="1">
        <v>8</v>
      </c>
      <c r="H16" t="b">
        <f>Tabela8[[#This Row],[koncerty weekend]]&gt;Tabela8[[#This Row],[koncerty tydzień]]</f>
        <v>0</v>
      </c>
    </row>
    <row r="17" spans="1:8" hidden="1" x14ac:dyDescent="0.25">
      <c r="A17" s="5" t="s">
        <v>377</v>
      </c>
      <c r="B17" s="1">
        <v>3</v>
      </c>
      <c r="C17" s="1">
        <v>7</v>
      </c>
      <c r="E17" s="5" t="s">
        <v>377</v>
      </c>
      <c r="F17" s="1">
        <v>3</v>
      </c>
      <c r="G17" s="1">
        <v>7</v>
      </c>
      <c r="H17" t="b">
        <f>Tabela8[[#This Row],[koncerty weekend]]&gt;Tabela8[[#This Row],[koncerty tydzień]]</f>
        <v>0</v>
      </c>
    </row>
    <row r="18" spans="1:8" hidden="1" x14ac:dyDescent="0.25">
      <c r="A18" s="5" t="s">
        <v>365</v>
      </c>
      <c r="B18" s="1">
        <v>3</v>
      </c>
      <c r="C18" s="1">
        <v>8</v>
      </c>
      <c r="E18" s="5" t="s">
        <v>365</v>
      </c>
      <c r="F18" s="1">
        <v>3</v>
      </c>
      <c r="G18" s="1">
        <v>8</v>
      </c>
      <c r="H18" t="b">
        <f>Tabela8[[#This Row],[koncerty weekend]]&gt;Tabela8[[#This Row],[koncerty tydzień]]</f>
        <v>0</v>
      </c>
    </row>
    <row r="19" spans="1:8" hidden="1" x14ac:dyDescent="0.25">
      <c r="A19" s="5" t="s">
        <v>367</v>
      </c>
      <c r="B19" s="1">
        <v>2</v>
      </c>
      <c r="C19" s="1">
        <v>10</v>
      </c>
      <c r="E19" s="5" t="s">
        <v>367</v>
      </c>
      <c r="F19" s="1">
        <v>2</v>
      </c>
      <c r="G19" s="1">
        <v>10</v>
      </c>
      <c r="H19" t="b">
        <f>Tabela8[[#This Row],[koncerty weekend]]&gt;Tabela8[[#This Row],[koncerty tydzień]]</f>
        <v>0</v>
      </c>
    </row>
    <row r="20" spans="1:8" hidden="1" x14ac:dyDescent="0.25">
      <c r="A20" s="5" t="s">
        <v>363</v>
      </c>
      <c r="B20" s="1">
        <v>4</v>
      </c>
      <c r="C20" s="1">
        <v>10</v>
      </c>
      <c r="E20" s="5" t="s">
        <v>363</v>
      </c>
      <c r="F20" s="1">
        <v>4</v>
      </c>
      <c r="G20" s="1">
        <v>10</v>
      </c>
      <c r="H20" t="b">
        <f>Tabela8[[#This Row],[koncerty weekend]]&gt;Tabela8[[#This Row],[koncerty tydzień]]</f>
        <v>0</v>
      </c>
    </row>
    <row r="21" spans="1:8" x14ac:dyDescent="0.25">
      <c r="A21" s="5" t="s">
        <v>368</v>
      </c>
      <c r="B21" s="1">
        <v>4</v>
      </c>
      <c r="C21" s="1">
        <v>3</v>
      </c>
      <c r="E21" s="5" t="s">
        <v>368</v>
      </c>
      <c r="F21" s="1">
        <v>4</v>
      </c>
      <c r="G21" s="1">
        <v>3</v>
      </c>
      <c r="H21" t="b">
        <f>Tabela8[[#This Row],[koncerty weekend]]&gt;Tabela8[[#This Row],[koncerty tydzień]]</f>
        <v>1</v>
      </c>
    </row>
    <row r="22" spans="1:8" hidden="1" x14ac:dyDescent="0.25">
      <c r="A22" s="5" t="s">
        <v>378</v>
      </c>
      <c r="B22" s="1">
        <v>2</v>
      </c>
      <c r="C22" s="1">
        <v>10</v>
      </c>
      <c r="E22" s="5" t="s">
        <v>378</v>
      </c>
      <c r="F22" s="1">
        <v>2</v>
      </c>
      <c r="G22" s="1">
        <v>10</v>
      </c>
      <c r="H22" t="b">
        <f>Tabela8[[#This Row],[koncerty weekend]]&gt;Tabela8[[#This Row],[koncerty tydzień]]</f>
        <v>0</v>
      </c>
    </row>
    <row r="23" spans="1:8" hidden="1" x14ac:dyDescent="0.25">
      <c r="A23" s="5" t="s">
        <v>383</v>
      </c>
      <c r="B23" s="1">
        <v>3</v>
      </c>
      <c r="C23" s="1">
        <v>7</v>
      </c>
      <c r="E23" s="5" t="s">
        <v>383</v>
      </c>
      <c r="F23" s="1">
        <v>3</v>
      </c>
      <c r="G23" s="1">
        <v>7</v>
      </c>
      <c r="H23" t="b">
        <f>Tabela8[[#This Row],[koncerty weekend]]&gt;Tabela8[[#This Row],[koncerty tydzień]]</f>
        <v>0</v>
      </c>
    </row>
    <row r="24" spans="1:8" hidden="1" x14ac:dyDescent="0.25">
      <c r="A24" s="5" t="s">
        <v>366</v>
      </c>
      <c r="B24" s="1">
        <v>3</v>
      </c>
      <c r="C24" s="1">
        <v>8</v>
      </c>
      <c r="E24" s="5" t="s">
        <v>366</v>
      </c>
      <c r="F24" s="1">
        <v>3</v>
      </c>
      <c r="G24" s="1">
        <v>8</v>
      </c>
      <c r="H24" t="b">
        <f>Tabela8[[#This Row],[koncerty weekend]]&gt;Tabela8[[#This Row],[koncerty tydzień]]</f>
        <v>0</v>
      </c>
    </row>
    <row r="25" spans="1:8" x14ac:dyDescent="0.25">
      <c r="A25" s="5" t="s">
        <v>403</v>
      </c>
      <c r="B25" s="1">
        <v>76</v>
      </c>
      <c r="C25" s="1">
        <v>164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9 9 8 6 5 e b - 5 b f 0 - 4 c b 0 - a b 1 8 - 5 c f 3 8 2 a f d 0 c 7 "   x m l n s = " h t t p : / / s c h e m a s . m i c r o s o f t . c o m / D a t a M a s h u p " > A A A A A K s E A A B Q S w M E F A A C A A g A l I R o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J S E a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h G h U V I v 0 V K c B A A C i B Q A A E w A c A E Z v c m 1 1 b G F z L 1 N l Y 3 R p b 2 4 x L m 0 g o h g A K K A U A A A A A A A A A A A A A A A A A A A A A A A A A A A A 1 V T B a t t A E L 0 b / A + L e r F B E b G b 5 J C g Q 7 F b 2 k t o s X t J V M x Y O 0 0 X r 2 b M 7 r i K F H z J L + V U y C 3 4 v 7 p G S W x w 2 u b S 0 O q i 3 R n 0 3 r 6 n e e s x F 8 O k R s 2 7 d 9 J u t V v + G z j U a s a U o 5 N K p c q i t F s q P K s f 7 u 5 G r 6 4 5 F A f + e z L k f F E g S e e d s Z g M m C R s f C c a H G e f P T q f T d m x z o Z c k m X Q P j P 0 l V 0 B U s 1 g r 7 / f 7 + 3 l N b r S Y J 6 d g Q Y y q I 6 y B + J E L i X q x u d D t K Y w g i 6 N T q J Y D d g u C v L p Q a z e U s 7 a 0 E X a 6 x / u x + r T g g V H U l l M N 8 v k l A m / d O N G w K v o F C 5 W 1 3 c 3 5 c w o V n P W Z b W 6 9 T V T V Y R d b b g w G A V 1 Y 5 i G b z 8 6 L g L Q e w Q d 1 H Q e 5 c f q / L 7 1 x t p R D h a c T 8 U t t o n O A h I F U 1 l J N d 9 A j h 2 Q X 5 v Q 6 B h X c / S d 5 x 0 r v r q K j A 4 W B E B U g p e y j N W 6 N K n R z w P c T m v G e l I Y 8 A I 7 L Q 2 b Y l j j c t l t t w w 9 f f r t u W j w X n w q G t o / z M T r f 3 M m t o 1 9 D t e 2 3 c 2 v f f k U 3 v P + n 4 b / 9 R D + M n E E d b k b N m v y e g o T C L e a F y 5 D / w P J 0 U G y J v 5 9 8 H 4 C U E s B A i 0 A F A A C A A g A l I R o V E 4 F 6 0 C i A A A A 9 g A A A B I A A A A A A A A A A A A A A A A A A A A A A E N v b m Z p Z y 9 Q Y W N r Y W d l L n h t b F B L A Q I t A B Q A A g A I A J S E a F Q P y u m r p A A A A O k A A A A T A A A A A A A A A A A A A A A A A O 4 A A A B b Q 2 9 u d G V u d F 9 U e X B l c 1 0 u e G 1 s U E s B A i 0 A F A A C A A g A l I R o V F S L 9 F S n A Q A A o g U A A B M A A A A A A A A A A A A A A A A A 3 w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s A A A A A A A C K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m N l c n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a 2 9 u Y 2 V y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E 1 O j M 2 O j Q w L j Q w M D Q 2 N z R a I i A v P j x F b n R y e S B U e X B l P S J G a W x s Q 2 9 s d W 1 u V H l w Z X M i I F Z h b H V l P S J z Q m d Z R 0 N R P T 0 i I C 8 + P E V u d H J 5 I F R 5 c G U 9 I k Z p b G x D b 2 x 1 b W 5 O Y W 1 l c y I g V m F s d W U 9 I n N b J n F 1 b 3 Q 7 a W Q m c X V v d D s s J n F 1 b 3 Q 7 a W R f e m V z c G 9 s d S Z x d W 9 0 O y w m c X V v d D t r b 2 R f b W l h c 3 R h J n F 1 b 3 Q 7 L C Z x d W 9 0 O 2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5 j Z X J 0 e S 9 B d X R v U m V t b 3 Z l Z E N v b H V t b n M x L n t p Z C w w f S Z x d W 9 0 O y w m c X V v d D t T Z W N 0 a W 9 u M S 9 r b 2 5 j Z X J 0 e S 9 B d X R v U m V t b 3 Z l Z E N v b H V t b n M x L n t p Z F 9 6 Z X N w b 2 x 1 L D F 9 J n F 1 b 3 Q 7 L C Z x d W 9 0 O 1 N l Y 3 R p b 2 4 x L 2 t v b m N l c n R 5 L 0 F 1 d G 9 S Z W 1 v d m V k Q 2 9 s d W 1 u c z E u e 2 t v Z F 9 t a W F z d G E s M n 0 m c X V v d D s s J n F 1 b 3 Q 7 U 2 V j d G l v b j E v a 2 9 u Y 2 V y d H k v Q X V 0 b 1 J l b W 9 2 Z W R D b 2 x 1 b W 5 z M S 5 7 Z G F 0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b 2 5 j Z X J 0 e S 9 B d X R v U m V t b 3 Z l Z E N v b H V t b n M x L n t p Z C w w f S Z x d W 9 0 O y w m c X V v d D t T Z W N 0 a W 9 u M S 9 r b 2 5 j Z X J 0 e S 9 B d X R v U m V t b 3 Z l Z E N v b H V t b n M x L n t p Z F 9 6 Z X N w b 2 x 1 L D F 9 J n F 1 b 3 Q 7 L C Z x d W 9 0 O 1 N l Y 3 R p b 2 4 x L 2 t v b m N l c n R 5 L 0 F 1 d G 9 S Z W 1 v d m V k Q 2 9 s d W 1 u c z E u e 2 t v Z F 9 t a W F z d G E s M n 0 m c X V v d D s s J n F 1 b 3 Q 7 U 2 V j d G l v b j E v a 2 9 u Y 2 V y d H k v Q X V 0 b 1 J l b W 9 2 Z W R D b 2 x 1 b W 5 z M S 5 7 Z G F 0 Y S w z f S Z x d W 9 0 O 1 0 s J n F 1 b 3 Q 7 U m V s Y X R p b 2 5 z a G l w S W 5 m b y Z x d W 9 0 O z p b X X 0 i I C 8 + P E V u d H J 5 I F R 5 c G U 9 I l F 1 Z X J 5 S U Q i I F Z h b H V l P S J z N m N i N T g w Z m Y t O D E 2 Y i 0 0 M G U y L T l k Y W I t M j Y 5 Z G F m M z Z m N W Q 0 I i A v P j w v U 3 R h Y m x l R W 5 0 c m l l c z 4 8 L 0 l 0 Z W 0 + P E l 0 Z W 0 + P E l 0 Z W 1 M b 2 N h d G l v b j 4 8 S X R l b V R 5 c G U + R m 9 y b X V s Y T w v S X R l b V R 5 c G U + P E l 0 Z W 1 Q Y X R o P l N l Y 3 R p b 2 4 x L 2 t v b m N l c n R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m N l c n R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u Y 2 V y d H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h c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b W l h c 3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E 1 O j M 2 O j Q w L j M 5 M z c 5 M j B a I i A v P j x F b n R y e S B U e X B l P S J G a W x s Q 2 9 s d W 1 u V H l w Z X M i I F Z h b H V l P S J z Q m d Z R y I g L z 4 8 R W 5 0 c n k g V H l w Z T 0 i R m l s b E N v b H V t b k 5 h b W V z I i B W Y W x 1 Z T 0 i c 1 s m c X V v d D t r b 2 R f b W l h c 3 R h J n F 1 b 3 Q 7 L C Z x d W 9 0 O 2 1 p Y X N 0 b y Z x d W 9 0 O y w m c X V v d D t 3 b 2 p l d 2 9 k e n R 3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Y X N 0 Y S 9 B d X R v U m V t b 3 Z l Z E N v b H V t b n M x L n t r b 2 R f b W l h c 3 R h L D B 9 J n F 1 b 3 Q 7 L C Z x d W 9 0 O 1 N l Y 3 R p b 2 4 x L 2 1 p Y X N 0 Y S 9 B d X R v U m V t b 3 Z l Z E N v b H V t b n M x L n t t a W F z d G 8 s M X 0 m c X V v d D s s J n F 1 b 3 Q 7 U 2 V j d G l v b j E v b W l h c 3 R h L 0 F 1 d G 9 S Z W 1 v d m V k Q 2 9 s d W 1 u c z E u e 3 d v a m V 3 b 2 R 6 d H d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p Y X N 0 Y S 9 B d X R v U m V t b 3 Z l Z E N v b H V t b n M x L n t r b 2 R f b W l h c 3 R h L D B 9 J n F 1 b 3 Q 7 L C Z x d W 9 0 O 1 N l Y 3 R p b 2 4 x L 2 1 p Y X N 0 Y S 9 B d X R v U m V t b 3 Z l Z E N v b H V t b n M x L n t t a W F z d G 8 s M X 0 m c X V v d D s s J n F 1 b 3 Q 7 U 2 V j d G l v b j E v b W l h c 3 R h L 0 F 1 d G 9 S Z W 1 v d m V k Q 2 9 s d W 1 u c z E u e 3 d v a m V 3 b 2 R 6 d H d v L D J 9 J n F 1 b 3 Q 7 X S w m c X V v d D t S Z W x h d G l v b n N o a X B J b m Z v J n F 1 b 3 Q 7 O l t d f S I g L z 4 8 R W 5 0 c n k g V H l w Z T 0 i U X V l c n l J R C I g V m F s d W U 9 I n N k Z j h i N z l h N y 1 l Y j E 1 L T Q 5 M z g t O T d k O C 1 m N z A 3 N 2 Z k Y z c z O D U i I C 8 + P C 9 T d G F i b G V F b n R y a W V z P j w v S X R l b T 4 8 S X R l b T 4 8 S X R l b U x v Y 2 F 0 a W 9 u P j x J d G V t V H l w Z T 5 G b 3 J t d W x h P C 9 J d G V t V H l w Z T 4 8 S X R l b V B h d G g + U 2 V j d G l v b j E v b W l h c 3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Y X N 0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3 B v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6 Z X N w b 2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E 1 O j M 2 O j Q w L j M 4 N z Q 3 N z B a I i A v P j x F b n R y e S B U e X B l P S J G a W x s Q 2 9 s d W 1 u V H l w Z X M i I F Z h b H V l P S J z Q m d Z R C I g L z 4 8 R W 5 0 c n k g V H l w Z T 0 i R m l s b E N v b H V t b k 5 h b W V z I i B W Y W x 1 Z T 0 i c 1 s m c X V v d D t p Z F 9 6 Z X N w b 2 x 1 J n F 1 b 3 Q 7 L C Z x d W 9 0 O 2 5 h e n d h J n F 1 b 3 Q 7 L C Z x d W 9 0 O 2 x p Y 3 p i Y V 9 h c n R 5 c 3 R v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c 3 B v b H k v Q X V 0 b 1 J l b W 9 2 Z W R D b 2 x 1 b W 5 z M S 5 7 a W R f e m V z c G 9 s d S w w f S Z x d W 9 0 O y w m c X V v d D t T Z W N 0 a W 9 u M S 9 6 Z X N w b 2 x 5 L 0 F 1 d G 9 S Z W 1 v d m V k Q 2 9 s d W 1 u c z E u e 2 5 h e n d h L D F 9 J n F 1 b 3 Q 7 L C Z x d W 9 0 O 1 N l Y 3 R p b 2 4 x L 3 p l c 3 B v b H k v Q X V 0 b 1 J l b W 9 2 Z W R D b 2 x 1 b W 5 z M S 5 7 b G l j e m J h X 2 F y d H l z d G 9 3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p l c 3 B v b H k v Q X V 0 b 1 J l b W 9 2 Z W R D b 2 x 1 b W 5 z M S 5 7 a W R f e m V z c G 9 s d S w w f S Z x d W 9 0 O y w m c X V v d D t T Z W N 0 a W 9 u M S 9 6 Z X N w b 2 x 5 L 0 F 1 d G 9 S Z W 1 v d m V k Q 2 9 s d W 1 u c z E u e 2 5 h e n d h L D F 9 J n F 1 b 3 Q 7 L C Z x d W 9 0 O 1 N l Y 3 R p b 2 4 x L 3 p l c 3 B v b H k v Q X V 0 b 1 J l b W 9 2 Z W R D b 2 x 1 b W 5 z M S 5 7 b G l j e m J h X 2 F y d H l z d G 9 3 L D J 9 J n F 1 b 3 Q 7 X S w m c X V v d D t S Z W x h d G l v b n N o a X B J b m Z v J n F 1 b 3 Q 7 O l t d f S I g L z 4 8 R W 5 0 c n k g V H l w Z T 0 i U X V l c n l J R C I g V m F s d W U 9 I n N i M m N j M j Y 1 Z i 0 3 Y T h l L T Q 0 N z k t O T I 4 Z i 1 m Z D A 2 Z D k 4 Z G I w Z T A i I C 8 + P C 9 T d G F i b G V F b n R y a W V z P j w v S X R l b T 4 8 S X R l b T 4 8 S X R l b U x v Y 2 F 0 a W 9 u P j x J d G V t V H l w Z T 5 G b 3 J t d W x h P C 9 J d G V t V H l w Z T 4 8 S X R l b V B h d G g + U 2 V j d G l v b j E v e m V z c G 9 s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N w b 2 x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z c G 9 s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m 7 O d D D d T k G n q t / v v E R 4 Y g A A A A A C A A A A A A A Q Z g A A A A E A A C A A A A B c S Z + Y o U 6 5 Q 4 t l 0 C P T O q T B w h 6 e a F P D j O S f j f S J 8 b 8 O d w A A A A A O g A A A A A I A A C A A A A A k a W + O a w o 3 / B U g O s S N l / y Q i a l U q y O h v 9 P r Y D 6 Y + F x z Z F A A A A A G u B M / V H r 6 l I Y K l t 7 A N i H W J O P k Y / j n E g E K k C F U l A f Q 2 R K F u l V P 5 c D C f e 2 X P K 8 / M Q v b H d A M P p I S 1 Q L X 6 e 0 H N O K T 7 m r 8 Y K v 2 7 7 G D b M A 6 7 q D r N U A A A A C e 5 d b t 9 I y W b X d 9 k 0 K e 7 G T / L z x 1 s E N 3 I B 7 0 f z 2 C x O G 2 x C / n L j 0 g w C n P P 1 v e 7 i R 8 B X z 3 o a z P q P y m c E u 7 r 9 m + b j 8 e < / D a t a M a s h u p > 
</file>

<file path=customXml/itemProps1.xml><?xml version="1.0" encoding="utf-8"?>
<ds:datastoreItem xmlns:ds="http://schemas.openxmlformats.org/officeDocument/2006/customXml" ds:itemID="{1D6CFF6F-2566-4066-BD20-BDCFCB1045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koncerty</vt:lpstr>
      <vt:lpstr>miasta</vt:lpstr>
      <vt:lpstr>zespoly</vt:lpstr>
      <vt:lpstr>Tabele</vt:lpstr>
      <vt:lpstr>Zadanie 6-2</vt:lpstr>
      <vt:lpstr>Zadanie 6-3</vt:lpstr>
      <vt:lpstr>Zadanie 6-4</vt:lpstr>
      <vt:lpstr>Zadanie 6-5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Borodziuk</dc:creator>
  <cp:lastModifiedBy>Stanisław Borodziuk</cp:lastModifiedBy>
  <dcterms:created xsi:type="dcterms:W3CDTF">2015-06-05T18:19:34Z</dcterms:created>
  <dcterms:modified xsi:type="dcterms:W3CDTF">2022-03-08T18:35:16Z</dcterms:modified>
</cp:coreProperties>
</file>