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owanie\Matura-1\2020 - Próbna\Zadanie 5\"/>
    </mc:Choice>
  </mc:AlternateContent>
  <xr:revisionPtr revIDLastSave="0" documentId="13_ncr:1_{6541975B-9A1A-4713-A226-2691C99755DA}" xr6:coauthVersionLast="47" xr6:coauthVersionMax="47" xr10:uidLastSave="{00000000-0000-0000-0000-000000000000}"/>
  <bookViews>
    <workbookView xWindow="-120" yWindow="-120" windowWidth="29040" windowHeight="15840" activeTab="1" xr2:uid="{3099932F-4B76-4614-819E-8295D0599554}"/>
  </bookViews>
  <sheets>
    <sheet name="pogoda" sheetId="2" r:id="rId1"/>
    <sheet name="zestawienie miesieczne" sheetId="3" r:id="rId2"/>
    <sheet name="wykres" sheetId="1" r:id="rId3"/>
  </sheets>
  <definedNames>
    <definedName name="DaneZewnętrzne_1" localSheetId="0" hidden="1">pogoda!$B$1:$C$185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2" i="3"/>
  <c r="I2" i="2"/>
  <c r="I3" i="2"/>
  <c r="I4" i="2"/>
  <c r="I5" i="2"/>
  <c r="I6" i="2"/>
  <c r="I9" i="2"/>
  <c r="I10" i="2"/>
  <c r="I11" i="2"/>
  <c r="I12" i="2"/>
  <c r="I13" i="2"/>
  <c r="I14" i="2"/>
  <c r="I15" i="2"/>
  <c r="I22" i="2"/>
  <c r="I23" i="2"/>
  <c r="I24" i="2"/>
  <c r="I25" i="2"/>
  <c r="I26" i="2"/>
  <c r="I27" i="2"/>
  <c r="I29" i="2"/>
  <c r="I30" i="2"/>
  <c r="I33" i="2"/>
  <c r="I34" i="2"/>
  <c r="I35" i="2"/>
  <c r="I36" i="2"/>
  <c r="I37" i="2"/>
  <c r="I41" i="2"/>
  <c r="I42" i="2"/>
  <c r="I44" i="2"/>
  <c r="I48" i="2"/>
  <c r="I49" i="2"/>
  <c r="I50" i="2"/>
  <c r="I51" i="2"/>
  <c r="I52" i="2"/>
  <c r="I53" i="2"/>
  <c r="I54" i="2"/>
  <c r="I55" i="2"/>
  <c r="I56" i="2"/>
  <c r="I60" i="2"/>
  <c r="I64" i="2"/>
  <c r="I65" i="2"/>
  <c r="I70" i="2"/>
  <c r="I71" i="2"/>
  <c r="I72" i="2"/>
  <c r="I75" i="2"/>
  <c r="I76" i="2"/>
  <c r="I81" i="2"/>
  <c r="I82" i="2"/>
  <c r="I83" i="2"/>
  <c r="I85" i="2"/>
  <c r="I86" i="2"/>
  <c r="I89" i="2"/>
  <c r="I90" i="2"/>
  <c r="I100" i="2"/>
  <c r="I101" i="2"/>
  <c r="I102" i="2"/>
  <c r="I103" i="2"/>
  <c r="I105" i="2"/>
  <c r="I106" i="2"/>
  <c r="I112" i="2"/>
  <c r="I114" i="2"/>
  <c r="I118" i="2"/>
  <c r="I120" i="2"/>
  <c r="I121" i="2"/>
  <c r="I136" i="2"/>
  <c r="I137" i="2"/>
  <c r="I139" i="2"/>
  <c r="I141" i="2"/>
  <c r="I148" i="2"/>
  <c r="I149" i="2"/>
  <c r="I150" i="2"/>
  <c r="I152" i="2"/>
  <c r="I153" i="2"/>
  <c r="I156" i="2"/>
  <c r="I159" i="2"/>
  <c r="I161" i="2"/>
  <c r="I163" i="2"/>
  <c r="I166" i="2"/>
  <c r="I169" i="2"/>
  <c r="I170" i="2"/>
  <c r="I172" i="2"/>
  <c r="I175" i="2"/>
  <c r="D2" i="2"/>
  <c r="E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D3" i="2"/>
  <c r="J3" i="2" s="1"/>
  <c r="D4" i="2"/>
  <c r="D5" i="2"/>
  <c r="D6" i="2"/>
  <c r="D7" i="2"/>
  <c r="D8" i="2"/>
  <c r="J8" i="2" s="1"/>
  <c r="D9" i="2"/>
  <c r="J9" i="2" s="1"/>
  <c r="D10" i="2"/>
  <c r="D11" i="2"/>
  <c r="D12" i="2"/>
  <c r="D13" i="2"/>
  <c r="D14" i="2"/>
  <c r="J14" i="2" s="1"/>
  <c r="D15" i="2"/>
  <c r="J15" i="2" s="1"/>
  <c r="D16" i="2"/>
  <c r="D17" i="2"/>
  <c r="D18" i="2"/>
  <c r="D19" i="2"/>
  <c r="D20" i="2"/>
  <c r="J20" i="2" s="1"/>
  <c r="D21" i="2"/>
  <c r="J21" i="2" s="1"/>
  <c r="D22" i="2"/>
  <c r="D23" i="2"/>
  <c r="D24" i="2"/>
  <c r="D25" i="2"/>
  <c r="D26" i="2"/>
  <c r="J26" i="2" s="1"/>
  <c r="D27" i="2"/>
  <c r="J27" i="2" s="1"/>
  <c r="D28" i="2"/>
  <c r="D29" i="2"/>
  <c r="D30" i="2"/>
  <c r="D31" i="2"/>
  <c r="D32" i="2"/>
  <c r="J32" i="2" s="1"/>
  <c r="D33" i="2"/>
  <c r="J33" i="2" s="1"/>
  <c r="D34" i="2"/>
  <c r="D35" i="2"/>
  <c r="D36" i="2"/>
  <c r="D37" i="2"/>
  <c r="D38" i="2"/>
  <c r="J38" i="2" s="1"/>
  <c r="D39" i="2"/>
  <c r="J39" i="2" s="1"/>
  <c r="D40" i="2"/>
  <c r="D41" i="2"/>
  <c r="D42" i="2"/>
  <c r="D43" i="2"/>
  <c r="D44" i="2"/>
  <c r="J44" i="2" s="1"/>
  <c r="D45" i="2"/>
  <c r="J45" i="2" s="1"/>
  <c r="D46" i="2"/>
  <c r="D47" i="2"/>
  <c r="D48" i="2"/>
  <c r="D49" i="2"/>
  <c r="D50" i="2"/>
  <c r="J50" i="2" s="1"/>
  <c r="D51" i="2"/>
  <c r="J51" i="2" s="1"/>
  <c r="D52" i="2"/>
  <c r="D53" i="2"/>
  <c r="D54" i="2"/>
  <c r="D55" i="2"/>
  <c r="D56" i="2"/>
  <c r="J56" i="2" s="1"/>
  <c r="D57" i="2"/>
  <c r="J57" i="2" s="1"/>
  <c r="D58" i="2"/>
  <c r="D59" i="2"/>
  <c r="D60" i="2"/>
  <c r="D61" i="2"/>
  <c r="D62" i="2"/>
  <c r="J62" i="2" s="1"/>
  <c r="D63" i="2"/>
  <c r="J63" i="2" s="1"/>
  <c r="D64" i="2"/>
  <c r="D65" i="2"/>
  <c r="D66" i="2"/>
  <c r="D67" i="2"/>
  <c r="D68" i="2"/>
  <c r="J68" i="2" s="1"/>
  <c r="D69" i="2"/>
  <c r="J69" i="2" s="1"/>
  <c r="D70" i="2"/>
  <c r="D71" i="2"/>
  <c r="D72" i="2"/>
  <c r="D73" i="2"/>
  <c r="D74" i="2"/>
  <c r="J74" i="2" s="1"/>
  <c r="D75" i="2"/>
  <c r="J75" i="2" s="1"/>
  <c r="D76" i="2"/>
  <c r="D77" i="2"/>
  <c r="D78" i="2"/>
  <c r="D79" i="2"/>
  <c r="D80" i="2"/>
  <c r="J80" i="2" s="1"/>
  <c r="D81" i="2"/>
  <c r="J81" i="2" s="1"/>
  <c r="D82" i="2"/>
  <c r="D83" i="2"/>
  <c r="D84" i="2"/>
  <c r="D85" i="2"/>
  <c r="D86" i="2"/>
  <c r="J86" i="2" s="1"/>
  <c r="D87" i="2"/>
  <c r="J87" i="2" s="1"/>
  <c r="D88" i="2"/>
  <c r="D89" i="2"/>
  <c r="D90" i="2"/>
  <c r="D91" i="2"/>
  <c r="D92" i="2"/>
  <c r="J92" i="2" s="1"/>
  <c r="D93" i="2"/>
  <c r="J93" i="2" s="1"/>
  <c r="D94" i="2"/>
  <c r="D95" i="2"/>
  <c r="D96" i="2"/>
  <c r="D97" i="2"/>
  <c r="D98" i="2"/>
  <c r="J98" i="2" s="1"/>
  <c r="D99" i="2"/>
  <c r="J99" i="2" s="1"/>
  <c r="D100" i="2"/>
  <c r="D101" i="2"/>
  <c r="D102" i="2"/>
  <c r="D103" i="2"/>
  <c r="D104" i="2"/>
  <c r="J104" i="2" s="1"/>
  <c r="D105" i="2"/>
  <c r="J105" i="2" s="1"/>
  <c r="D106" i="2"/>
  <c r="D107" i="2"/>
  <c r="D108" i="2"/>
  <c r="D109" i="2"/>
  <c r="D110" i="2"/>
  <c r="J110" i="2" s="1"/>
  <c r="D111" i="2"/>
  <c r="J111" i="2" s="1"/>
  <c r="D112" i="2"/>
  <c r="D113" i="2"/>
  <c r="D114" i="2"/>
  <c r="D115" i="2"/>
  <c r="D116" i="2"/>
  <c r="J116" i="2" s="1"/>
  <c r="D117" i="2"/>
  <c r="J117" i="2" s="1"/>
  <c r="D118" i="2"/>
  <c r="D119" i="2"/>
  <c r="D120" i="2"/>
  <c r="D121" i="2"/>
  <c r="D122" i="2"/>
  <c r="J122" i="2" s="1"/>
  <c r="D123" i="2"/>
  <c r="J123" i="2" s="1"/>
  <c r="D124" i="2"/>
  <c r="D125" i="2"/>
  <c r="D126" i="2"/>
  <c r="D127" i="2"/>
  <c r="D128" i="2"/>
  <c r="J128" i="2" s="1"/>
  <c r="D129" i="2"/>
  <c r="J129" i="2" s="1"/>
  <c r="D130" i="2"/>
  <c r="D131" i="2"/>
  <c r="D132" i="2"/>
  <c r="D133" i="2"/>
  <c r="D134" i="2"/>
  <c r="J134" i="2" s="1"/>
  <c r="D135" i="2"/>
  <c r="J135" i="2" s="1"/>
  <c r="D136" i="2"/>
  <c r="D137" i="2"/>
  <c r="D138" i="2"/>
  <c r="D139" i="2"/>
  <c r="D140" i="2"/>
  <c r="J140" i="2" s="1"/>
  <c r="D141" i="2"/>
  <c r="J141" i="2" s="1"/>
  <c r="D142" i="2"/>
  <c r="D143" i="2"/>
  <c r="D144" i="2"/>
  <c r="D145" i="2"/>
  <c r="D146" i="2"/>
  <c r="J146" i="2" s="1"/>
  <c r="D147" i="2"/>
  <c r="J147" i="2" s="1"/>
  <c r="D148" i="2"/>
  <c r="D149" i="2"/>
  <c r="D150" i="2"/>
  <c r="D151" i="2"/>
  <c r="D152" i="2"/>
  <c r="J152" i="2" s="1"/>
  <c r="D153" i="2"/>
  <c r="J153" i="2" s="1"/>
  <c r="D154" i="2"/>
  <c r="D155" i="2"/>
  <c r="D156" i="2"/>
  <c r="D157" i="2"/>
  <c r="D158" i="2"/>
  <c r="J158" i="2" s="1"/>
  <c r="D159" i="2"/>
  <c r="J159" i="2" s="1"/>
  <c r="D160" i="2"/>
  <c r="D161" i="2"/>
  <c r="D162" i="2"/>
  <c r="D163" i="2"/>
  <c r="D164" i="2"/>
  <c r="J164" i="2" s="1"/>
  <c r="D165" i="2"/>
  <c r="J165" i="2" s="1"/>
  <c r="D166" i="2"/>
  <c r="D167" i="2"/>
  <c r="D168" i="2"/>
  <c r="D169" i="2"/>
  <c r="D170" i="2"/>
  <c r="J170" i="2" s="1"/>
  <c r="D171" i="2"/>
  <c r="J171" i="2" s="1"/>
  <c r="D172" i="2"/>
  <c r="D173" i="2"/>
  <c r="D174" i="2"/>
  <c r="D175" i="2"/>
  <c r="D176" i="2"/>
  <c r="J176" i="2" s="1"/>
  <c r="D177" i="2"/>
  <c r="J177" i="2" s="1"/>
  <c r="D178" i="2"/>
  <c r="D179" i="2"/>
  <c r="D180" i="2"/>
  <c r="D181" i="2"/>
  <c r="D182" i="2"/>
  <c r="J182" i="2" s="1"/>
  <c r="D183" i="2"/>
  <c r="J183" i="2" s="1"/>
  <c r="D184" i="2"/>
  <c r="D185" i="2"/>
  <c r="J185" i="2" l="1"/>
  <c r="J179" i="2"/>
  <c r="J173" i="2"/>
  <c r="J167" i="2"/>
  <c r="J161" i="2"/>
  <c r="J155" i="2"/>
  <c r="J149" i="2"/>
  <c r="J143" i="2"/>
  <c r="J137" i="2"/>
  <c r="J131" i="2"/>
  <c r="J125" i="2"/>
  <c r="J119" i="2"/>
  <c r="J113" i="2"/>
  <c r="J107" i="2"/>
  <c r="J101" i="2"/>
  <c r="J95" i="2"/>
  <c r="J89" i="2"/>
  <c r="J83" i="2"/>
  <c r="J77" i="2"/>
  <c r="J71" i="2"/>
  <c r="J65" i="2"/>
  <c r="J59" i="2"/>
  <c r="J53" i="2"/>
  <c r="J47" i="2"/>
  <c r="J41" i="2"/>
  <c r="J35" i="2"/>
  <c r="J29" i="2"/>
  <c r="J23" i="2"/>
  <c r="J17" i="2"/>
  <c r="J11" i="2"/>
  <c r="J5" i="2"/>
  <c r="J184" i="2"/>
  <c r="J178" i="2"/>
  <c r="J172" i="2"/>
  <c r="J166" i="2"/>
  <c r="J160" i="2"/>
  <c r="J154" i="2"/>
  <c r="J148" i="2"/>
  <c r="J142" i="2"/>
  <c r="J136" i="2"/>
  <c r="J130" i="2"/>
  <c r="J124" i="2"/>
  <c r="J118" i="2"/>
  <c r="J112" i="2"/>
  <c r="J106" i="2"/>
  <c r="J100" i="2"/>
  <c r="J94" i="2"/>
  <c r="J88" i="2"/>
  <c r="J82" i="2"/>
  <c r="J76" i="2"/>
  <c r="J70" i="2"/>
  <c r="J64" i="2"/>
  <c r="J58" i="2"/>
  <c r="J52" i="2"/>
  <c r="J46" i="2"/>
  <c r="J40" i="2"/>
  <c r="J34" i="2"/>
  <c r="J28" i="2"/>
  <c r="J22" i="2"/>
  <c r="J16" i="2"/>
  <c r="J10" i="2"/>
  <c r="J4" i="2"/>
  <c r="J2" i="2"/>
  <c r="F3" i="2"/>
  <c r="K3" i="2" s="1"/>
  <c r="J181" i="2"/>
  <c r="J175" i="2"/>
  <c r="J169" i="2"/>
  <c r="J163" i="2"/>
  <c r="J157" i="2"/>
  <c r="J151" i="2"/>
  <c r="J145" i="2"/>
  <c r="J139" i="2"/>
  <c r="J133" i="2"/>
  <c r="J127" i="2"/>
  <c r="J121" i="2"/>
  <c r="J115" i="2"/>
  <c r="J109" i="2"/>
  <c r="J103" i="2"/>
  <c r="J97" i="2"/>
  <c r="J91" i="2"/>
  <c r="J85" i="2"/>
  <c r="J79" i="2"/>
  <c r="J73" i="2"/>
  <c r="J67" i="2"/>
  <c r="J61" i="2"/>
  <c r="J55" i="2"/>
  <c r="J49" i="2"/>
  <c r="J43" i="2"/>
  <c r="J37" i="2"/>
  <c r="J31" i="2"/>
  <c r="J25" i="2"/>
  <c r="J19" i="2"/>
  <c r="J13" i="2"/>
  <c r="J7" i="2"/>
  <c r="J180" i="2"/>
  <c r="J174" i="2"/>
  <c r="J168" i="2"/>
  <c r="J162" i="2"/>
  <c r="J156" i="2"/>
  <c r="J150" i="2"/>
  <c r="J144" i="2"/>
  <c r="J138" i="2"/>
  <c r="J132" i="2"/>
  <c r="J126" i="2"/>
  <c r="J120" i="2"/>
  <c r="J114" i="2"/>
  <c r="J108" i="2"/>
  <c r="J102" i="2"/>
  <c r="J96" i="2"/>
  <c r="J90" i="2"/>
  <c r="J84" i="2"/>
  <c r="J78" i="2"/>
  <c r="J72" i="2"/>
  <c r="J66" i="2"/>
  <c r="J60" i="2"/>
  <c r="J54" i="2"/>
  <c r="J48" i="2"/>
  <c r="J42" i="2"/>
  <c r="J36" i="2"/>
  <c r="J30" i="2"/>
  <c r="J24" i="2"/>
  <c r="J18" i="2"/>
  <c r="J12" i="2"/>
  <c r="J6" i="2"/>
  <c r="F2" i="2"/>
  <c r="G3" i="2" l="1"/>
  <c r="F4" i="2" s="1"/>
  <c r="K4" i="2" l="1"/>
  <c r="G4" i="2" l="1"/>
  <c r="F5" i="2" s="1"/>
  <c r="K5" i="2" s="1"/>
  <c r="G5" i="2" s="1"/>
  <c r="F6" i="2" s="1"/>
  <c r="K6" i="2" s="1"/>
  <c r="G6" i="2" s="1"/>
  <c r="I7" i="2" s="1"/>
  <c r="F7" i="2" s="1"/>
  <c r="K7" i="2" l="1"/>
  <c r="G7" i="2"/>
  <c r="I8" i="2" l="1"/>
  <c r="F8" i="2" s="1"/>
  <c r="K8" i="2" l="1"/>
  <c r="G8" i="2"/>
  <c r="F9" i="2" s="1"/>
  <c r="K9" i="2" l="1"/>
  <c r="G9" i="2"/>
  <c r="F10" i="2" s="1"/>
  <c r="K10" i="2" l="1"/>
  <c r="G10" i="2" s="1"/>
  <c r="F11" i="2" s="1"/>
  <c r="K11" i="2" l="1"/>
  <c r="G11" i="2" s="1"/>
  <c r="F12" i="2" s="1"/>
  <c r="K12" i="2" l="1"/>
  <c r="G12" i="2" s="1"/>
  <c r="F13" i="2" s="1"/>
  <c r="K13" i="2" l="1"/>
  <c r="G13" i="2" s="1"/>
  <c r="F14" i="2" s="1"/>
  <c r="K14" i="2" l="1"/>
  <c r="G14" i="2" s="1"/>
  <c r="F15" i="2" s="1"/>
  <c r="K15" i="2" l="1"/>
  <c r="G15" i="2" s="1"/>
  <c r="I16" i="2" l="1"/>
  <c r="F16" i="2" s="1"/>
  <c r="K16" i="2" l="1"/>
  <c r="G16" i="2" s="1"/>
  <c r="I17" i="2" l="1"/>
  <c r="F17" i="2" s="1"/>
  <c r="K17" i="2" l="1"/>
  <c r="G17" i="2" s="1"/>
  <c r="I18" i="2" l="1"/>
  <c r="F18" i="2" s="1"/>
  <c r="K18" i="2" l="1"/>
  <c r="G18" i="2" s="1"/>
  <c r="I19" i="2" l="1"/>
  <c r="F19" i="2" s="1"/>
  <c r="K19" i="2" l="1"/>
  <c r="G19" i="2" s="1"/>
  <c r="I20" i="2" l="1"/>
  <c r="F20" i="2" s="1"/>
  <c r="K20" i="2" l="1"/>
  <c r="G20" i="2" s="1"/>
  <c r="I21" i="2" l="1"/>
  <c r="F21" i="2" s="1"/>
  <c r="K21" i="2" l="1"/>
  <c r="G21" i="2"/>
  <c r="F22" i="2" s="1"/>
  <c r="K22" i="2" l="1"/>
  <c r="G22" i="2" s="1"/>
  <c r="F23" i="2" s="1"/>
  <c r="K23" i="2" l="1"/>
  <c r="G23" i="2" s="1"/>
  <c r="F24" i="2" s="1"/>
  <c r="K24" i="2" l="1"/>
  <c r="G24" i="2" s="1"/>
  <c r="F25" i="2" s="1"/>
  <c r="K25" i="2" l="1"/>
  <c r="G25" i="2"/>
  <c r="F26" i="2" s="1"/>
  <c r="K26" i="2" l="1"/>
  <c r="G26" i="2" s="1"/>
  <c r="F27" i="2" s="1"/>
  <c r="K27" i="2" l="1"/>
  <c r="G27" i="2"/>
  <c r="I28" i="2" l="1"/>
  <c r="F28" i="2" s="1"/>
  <c r="K28" i="2" l="1"/>
  <c r="G28" i="2" s="1"/>
  <c r="F29" i="2" s="1"/>
  <c r="K29" i="2" l="1"/>
  <c r="G29" i="2" s="1"/>
  <c r="F30" i="2" s="1"/>
  <c r="K30" i="2" l="1"/>
  <c r="G30" i="2" s="1"/>
  <c r="I31" i="2" l="1"/>
  <c r="F31" i="2" s="1"/>
  <c r="K31" i="2" l="1"/>
  <c r="G31" i="2"/>
  <c r="I32" i="2" l="1"/>
  <c r="F32" i="2" s="1"/>
  <c r="K32" i="2" l="1"/>
  <c r="G32" i="2"/>
  <c r="F33" i="2" s="1"/>
  <c r="K33" i="2" l="1"/>
  <c r="G33" i="2" s="1"/>
  <c r="F34" i="2" s="1"/>
  <c r="K34" i="2" l="1"/>
  <c r="G34" i="2" s="1"/>
  <c r="F35" i="2" s="1"/>
  <c r="K35" i="2" l="1"/>
  <c r="G35" i="2" s="1"/>
  <c r="F36" i="2" s="1"/>
  <c r="K36" i="2" l="1"/>
  <c r="G36" i="2" s="1"/>
  <c r="F37" i="2" s="1"/>
  <c r="K37" i="2" l="1"/>
  <c r="G37" i="2" s="1"/>
  <c r="I38" i="2" l="1"/>
  <c r="F38" i="2" s="1"/>
  <c r="K38" i="2" l="1"/>
  <c r="G38" i="2" s="1"/>
  <c r="I39" i="2" l="1"/>
  <c r="F39" i="2" s="1"/>
  <c r="K39" i="2" l="1"/>
  <c r="G39" i="2"/>
  <c r="I40" i="2" l="1"/>
  <c r="F40" i="2" s="1"/>
  <c r="K40" i="2" l="1"/>
  <c r="G40" i="2" s="1"/>
  <c r="F41" i="2" s="1"/>
  <c r="K41" i="2" l="1"/>
  <c r="G41" i="2" s="1"/>
  <c r="F42" i="2" s="1"/>
  <c r="K42" i="2" l="1"/>
  <c r="G42" i="2" s="1"/>
  <c r="I43" i="2" l="1"/>
  <c r="F43" i="2" s="1"/>
  <c r="K43" i="2" l="1"/>
  <c r="G43" i="2" s="1"/>
  <c r="F44" i="2" s="1"/>
  <c r="K44" i="2" l="1"/>
  <c r="G44" i="2"/>
  <c r="I45" i="2" l="1"/>
  <c r="F45" i="2" s="1"/>
  <c r="K45" i="2" l="1"/>
  <c r="G45" i="2" s="1"/>
  <c r="I46" i="2" l="1"/>
  <c r="F46" i="2" s="1"/>
  <c r="K46" i="2" l="1"/>
  <c r="G46" i="2" s="1"/>
  <c r="I47" i="2" l="1"/>
  <c r="F47" i="2" s="1"/>
  <c r="K47" i="2" l="1"/>
  <c r="G47" i="2" s="1"/>
  <c r="F48" i="2" s="1"/>
  <c r="K48" i="2" l="1"/>
  <c r="G48" i="2" s="1"/>
  <c r="F49" i="2" s="1"/>
  <c r="K49" i="2" l="1"/>
  <c r="G49" i="2"/>
  <c r="F50" i="2" s="1"/>
  <c r="K50" i="2" l="1"/>
  <c r="G50" i="2"/>
  <c r="F51" i="2" s="1"/>
  <c r="K51" i="2" l="1"/>
  <c r="G51" i="2" s="1"/>
  <c r="F52" i="2" s="1"/>
  <c r="K52" i="2" l="1"/>
  <c r="G52" i="2" s="1"/>
  <c r="F53" i="2" s="1"/>
  <c r="K53" i="2" l="1"/>
  <c r="G53" i="2" s="1"/>
  <c r="F54" i="2" s="1"/>
  <c r="K54" i="2" l="1"/>
  <c r="G54" i="2" s="1"/>
  <c r="F55" i="2" s="1"/>
  <c r="K55" i="2" l="1"/>
  <c r="G55" i="2"/>
  <c r="F56" i="2" s="1"/>
  <c r="K56" i="2" l="1"/>
  <c r="G56" i="2"/>
  <c r="I57" i="2" l="1"/>
  <c r="F57" i="2" s="1"/>
  <c r="K57" i="2" l="1"/>
  <c r="G57" i="2"/>
  <c r="I58" i="2" l="1"/>
  <c r="F58" i="2" s="1"/>
  <c r="K58" i="2" l="1"/>
  <c r="G58" i="2" s="1"/>
  <c r="I59" i="2" l="1"/>
  <c r="F59" i="2" s="1"/>
  <c r="K59" i="2" l="1"/>
  <c r="G59" i="2" s="1"/>
  <c r="F60" i="2" s="1"/>
  <c r="K60" i="2" l="1"/>
  <c r="G60" i="2" s="1"/>
  <c r="I61" i="2" l="1"/>
  <c r="F61" i="2" s="1"/>
  <c r="K61" i="2" l="1"/>
  <c r="G61" i="2"/>
  <c r="I62" i="2" l="1"/>
  <c r="F62" i="2" s="1"/>
  <c r="K62" i="2" l="1"/>
  <c r="G62" i="2"/>
  <c r="I63" i="2" l="1"/>
  <c r="F63" i="2" s="1"/>
  <c r="K63" i="2" l="1"/>
  <c r="G63" i="2"/>
  <c r="F64" i="2" s="1"/>
  <c r="K64" i="2" l="1"/>
  <c r="G64" i="2" s="1"/>
  <c r="F65" i="2" s="1"/>
  <c r="K65" i="2" l="1"/>
  <c r="G65" i="2" s="1"/>
  <c r="I66" i="2" l="1"/>
  <c r="F66" i="2" s="1"/>
  <c r="K66" i="2" l="1"/>
  <c r="G66" i="2" s="1"/>
  <c r="I67" i="2" l="1"/>
  <c r="F67" i="2" s="1"/>
  <c r="K67" i="2" l="1"/>
  <c r="G67" i="2"/>
  <c r="I68" i="2" l="1"/>
  <c r="F68" i="2" s="1"/>
  <c r="K68" i="2" l="1"/>
  <c r="G68" i="2" s="1"/>
  <c r="I69" i="2" l="1"/>
  <c r="F69" i="2" s="1"/>
  <c r="K69" i="2" l="1"/>
  <c r="G69" i="2" s="1"/>
  <c r="F70" i="2" s="1"/>
  <c r="K70" i="2" l="1"/>
  <c r="G70" i="2" s="1"/>
  <c r="F71" i="2" s="1"/>
  <c r="K71" i="2" l="1"/>
  <c r="G71" i="2" s="1"/>
  <c r="F72" i="2" s="1"/>
  <c r="K72" i="2" l="1"/>
  <c r="G72" i="2" s="1"/>
  <c r="I73" i="2" l="1"/>
  <c r="F73" i="2" s="1"/>
  <c r="K73" i="2" l="1"/>
  <c r="G73" i="2"/>
  <c r="I74" i="2" l="1"/>
  <c r="F74" i="2" s="1"/>
  <c r="K74" i="2" l="1"/>
  <c r="G74" i="2"/>
  <c r="F75" i="2" s="1"/>
  <c r="K75" i="2" l="1"/>
  <c r="G75" i="2" s="1"/>
  <c r="F76" i="2" s="1"/>
  <c r="K76" i="2" l="1"/>
  <c r="G76" i="2" s="1"/>
  <c r="I77" i="2" l="1"/>
  <c r="F77" i="2" s="1"/>
  <c r="K77" i="2" l="1"/>
  <c r="G77" i="2" s="1"/>
  <c r="I78" i="2" l="1"/>
  <c r="F78" i="2" s="1"/>
  <c r="K78" i="2" l="1"/>
  <c r="G78" i="2" s="1"/>
  <c r="I79" i="2" l="1"/>
  <c r="F79" i="2" s="1"/>
  <c r="K79" i="2" l="1"/>
  <c r="G79" i="2"/>
  <c r="I80" i="2" l="1"/>
  <c r="F80" i="2" s="1"/>
  <c r="K80" i="2" l="1"/>
  <c r="G80" i="2"/>
  <c r="F81" i="2" s="1"/>
  <c r="K81" i="2" l="1"/>
  <c r="G81" i="2"/>
  <c r="F82" i="2" s="1"/>
  <c r="K82" i="2" l="1"/>
  <c r="G82" i="2" s="1"/>
  <c r="F83" i="2" s="1"/>
  <c r="K83" i="2" l="1"/>
  <c r="G83" i="2" s="1"/>
  <c r="I84" i="2" l="1"/>
  <c r="F84" i="2" s="1"/>
  <c r="K84" i="2" l="1"/>
  <c r="G84" i="2" s="1"/>
  <c r="F85" i="2" s="1"/>
  <c r="K85" i="2" l="1"/>
  <c r="G85" i="2"/>
  <c r="F86" i="2" s="1"/>
  <c r="K86" i="2" l="1"/>
  <c r="G86" i="2" s="1"/>
  <c r="I87" i="2" l="1"/>
  <c r="F87" i="2" s="1"/>
  <c r="K87" i="2" l="1"/>
  <c r="G87" i="2" s="1"/>
  <c r="I88" i="2" l="1"/>
  <c r="F88" i="2" s="1"/>
  <c r="K88" i="2" l="1"/>
  <c r="G88" i="2" s="1"/>
  <c r="F89" i="2" s="1"/>
  <c r="K89" i="2" l="1"/>
  <c r="G89" i="2" s="1"/>
  <c r="F90" i="2" s="1"/>
  <c r="K90" i="2" l="1"/>
  <c r="G90" i="2" s="1"/>
  <c r="I91" i="2" l="1"/>
  <c r="F91" i="2" s="1"/>
  <c r="K91" i="2" l="1"/>
  <c r="G91" i="2"/>
  <c r="I92" i="2" l="1"/>
  <c r="F92" i="2" s="1"/>
  <c r="K92" i="2" l="1"/>
  <c r="G92" i="2"/>
  <c r="I93" i="2" l="1"/>
  <c r="F93" i="2" s="1"/>
  <c r="K93" i="2" l="1"/>
  <c r="G93" i="2" s="1"/>
  <c r="I94" i="2" l="1"/>
  <c r="F94" i="2" s="1"/>
  <c r="K94" i="2" l="1"/>
  <c r="G94" i="2" s="1"/>
  <c r="I95" i="2" l="1"/>
  <c r="F95" i="2" s="1"/>
  <c r="K95" i="2" l="1"/>
  <c r="G95" i="2" s="1"/>
  <c r="I96" i="2" l="1"/>
  <c r="F96" i="2" s="1"/>
  <c r="K96" i="2" l="1"/>
  <c r="G96" i="2" s="1"/>
  <c r="I97" i="2" l="1"/>
  <c r="F97" i="2" s="1"/>
  <c r="K97" i="2" l="1"/>
  <c r="G97" i="2"/>
  <c r="I98" i="2" l="1"/>
  <c r="F98" i="2" s="1"/>
  <c r="K98" i="2" l="1"/>
  <c r="G98" i="2" s="1"/>
  <c r="I99" i="2" l="1"/>
  <c r="F99" i="2" s="1"/>
  <c r="K99" i="2" l="1"/>
  <c r="G99" i="2" s="1"/>
  <c r="F100" i="2" s="1"/>
  <c r="K100" i="2" l="1"/>
  <c r="G100" i="2" s="1"/>
  <c r="F101" i="2" s="1"/>
  <c r="K101" i="2" l="1"/>
  <c r="G101" i="2" s="1"/>
  <c r="F102" i="2" s="1"/>
  <c r="K102" i="2" l="1"/>
  <c r="G102" i="2" s="1"/>
  <c r="F103" i="2" s="1"/>
  <c r="K103" i="2" l="1"/>
  <c r="G103" i="2"/>
  <c r="I104" i="2" l="1"/>
  <c r="F104" i="2" s="1"/>
  <c r="K104" i="2" l="1"/>
  <c r="G104" i="2" s="1"/>
  <c r="F105" i="2" s="1"/>
  <c r="K105" i="2" l="1"/>
  <c r="G105" i="2" s="1"/>
  <c r="F106" i="2" s="1"/>
  <c r="K106" i="2" l="1"/>
  <c r="G106" i="2" s="1"/>
  <c r="I107" i="2" l="1"/>
  <c r="F107" i="2" s="1"/>
  <c r="K107" i="2" l="1"/>
  <c r="G107" i="2" s="1"/>
  <c r="I108" i="2" l="1"/>
  <c r="F108" i="2" s="1"/>
  <c r="K108" i="2" l="1"/>
  <c r="G108" i="2" s="1"/>
  <c r="I109" i="2" l="1"/>
  <c r="F109" i="2" s="1"/>
  <c r="K109" i="2" l="1"/>
  <c r="G109" i="2"/>
  <c r="I110" i="2" l="1"/>
  <c r="F110" i="2" s="1"/>
  <c r="K110" i="2" l="1"/>
  <c r="G110" i="2"/>
  <c r="I111" i="2" l="1"/>
  <c r="F111" i="2" s="1"/>
  <c r="K111" i="2" l="1"/>
  <c r="G111" i="2"/>
  <c r="F112" i="2" s="1"/>
  <c r="K112" i="2" l="1"/>
  <c r="G112" i="2" s="1"/>
  <c r="I113" i="2" l="1"/>
  <c r="F113" i="2" s="1"/>
  <c r="K113" i="2" l="1"/>
  <c r="G113" i="2" s="1"/>
  <c r="F114" i="2" s="1"/>
  <c r="K114" i="2" l="1"/>
  <c r="G114" i="2" s="1"/>
  <c r="I115" i="2" l="1"/>
  <c r="F115" i="2" s="1"/>
  <c r="K115" i="2" l="1"/>
  <c r="G115" i="2"/>
  <c r="I116" i="2" l="1"/>
  <c r="F116" i="2" s="1"/>
  <c r="K116" i="2" l="1"/>
  <c r="G116" i="2"/>
  <c r="I117" i="2" l="1"/>
  <c r="F117" i="2" s="1"/>
  <c r="K117" i="2" l="1"/>
  <c r="G117" i="2"/>
  <c r="F118" i="2" s="1"/>
  <c r="K118" i="2" l="1"/>
  <c r="G118" i="2" s="1"/>
  <c r="I119" i="2" l="1"/>
  <c r="F119" i="2" s="1"/>
  <c r="K119" i="2" l="1"/>
  <c r="G119" i="2" s="1"/>
  <c r="F120" i="2" s="1"/>
  <c r="K120" i="2" l="1"/>
  <c r="G120" i="2" s="1"/>
  <c r="F121" i="2" s="1"/>
  <c r="K121" i="2" l="1"/>
  <c r="G121" i="2" s="1"/>
  <c r="I122" i="2" l="1"/>
  <c r="F122" i="2" s="1"/>
  <c r="K122" i="2" l="1"/>
  <c r="G122" i="2"/>
  <c r="I123" i="2" l="1"/>
  <c r="F123" i="2" s="1"/>
  <c r="K123" i="2" l="1"/>
  <c r="G123" i="2" s="1"/>
  <c r="I124" i="2" l="1"/>
  <c r="F124" i="2" s="1"/>
  <c r="K124" i="2" l="1"/>
  <c r="G124" i="2" s="1"/>
  <c r="I125" i="2" l="1"/>
  <c r="F125" i="2" s="1"/>
  <c r="K125" i="2" l="1"/>
  <c r="G125" i="2" s="1"/>
  <c r="I126" i="2" l="1"/>
  <c r="F126" i="2" s="1"/>
  <c r="K126" i="2" l="1"/>
  <c r="G126" i="2" s="1"/>
  <c r="I127" i="2" l="1"/>
  <c r="F127" i="2" s="1"/>
  <c r="K127" i="2" l="1"/>
  <c r="G127" i="2"/>
  <c r="I128" i="2" l="1"/>
  <c r="F128" i="2" s="1"/>
  <c r="K128" i="2" l="1"/>
  <c r="G128" i="2" s="1"/>
  <c r="I129" i="2" l="1"/>
  <c r="F129" i="2" s="1"/>
  <c r="K129" i="2" l="1"/>
  <c r="G129" i="2"/>
  <c r="I130" i="2" l="1"/>
  <c r="F130" i="2" s="1"/>
  <c r="K130" i="2" l="1"/>
  <c r="G130" i="2" s="1"/>
  <c r="I131" i="2" l="1"/>
  <c r="F131" i="2" s="1"/>
  <c r="K131" i="2" l="1"/>
  <c r="G131" i="2" s="1"/>
  <c r="I132" i="2" l="1"/>
  <c r="F132" i="2" s="1"/>
  <c r="K132" i="2" l="1"/>
  <c r="G132" i="2" s="1"/>
  <c r="I133" i="2" l="1"/>
  <c r="F133" i="2" s="1"/>
  <c r="K133" i="2" l="1"/>
  <c r="G133" i="2"/>
  <c r="I134" i="2" l="1"/>
  <c r="F134" i="2" s="1"/>
  <c r="K134" i="2" l="1"/>
  <c r="G134" i="2" s="1"/>
  <c r="I135" i="2" l="1"/>
  <c r="F135" i="2" s="1"/>
  <c r="K135" i="2" l="1"/>
  <c r="G135" i="2" s="1"/>
  <c r="F136" i="2" s="1"/>
  <c r="K136" i="2" l="1"/>
  <c r="G136" i="2" s="1"/>
  <c r="F137" i="2" s="1"/>
  <c r="K137" i="2" l="1"/>
  <c r="G137" i="2" s="1"/>
  <c r="I138" i="2" l="1"/>
  <c r="F138" i="2" s="1"/>
  <c r="K138" i="2" l="1"/>
  <c r="G138" i="2" s="1"/>
  <c r="F139" i="2" s="1"/>
  <c r="K139" i="2" l="1"/>
  <c r="G139" i="2"/>
  <c r="I140" i="2" l="1"/>
  <c r="F140" i="2" s="1"/>
  <c r="K140" i="2" l="1"/>
  <c r="G140" i="2" s="1"/>
  <c r="F141" i="2" s="1"/>
  <c r="K141" i="2" l="1"/>
  <c r="G141" i="2" s="1"/>
  <c r="I142" i="2" l="1"/>
  <c r="F142" i="2" s="1"/>
  <c r="K142" i="2" l="1"/>
  <c r="G142" i="2" s="1"/>
  <c r="I143" i="2" l="1"/>
  <c r="F143" i="2" s="1"/>
  <c r="K143" i="2" l="1"/>
  <c r="G143" i="2" s="1"/>
  <c r="I144" i="2" l="1"/>
  <c r="F144" i="2" s="1"/>
  <c r="K144" i="2" l="1"/>
  <c r="G144" i="2" s="1"/>
  <c r="I145" i="2" l="1"/>
  <c r="F145" i="2" s="1"/>
  <c r="K145" i="2" l="1"/>
  <c r="G145" i="2"/>
  <c r="I146" i="2" l="1"/>
  <c r="F146" i="2" s="1"/>
  <c r="K146" i="2" l="1"/>
  <c r="G146" i="2"/>
  <c r="I147" i="2" l="1"/>
  <c r="F147" i="2" s="1"/>
  <c r="K147" i="2" l="1"/>
  <c r="G147" i="2"/>
  <c r="F148" i="2" s="1"/>
  <c r="K148" i="2" l="1"/>
  <c r="G148" i="2" s="1"/>
  <c r="F149" i="2" s="1"/>
  <c r="K149" i="2" l="1"/>
  <c r="G149" i="2" s="1"/>
  <c r="F150" i="2" s="1"/>
  <c r="K150" i="2" l="1"/>
  <c r="G150" i="2" s="1"/>
  <c r="I151" i="2" l="1"/>
  <c r="F151" i="2" s="1"/>
  <c r="K151" i="2" l="1"/>
  <c r="G151" i="2" s="1"/>
  <c r="F152" i="2" s="1"/>
  <c r="K152" i="2" l="1"/>
  <c r="G152" i="2"/>
  <c r="F153" i="2" s="1"/>
  <c r="K153" i="2" l="1"/>
  <c r="G153" i="2"/>
  <c r="I154" i="2" l="1"/>
  <c r="F154" i="2" s="1"/>
  <c r="K154" i="2" l="1"/>
  <c r="G154" i="2" s="1"/>
  <c r="I155" i="2" l="1"/>
  <c r="F155" i="2" s="1"/>
  <c r="K155" i="2" l="1"/>
  <c r="G155" i="2" s="1"/>
  <c r="F156" i="2" s="1"/>
  <c r="K156" i="2" l="1"/>
  <c r="G156" i="2" s="1"/>
  <c r="I157" i="2" l="1"/>
  <c r="F157" i="2" s="1"/>
  <c r="K157" i="2" l="1"/>
  <c r="G157" i="2"/>
  <c r="I158" i="2" l="1"/>
  <c r="F158" i="2" s="1"/>
  <c r="K158" i="2" l="1"/>
  <c r="G158" i="2"/>
  <c r="F159" i="2" s="1"/>
  <c r="K159" i="2" l="1"/>
  <c r="G159" i="2" s="1"/>
  <c r="I160" i="2" l="1"/>
  <c r="F160" i="2" s="1"/>
  <c r="K160" i="2" l="1"/>
  <c r="G160" i="2" s="1"/>
  <c r="F161" i="2" s="1"/>
  <c r="K161" i="2" l="1"/>
  <c r="G161" i="2" s="1"/>
  <c r="I162" i="2" l="1"/>
  <c r="F162" i="2" s="1"/>
  <c r="K162" i="2" l="1"/>
  <c r="G162" i="2" s="1"/>
  <c r="F163" i="2" s="1"/>
  <c r="K163" i="2" l="1"/>
  <c r="G163" i="2"/>
  <c r="I164" i="2" l="1"/>
  <c r="F164" i="2" s="1"/>
  <c r="K164" i="2" l="1"/>
  <c r="G164" i="2" s="1"/>
  <c r="I165" i="2" l="1"/>
  <c r="F165" i="2" s="1"/>
  <c r="K165" i="2" l="1"/>
  <c r="G165" i="2"/>
  <c r="F166" i="2" s="1"/>
  <c r="K166" i="2" l="1"/>
  <c r="G166" i="2" s="1"/>
  <c r="I167" i="2" l="1"/>
  <c r="F167" i="2" s="1"/>
  <c r="K167" i="2" l="1"/>
  <c r="G167" i="2" s="1"/>
  <c r="I168" i="2" l="1"/>
  <c r="F168" i="2" s="1"/>
  <c r="K168" i="2" l="1"/>
  <c r="G168" i="2" s="1"/>
  <c r="F169" i="2" s="1"/>
  <c r="K169" i="2" l="1"/>
  <c r="G169" i="2" s="1"/>
  <c r="F170" i="2" s="1"/>
  <c r="K170" i="2" l="1"/>
  <c r="G170" i="2"/>
  <c r="I171" i="2" l="1"/>
  <c r="F171" i="2" s="1"/>
  <c r="K171" i="2" l="1"/>
  <c r="G171" i="2"/>
  <c r="F172" i="2" s="1"/>
  <c r="K172" i="2" l="1"/>
  <c r="G172" i="2" s="1"/>
  <c r="I173" i="2" l="1"/>
  <c r="F173" i="2" s="1"/>
  <c r="K173" i="2" l="1"/>
  <c r="G173" i="2" s="1"/>
  <c r="I174" i="2" l="1"/>
  <c r="F174" i="2" s="1"/>
  <c r="K174" i="2" l="1"/>
  <c r="G174" i="2" s="1"/>
  <c r="F175" i="2" s="1"/>
  <c r="K175" i="2" l="1"/>
  <c r="G175" i="2" s="1"/>
  <c r="I176" i="2" l="1"/>
  <c r="F176" i="2" s="1"/>
  <c r="K176" i="2" l="1"/>
  <c r="G176" i="2" s="1"/>
  <c r="I177" i="2" l="1"/>
  <c r="F177" i="2" s="1"/>
  <c r="K177" i="2" l="1"/>
  <c r="G177" i="2" s="1"/>
  <c r="I178" i="2" l="1"/>
  <c r="F178" i="2" s="1"/>
  <c r="K178" i="2" l="1"/>
  <c r="G178" i="2" s="1"/>
  <c r="I179" i="2" l="1"/>
  <c r="F179" i="2" s="1"/>
  <c r="K179" i="2" l="1"/>
  <c r="G179" i="2" s="1"/>
  <c r="I180" i="2" l="1"/>
  <c r="F180" i="2" s="1"/>
  <c r="K180" i="2" l="1"/>
  <c r="G180" i="2" s="1"/>
  <c r="I181" i="2" l="1"/>
  <c r="F181" i="2" s="1"/>
  <c r="K181" i="2" l="1"/>
  <c r="G181" i="2"/>
  <c r="I182" i="2" l="1"/>
  <c r="F182" i="2" s="1"/>
  <c r="K182" i="2" l="1"/>
  <c r="G182" i="2"/>
  <c r="I183" i="2" l="1"/>
  <c r="F183" i="2" s="1"/>
  <c r="K183" i="2" l="1"/>
  <c r="G183" i="2"/>
  <c r="I184" i="2" l="1"/>
  <c r="F184" i="2" s="1"/>
  <c r="K184" i="2" l="1"/>
  <c r="G184" i="2" s="1"/>
  <c r="I185" i="2" l="1"/>
  <c r="F185" i="2" s="1"/>
  <c r="K185" i="2" l="1"/>
  <c r="G185" i="2" l="1"/>
  <c r="K1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8D3AD4-0B09-450C-AC6D-9CB4195F5394}" keepAlive="1" name="Zapytanie — pogoda" description="Połączenie z zapytaniem „pogoda” w skoroszycie." type="5" refreshedVersion="7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<sst xmlns="http://schemas.openxmlformats.org/spreadsheetml/2006/main" count="214" uniqueCount="206">
  <si>
    <t>temperatura_srednia</t>
  </si>
  <si>
    <t>opady</t>
  </si>
  <si>
    <t>dzien</t>
  </si>
  <si>
    <t>ponad 15</t>
  </si>
  <si>
    <t>wiecej_opadow</t>
  </si>
  <si>
    <t>uzupelnione przez deszcz</t>
  </si>
  <si>
    <t>parowanie</t>
  </si>
  <si>
    <t>stan zbiornika po podlaniu</t>
  </si>
  <si>
    <t>stan zbiornika przed podlaniem</t>
  </si>
  <si>
    <t>ilosc podlana</t>
  </si>
  <si>
    <t>dolano</t>
  </si>
  <si>
    <t>Etykiety wierszy</t>
  </si>
  <si>
    <t>Suma końcowa</t>
  </si>
  <si>
    <t>mar</t>
  </si>
  <si>
    <t>31.mar</t>
  </si>
  <si>
    <t>kwi</t>
  </si>
  <si>
    <t>01.kwi</t>
  </si>
  <si>
    <t>02.kwi</t>
  </si>
  <si>
    <t>03.kwi</t>
  </si>
  <si>
    <t>04.kwi</t>
  </si>
  <si>
    <t>05.kwi</t>
  </si>
  <si>
    <t>06.kwi</t>
  </si>
  <si>
    <t>07.kwi</t>
  </si>
  <si>
    <t>08.kwi</t>
  </si>
  <si>
    <t>09.kwi</t>
  </si>
  <si>
    <t>10.kwi</t>
  </si>
  <si>
    <t>11.kwi</t>
  </si>
  <si>
    <t>12.kwi</t>
  </si>
  <si>
    <t>13.kwi</t>
  </si>
  <si>
    <t>14.kwi</t>
  </si>
  <si>
    <t>15.kwi</t>
  </si>
  <si>
    <t>16.kwi</t>
  </si>
  <si>
    <t>17.kwi</t>
  </si>
  <si>
    <t>18.kwi</t>
  </si>
  <si>
    <t>19.kwi</t>
  </si>
  <si>
    <t>20.kwi</t>
  </si>
  <si>
    <t>21.kwi</t>
  </si>
  <si>
    <t>22.kwi</t>
  </si>
  <si>
    <t>23.kwi</t>
  </si>
  <si>
    <t>24.kwi</t>
  </si>
  <si>
    <t>25.kwi</t>
  </si>
  <si>
    <t>26.kwi</t>
  </si>
  <si>
    <t>27.kwi</t>
  </si>
  <si>
    <t>28.kwi</t>
  </si>
  <si>
    <t>29.kwi</t>
  </si>
  <si>
    <t>30.kwi</t>
  </si>
  <si>
    <t>maj</t>
  </si>
  <si>
    <t>01.maj</t>
  </si>
  <si>
    <t>02.maj</t>
  </si>
  <si>
    <t>03.maj</t>
  </si>
  <si>
    <t>04.maj</t>
  </si>
  <si>
    <t>05.maj</t>
  </si>
  <si>
    <t>06.maj</t>
  </si>
  <si>
    <t>07.maj</t>
  </si>
  <si>
    <t>08.maj</t>
  </si>
  <si>
    <t>09.maj</t>
  </si>
  <si>
    <t>10.maj</t>
  </si>
  <si>
    <t>11.maj</t>
  </si>
  <si>
    <t>12.maj</t>
  </si>
  <si>
    <t>13.maj</t>
  </si>
  <si>
    <t>14.maj</t>
  </si>
  <si>
    <t>15.maj</t>
  </si>
  <si>
    <t>16.maj</t>
  </si>
  <si>
    <t>17.maj</t>
  </si>
  <si>
    <t>18.maj</t>
  </si>
  <si>
    <t>19.maj</t>
  </si>
  <si>
    <t>20.maj</t>
  </si>
  <si>
    <t>21.maj</t>
  </si>
  <si>
    <t>22.maj</t>
  </si>
  <si>
    <t>23.maj</t>
  </si>
  <si>
    <t>24.maj</t>
  </si>
  <si>
    <t>25.maj</t>
  </si>
  <si>
    <t>26.maj</t>
  </si>
  <si>
    <t>27.maj</t>
  </si>
  <si>
    <t>28.maj</t>
  </si>
  <si>
    <t>29.maj</t>
  </si>
  <si>
    <t>30.maj</t>
  </si>
  <si>
    <t>31.maj</t>
  </si>
  <si>
    <t>cze</t>
  </si>
  <si>
    <t>01.cze</t>
  </si>
  <si>
    <t>02.cze</t>
  </si>
  <si>
    <t>03.cze</t>
  </si>
  <si>
    <t>04.cze</t>
  </si>
  <si>
    <t>05.cze</t>
  </si>
  <si>
    <t>06.cze</t>
  </si>
  <si>
    <t>07.cze</t>
  </si>
  <si>
    <t>08.cze</t>
  </si>
  <si>
    <t>09.cze</t>
  </si>
  <si>
    <t>10.cze</t>
  </si>
  <si>
    <t>11.cze</t>
  </si>
  <si>
    <t>12.cze</t>
  </si>
  <si>
    <t>13.cze</t>
  </si>
  <si>
    <t>14.cze</t>
  </si>
  <si>
    <t>15.cze</t>
  </si>
  <si>
    <t>16.cze</t>
  </si>
  <si>
    <t>17.cze</t>
  </si>
  <si>
    <t>18.cze</t>
  </si>
  <si>
    <t>19.cze</t>
  </si>
  <si>
    <t>20.cze</t>
  </si>
  <si>
    <t>21.cze</t>
  </si>
  <si>
    <t>22.cze</t>
  </si>
  <si>
    <t>23.cze</t>
  </si>
  <si>
    <t>24.cze</t>
  </si>
  <si>
    <t>25.cze</t>
  </si>
  <si>
    <t>26.cze</t>
  </si>
  <si>
    <t>27.cze</t>
  </si>
  <si>
    <t>28.cze</t>
  </si>
  <si>
    <t>29.cze</t>
  </si>
  <si>
    <t>30.cze</t>
  </si>
  <si>
    <t>lip</t>
  </si>
  <si>
    <t>01.lip</t>
  </si>
  <si>
    <t>02.lip</t>
  </si>
  <si>
    <t>03.lip</t>
  </si>
  <si>
    <t>04.lip</t>
  </si>
  <si>
    <t>05.lip</t>
  </si>
  <si>
    <t>06.lip</t>
  </si>
  <si>
    <t>07.lip</t>
  </si>
  <si>
    <t>08.lip</t>
  </si>
  <si>
    <t>09.lip</t>
  </si>
  <si>
    <t>10.lip</t>
  </si>
  <si>
    <t>11.lip</t>
  </si>
  <si>
    <t>12.lip</t>
  </si>
  <si>
    <t>13.lip</t>
  </si>
  <si>
    <t>14.lip</t>
  </si>
  <si>
    <t>15.lip</t>
  </si>
  <si>
    <t>16.lip</t>
  </si>
  <si>
    <t>17.lip</t>
  </si>
  <si>
    <t>18.lip</t>
  </si>
  <si>
    <t>19.lip</t>
  </si>
  <si>
    <t>20.lip</t>
  </si>
  <si>
    <t>21.lip</t>
  </si>
  <si>
    <t>22.lip</t>
  </si>
  <si>
    <t>23.lip</t>
  </si>
  <si>
    <t>24.lip</t>
  </si>
  <si>
    <t>25.lip</t>
  </si>
  <si>
    <t>26.lip</t>
  </si>
  <si>
    <t>27.lip</t>
  </si>
  <si>
    <t>28.lip</t>
  </si>
  <si>
    <t>29.lip</t>
  </si>
  <si>
    <t>30.lip</t>
  </si>
  <si>
    <t>31.lip</t>
  </si>
  <si>
    <t>sie</t>
  </si>
  <si>
    <t>01.sie</t>
  </si>
  <si>
    <t>02.sie</t>
  </si>
  <si>
    <t>03.sie</t>
  </si>
  <si>
    <t>04.sie</t>
  </si>
  <si>
    <t>05.sie</t>
  </si>
  <si>
    <t>06.sie</t>
  </si>
  <si>
    <t>07.sie</t>
  </si>
  <si>
    <t>08.sie</t>
  </si>
  <si>
    <t>09.sie</t>
  </si>
  <si>
    <t>10.sie</t>
  </si>
  <si>
    <t>11.sie</t>
  </si>
  <si>
    <t>12.sie</t>
  </si>
  <si>
    <t>13.sie</t>
  </si>
  <si>
    <t>14.sie</t>
  </si>
  <si>
    <t>15.sie</t>
  </si>
  <si>
    <t>16.sie</t>
  </si>
  <si>
    <t>17.sie</t>
  </si>
  <si>
    <t>18.sie</t>
  </si>
  <si>
    <t>19.sie</t>
  </si>
  <si>
    <t>20.sie</t>
  </si>
  <si>
    <t>21.sie</t>
  </si>
  <si>
    <t>22.sie</t>
  </si>
  <si>
    <t>23.sie</t>
  </si>
  <si>
    <t>24.sie</t>
  </si>
  <si>
    <t>25.sie</t>
  </si>
  <si>
    <t>26.sie</t>
  </si>
  <si>
    <t>27.sie</t>
  </si>
  <si>
    <t>28.sie</t>
  </si>
  <si>
    <t>29.sie</t>
  </si>
  <si>
    <t>30.sie</t>
  </si>
  <si>
    <t>31.sie</t>
  </si>
  <si>
    <t>wrz</t>
  </si>
  <si>
    <t>01.wrz</t>
  </si>
  <si>
    <t>02.wrz</t>
  </si>
  <si>
    <t>03.wrz</t>
  </si>
  <si>
    <t>04.wrz</t>
  </si>
  <si>
    <t>05.wrz</t>
  </si>
  <si>
    <t>06.wrz</t>
  </si>
  <si>
    <t>07.wrz</t>
  </si>
  <si>
    <t>08.wrz</t>
  </si>
  <si>
    <t>09.wrz</t>
  </si>
  <si>
    <t>10.wrz</t>
  </si>
  <si>
    <t>11.wrz</t>
  </si>
  <si>
    <t>12.wrz</t>
  </si>
  <si>
    <t>13.wrz</t>
  </si>
  <si>
    <t>14.wrz</t>
  </si>
  <si>
    <t>15.wrz</t>
  </si>
  <si>
    <t>16.wrz</t>
  </si>
  <si>
    <t>17.wrz</t>
  </si>
  <si>
    <t>18.wrz</t>
  </si>
  <si>
    <t>19.wrz</t>
  </si>
  <si>
    <t>20.wrz</t>
  </si>
  <si>
    <t>21.wrz</t>
  </si>
  <si>
    <t>22.wrz</t>
  </si>
  <si>
    <t>23.wrz</t>
  </si>
  <si>
    <t>24.wrz</t>
  </si>
  <si>
    <t>25.wrz</t>
  </si>
  <si>
    <t>26.wrz</t>
  </si>
  <si>
    <t>27.wrz</t>
  </si>
  <si>
    <t>28.wrz</t>
  </si>
  <si>
    <t>29.wrz</t>
  </si>
  <si>
    <t>30.wrz</t>
  </si>
  <si>
    <t>Suma z stan zbiornika po podlaniu</t>
  </si>
  <si>
    <t>Suma z dolano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</si>
</sst>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15]d\ m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Normalny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5.xlsx]wykres!Tabela przestawna3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wykres!$B$1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wykres!$A$2:$A$186</c:f>
              <c:strCache>
                <c:ptCount val="184"/>
                <c:pt idx="0">
                  <c:v>31.mar</c:v>
                </c:pt>
                <c:pt idx="1">
                  <c:v>01.kwi</c:v>
                </c:pt>
                <c:pt idx="2">
                  <c:v>02.kwi</c:v>
                </c:pt>
                <c:pt idx="3">
                  <c:v>03.kwi</c:v>
                </c:pt>
                <c:pt idx="4">
                  <c:v>04.kwi</c:v>
                </c:pt>
                <c:pt idx="5">
                  <c:v>05.kwi</c:v>
                </c:pt>
                <c:pt idx="6">
                  <c:v>06.kwi</c:v>
                </c:pt>
                <c:pt idx="7">
                  <c:v>07.kwi</c:v>
                </c:pt>
                <c:pt idx="8">
                  <c:v>08.kwi</c:v>
                </c:pt>
                <c:pt idx="9">
                  <c:v>09.kwi</c:v>
                </c:pt>
                <c:pt idx="10">
                  <c:v>10.kwi</c:v>
                </c:pt>
                <c:pt idx="11">
                  <c:v>11.kwi</c:v>
                </c:pt>
                <c:pt idx="12">
                  <c:v>12.kwi</c:v>
                </c:pt>
                <c:pt idx="13">
                  <c:v>13.kwi</c:v>
                </c:pt>
                <c:pt idx="14">
                  <c:v>14.kwi</c:v>
                </c:pt>
                <c:pt idx="15">
                  <c:v>15.kwi</c:v>
                </c:pt>
                <c:pt idx="16">
                  <c:v>16.kwi</c:v>
                </c:pt>
                <c:pt idx="17">
                  <c:v>17.kwi</c:v>
                </c:pt>
                <c:pt idx="18">
                  <c:v>18.kwi</c:v>
                </c:pt>
                <c:pt idx="19">
                  <c:v>19.kwi</c:v>
                </c:pt>
                <c:pt idx="20">
                  <c:v>20.kwi</c:v>
                </c:pt>
                <c:pt idx="21">
                  <c:v>21.kwi</c:v>
                </c:pt>
                <c:pt idx="22">
                  <c:v>22.kwi</c:v>
                </c:pt>
                <c:pt idx="23">
                  <c:v>23.kwi</c:v>
                </c:pt>
                <c:pt idx="24">
                  <c:v>24.kwi</c:v>
                </c:pt>
                <c:pt idx="25">
                  <c:v>25.kwi</c:v>
                </c:pt>
                <c:pt idx="26">
                  <c:v>26.kwi</c:v>
                </c:pt>
                <c:pt idx="27">
                  <c:v>27.kwi</c:v>
                </c:pt>
                <c:pt idx="28">
                  <c:v>28.kwi</c:v>
                </c:pt>
                <c:pt idx="29">
                  <c:v>29.kwi</c:v>
                </c:pt>
                <c:pt idx="30">
                  <c:v>30.kwi</c:v>
                </c:pt>
                <c:pt idx="31">
                  <c:v>01.maj</c:v>
                </c:pt>
                <c:pt idx="32">
                  <c:v>02.maj</c:v>
                </c:pt>
                <c:pt idx="33">
                  <c:v>03.maj</c:v>
                </c:pt>
                <c:pt idx="34">
                  <c:v>04.maj</c:v>
                </c:pt>
                <c:pt idx="35">
                  <c:v>05.maj</c:v>
                </c:pt>
                <c:pt idx="36">
                  <c:v>06.maj</c:v>
                </c:pt>
                <c:pt idx="37">
                  <c:v>07.maj</c:v>
                </c:pt>
                <c:pt idx="38">
                  <c:v>08.maj</c:v>
                </c:pt>
                <c:pt idx="39">
                  <c:v>09.maj</c:v>
                </c:pt>
                <c:pt idx="40">
                  <c:v>10.maj</c:v>
                </c:pt>
                <c:pt idx="41">
                  <c:v>11.maj</c:v>
                </c:pt>
                <c:pt idx="42">
                  <c:v>12.maj</c:v>
                </c:pt>
                <c:pt idx="43">
                  <c:v>13.maj</c:v>
                </c:pt>
                <c:pt idx="44">
                  <c:v>14.maj</c:v>
                </c:pt>
                <c:pt idx="45">
                  <c:v>15.maj</c:v>
                </c:pt>
                <c:pt idx="46">
                  <c:v>16.maj</c:v>
                </c:pt>
                <c:pt idx="47">
                  <c:v>17.maj</c:v>
                </c:pt>
                <c:pt idx="48">
                  <c:v>18.maj</c:v>
                </c:pt>
                <c:pt idx="49">
                  <c:v>19.maj</c:v>
                </c:pt>
                <c:pt idx="50">
                  <c:v>20.maj</c:v>
                </c:pt>
                <c:pt idx="51">
                  <c:v>21.maj</c:v>
                </c:pt>
                <c:pt idx="52">
                  <c:v>22.maj</c:v>
                </c:pt>
                <c:pt idx="53">
                  <c:v>23.maj</c:v>
                </c:pt>
                <c:pt idx="54">
                  <c:v>24.maj</c:v>
                </c:pt>
                <c:pt idx="55">
                  <c:v>25.maj</c:v>
                </c:pt>
                <c:pt idx="56">
                  <c:v>26.maj</c:v>
                </c:pt>
                <c:pt idx="57">
                  <c:v>27.maj</c:v>
                </c:pt>
                <c:pt idx="58">
                  <c:v>28.maj</c:v>
                </c:pt>
                <c:pt idx="59">
                  <c:v>29.maj</c:v>
                </c:pt>
                <c:pt idx="60">
                  <c:v>30.maj</c:v>
                </c:pt>
                <c:pt idx="61">
                  <c:v>31.maj</c:v>
                </c:pt>
                <c:pt idx="62">
                  <c:v>01.cze</c:v>
                </c:pt>
                <c:pt idx="63">
                  <c:v>02.cze</c:v>
                </c:pt>
                <c:pt idx="64">
                  <c:v>03.cze</c:v>
                </c:pt>
                <c:pt idx="65">
                  <c:v>04.cze</c:v>
                </c:pt>
                <c:pt idx="66">
                  <c:v>05.cze</c:v>
                </c:pt>
                <c:pt idx="67">
                  <c:v>06.cze</c:v>
                </c:pt>
                <c:pt idx="68">
                  <c:v>07.cze</c:v>
                </c:pt>
                <c:pt idx="69">
                  <c:v>08.cze</c:v>
                </c:pt>
                <c:pt idx="70">
                  <c:v>09.cze</c:v>
                </c:pt>
                <c:pt idx="71">
                  <c:v>10.cze</c:v>
                </c:pt>
                <c:pt idx="72">
                  <c:v>11.cze</c:v>
                </c:pt>
                <c:pt idx="73">
                  <c:v>12.cze</c:v>
                </c:pt>
                <c:pt idx="74">
                  <c:v>13.cze</c:v>
                </c:pt>
                <c:pt idx="75">
                  <c:v>14.cze</c:v>
                </c:pt>
                <c:pt idx="76">
                  <c:v>15.cze</c:v>
                </c:pt>
                <c:pt idx="77">
                  <c:v>16.cze</c:v>
                </c:pt>
                <c:pt idx="78">
                  <c:v>17.cze</c:v>
                </c:pt>
                <c:pt idx="79">
                  <c:v>18.cze</c:v>
                </c:pt>
                <c:pt idx="80">
                  <c:v>19.cze</c:v>
                </c:pt>
                <c:pt idx="81">
                  <c:v>20.cze</c:v>
                </c:pt>
                <c:pt idx="82">
                  <c:v>21.cze</c:v>
                </c:pt>
                <c:pt idx="83">
                  <c:v>22.cze</c:v>
                </c:pt>
                <c:pt idx="84">
                  <c:v>23.cze</c:v>
                </c:pt>
                <c:pt idx="85">
                  <c:v>24.cze</c:v>
                </c:pt>
                <c:pt idx="86">
                  <c:v>25.cze</c:v>
                </c:pt>
                <c:pt idx="87">
                  <c:v>26.cze</c:v>
                </c:pt>
                <c:pt idx="88">
                  <c:v>27.cze</c:v>
                </c:pt>
                <c:pt idx="89">
                  <c:v>28.cze</c:v>
                </c:pt>
                <c:pt idx="90">
                  <c:v>29.cze</c:v>
                </c:pt>
                <c:pt idx="91">
                  <c:v>30.cze</c:v>
                </c:pt>
                <c:pt idx="92">
                  <c:v>01.lip</c:v>
                </c:pt>
                <c:pt idx="93">
                  <c:v>02.lip</c:v>
                </c:pt>
                <c:pt idx="94">
                  <c:v>03.lip</c:v>
                </c:pt>
                <c:pt idx="95">
                  <c:v>04.lip</c:v>
                </c:pt>
                <c:pt idx="96">
                  <c:v>05.lip</c:v>
                </c:pt>
                <c:pt idx="97">
                  <c:v>06.lip</c:v>
                </c:pt>
                <c:pt idx="98">
                  <c:v>07.lip</c:v>
                </c:pt>
                <c:pt idx="99">
                  <c:v>08.lip</c:v>
                </c:pt>
                <c:pt idx="100">
                  <c:v>09.lip</c:v>
                </c:pt>
                <c:pt idx="101">
                  <c:v>10.lip</c:v>
                </c:pt>
                <c:pt idx="102">
                  <c:v>11.lip</c:v>
                </c:pt>
                <c:pt idx="103">
                  <c:v>12.lip</c:v>
                </c:pt>
                <c:pt idx="104">
                  <c:v>13.lip</c:v>
                </c:pt>
                <c:pt idx="105">
                  <c:v>14.lip</c:v>
                </c:pt>
                <c:pt idx="106">
                  <c:v>15.lip</c:v>
                </c:pt>
                <c:pt idx="107">
                  <c:v>16.lip</c:v>
                </c:pt>
                <c:pt idx="108">
                  <c:v>17.lip</c:v>
                </c:pt>
                <c:pt idx="109">
                  <c:v>18.lip</c:v>
                </c:pt>
                <c:pt idx="110">
                  <c:v>19.lip</c:v>
                </c:pt>
                <c:pt idx="111">
                  <c:v>20.lip</c:v>
                </c:pt>
                <c:pt idx="112">
                  <c:v>21.lip</c:v>
                </c:pt>
                <c:pt idx="113">
                  <c:v>22.lip</c:v>
                </c:pt>
                <c:pt idx="114">
                  <c:v>23.lip</c:v>
                </c:pt>
                <c:pt idx="115">
                  <c:v>24.lip</c:v>
                </c:pt>
                <c:pt idx="116">
                  <c:v>25.lip</c:v>
                </c:pt>
                <c:pt idx="117">
                  <c:v>26.lip</c:v>
                </c:pt>
                <c:pt idx="118">
                  <c:v>27.lip</c:v>
                </c:pt>
                <c:pt idx="119">
                  <c:v>28.lip</c:v>
                </c:pt>
                <c:pt idx="120">
                  <c:v>29.lip</c:v>
                </c:pt>
                <c:pt idx="121">
                  <c:v>30.lip</c:v>
                </c:pt>
                <c:pt idx="122">
                  <c:v>31.lip</c:v>
                </c:pt>
                <c:pt idx="123">
                  <c:v>01.sie</c:v>
                </c:pt>
                <c:pt idx="124">
                  <c:v>02.sie</c:v>
                </c:pt>
                <c:pt idx="125">
                  <c:v>03.sie</c:v>
                </c:pt>
                <c:pt idx="126">
                  <c:v>04.sie</c:v>
                </c:pt>
                <c:pt idx="127">
                  <c:v>05.sie</c:v>
                </c:pt>
                <c:pt idx="128">
                  <c:v>06.sie</c:v>
                </c:pt>
                <c:pt idx="129">
                  <c:v>07.sie</c:v>
                </c:pt>
                <c:pt idx="130">
                  <c:v>08.sie</c:v>
                </c:pt>
                <c:pt idx="131">
                  <c:v>09.sie</c:v>
                </c:pt>
                <c:pt idx="132">
                  <c:v>10.sie</c:v>
                </c:pt>
                <c:pt idx="133">
                  <c:v>11.sie</c:v>
                </c:pt>
                <c:pt idx="134">
                  <c:v>12.sie</c:v>
                </c:pt>
                <c:pt idx="135">
                  <c:v>13.sie</c:v>
                </c:pt>
                <c:pt idx="136">
                  <c:v>14.sie</c:v>
                </c:pt>
                <c:pt idx="137">
                  <c:v>15.sie</c:v>
                </c:pt>
                <c:pt idx="138">
                  <c:v>16.sie</c:v>
                </c:pt>
                <c:pt idx="139">
                  <c:v>17.sie</c:v>
                </c:pt>
                <c:pt idx="140">
                  <c:v>18.sie</c:v>
                </c:pt>
                <c:pt idx="141">
                  <c:v>19.sie</c:v>
                </c:pt>
                <c:pt idx="142">
                  <c:v>20.sie</c:v>
                </c:pt>
                <c:pt idx="143">
                  <c:v>21.sie</c:v>
                </c:pt>
                <c:pt idx="144">
                  <c:v>22.sie</c:v>
                </c:pt>
                <c:pt idx="145">
                  <c:v>23.sie</c:v>
                </c:pt>
                <c:pt idx="146">
                  <c:v>24.sie</c:v>
                </c:pt>
                <c:pt idx="147">
                  <c:v>25.sie</c:v>
                </c:pt>
                <c:pt idx="148">
                  <c:v>26.sie</c:v>
                </c:pt>
                <c:pt idx="149">
                  <c:v>27.sie</c:v>
                </c:pt>
                <c:pt idx="150">
                  <c:v>28.sie</c:v>
                </c:pt>
                <c:pt idx="151">
                  <c:v>29.sie</c:v>
                </c:pt>
                <c:pt idx="152">
                  <c:v>30.sie</c:v>
                </c:pt>
                <c:pt idx="153">
                  <c:v>31.sie</c:v>
                </c:pt>
                <c:pt idx="154">
                  <c:v>01.wrz</c:v>
                </c:pt>
                <c:pt idx="155">
                  <c:v>02.wrz</c:v>
                </c:pt>
                <c:pt idx="156">
                  <c:v>03.wrz</c:v>
                </c:pt>
                <c:pt idx="157">
                  <c:v>04.wrz</c:v>
                </c:pt>
                <c:pt idx="158">
                  <c:v>05.wrz</c:v>
                </c:pt>
                <c:pt idx="159">
                  <c:v>06.wrz</c:v>
                </c:pt>
                <c:pt idx="160">
                  <c:v>07.wrz</c:v>
                </c:pt>
                <c:pt idx="161">
                  <c:v>08.wrz</c:v>
                </c:pt>
                <c:pt idx="162">
                  <c:v>09.wrz</c:v>
                </c:pt>
                <c:pt idx="163">
                  <c:v>10.wrz</c:v>
                </c:pt>
                <c:pt idx="164">
                  <c:v>11.wrz</c:v>
                </c:pt>
                <c:pt idx="165">
                  <c:v>12.wrz</c:v>
                </c:pt>
                <c:pt idx="166">
                  <c:v>13.wrz</c:v>
                </c:pt>
                <c:pt idx="167">
                  <c:v>14.wrz</c:v>
                </c:pt>
                <c:pt idx="168">
                  <c:v>15.wrz</c:v>
                </c:pt>
                <c:pt idx="169">
                  <c:v>16.wrz</c:v>
                </c:pt>
                <c:pt idx="170">
                  <c:v>17.wrz</c:v>
                </c:pt>
                <c:pt idx="171">
                  <c:v>18.wrz</c:v>
                </c:pt>
                <c:pt idx="172">
                  <c:v>19.wrz</c:v>
                </c:pt>
                <c:pt idx="173">
                  <c:v>20.wrz</c:v>
                </c:pt>
                <c:pt idx="174">
                  <c:v>21.wrz</c:v>
                </c:pt>
                <c:pt idx="175">
                  <c:v>22.wrz</c:v>
                </c:pt>
                <c:pt idx="176">
                  <c:v>23.wrz</c:v>
                </c:pt>
                <c:pt idx="177">
                  <c:v>24.wrz</c:v>
                </c:pt>
                <c:pt idx="178">
                  <c:v>25.wrz</c:v>
                </c:pt>
                <c:pt idx="179">
                  <c:v>26.wrz</c:v>
                </c:pt>
                <c:pt idx="180">
                  <c:v>27.wrz</c:v>
                </c:pt>
                <c:pt idx="181">
                  <c:v>28.wrz</c:v>
                </c:pt>
                <c:pt idx="182">
                  <c:v>29.wrz</c:v>
                </c:pt>
                <c:pt idx="183">
                  <c:v>30.wrz</c:v>
                </c:pt>
              </c:strCache>
            </c:strRef>
          </c:cat>
          <c:val>
            <c:numRef>
              <c:f>wykres!$B$2:$B$186</c:f>
              <c:numCache>
                <c:formatCode>General</c:formatCode>
                <c:ptCount val="184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24961</c:v>
                </c:pt>
                <c:pt idx="6">
                  <c:v>24901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24889</c:v>
                </c:pt>
                <c:pt idx="15">
                  <c:v>24497</c:v>
                </c:pt>
                <c:pt idx="16">
                  <c:v>24264</c:v>
                </c:pt>
                <c:pt idx="17">
                  <c:v>24157</c:v>
                </c:pt>
                <c:pt idx="18">
                  <c:v>24099</c:v>
                </c:pt>
                <c:pt idx="19">
                  <c:v>23965</c:v>
                </c:pt>
                <c:pt idx="20">
                  <c:v>24665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12520</c:v>
                </c:pt>
                <c:pt idx="27">
                  <c:v>13220</c:v>
                </c:pt>
                <c:pt idx="28">
                  <c:v>14620</c:v>
                </c:pt>
                <c:pt idx="29">
                  <c:v>14538</c:v>
                </c:pt>
                <c:pt idx="30">
                  <c:v>14400</c:v>
                </c:pt>
                <c:pt idx="31">
                  <c:v>17200</c:v>
                </c:pt>
                <c:pt idx="32">
                  <c:v>20700</c:v>
                </c:pt>
                <c:pt idx="33">
                  <c:v>23500</c:v>
                </c:pt>
                <c:pt idx="34">
                  <c:v>23780</c:v>
                </c:pt>
                <c:pt idx="35">
                  <c:v>12060</c:v>
                </c:pt>
                <c:pt idx="36">
                  <c:v>13000</c:v>
                </c:pt>
                <c:pt idx="37">
                  <c:v>12795</c:v>
                </c:pt>
                <c:pt idx="38">
                  <c:v>12673</c:v>
                </c:pt>
                <c:pt idx="39">
                  <c:v>12883</c:v>
                </c:pt>
                <c:pt idx="40">
                  <c:v>12953</c:v>
                </c:pt>
                <c:pt idx="41">
                  <c:v>12811</c:v>
                </c:pt>
                <c:pt idx="42">
                  <c:v>14911</c:v>
                </c:pt>
                <c:pt idx="43">
                  <c:v>14725</c:v>
                </c:pt>
                <c:pt idx="44">
                  <c:v>14585</c:v>
                </c:pt>
                <c:pt idx="45">
                  <c:v>14403</c:v>
                </c:pt>
                <c:pt idx="46">
                  <c:v>15663</c:v>
                </c:pt>
                <c:pt idx="47">
                  <c:v>17623</c:v>
                </c:pt>
                <c:pt idx="48">
                  <c:v>18953</c:v>
                </c:pt>
                <c:pt idx="49">
                  <c:v>20493</c:v>
                </c:pt>
                <c:pt idx="50">
                  <c:v>22103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25000</c:v>
                </c:pt>
                <c:pt idx="55">
                  <c:v>24564</c:v>
                </c:pt>
                <c:pt idx="56">
                  <c:v>24177</c:v>
                </c:pt>
                <c:pt idx="57">
                  <c:v>23947</c:v>
                </c:pt>
                <c:pt idx="58">
                  <c:v>24017</c:v>
                </c:pt>
                <c:pt idx="59">
                  <c:v>23639</c:v>
                </c:pt>
                <c:pt idx="60">
                  <c:v>23306</c:v>
                </c:pt>
                <c:pt idx="61">
                  <c:v>23015</c:v>
                </c:pt>
                <c:pt idx="62">
                  <c:v>25000</c:v>
                </c:pt>
                <c:pt idx="63">
                  <c:v>25000</c:v>
                </c:pt>
                <c:pt idx="64">
                  <c:v>12226</c:v>
                </c:pt>
                <c:pt idx="65">
                  <c:v>12012</c:v>
                </c:pt>
                <c:pt idx="66">
                  <c:v>13000</c:v>
                </c:pt>
                <c:pt idx="67">
                  <c:v>597</c:v>
                </c:pt>
                <c:pt idx="68">
                  <c:v>6197</c:v>
                </c:pt>
                <c:pt idx="69">
                  <c:v>10327</c:v>
                </c:pt>
                <c:pt idx="70">
                  <c:v>13827</c:v>
                </c:pt>
                <c:pt idx="71">
                  <c:v>1561</c:v>
                </c:pt>
                <c:pt idx="72">
                  <c:v>13000</c:v>
                </c:pt>
                <c:pt idx="73">
                  <c:v>16500</c:v>
                </c:pt>
                <c:pt idx="74">
                  <c:v>17200</c:v>
                </c:pt>
                <c:pt idx="75">
                  <c:v>4667</c:v>
                </c:pt>
                <c:pt idx="76">
                  <c:v>13000</c:v>
                </c:pt>
                <c:pt idx="77">
                  <c:v>12837</c:v>
                </c:pt>
                <c:pt idx="78">
                  <c:v>12635</c:v>
                </c:pt>
                <c:pt idx="79">
                  <c:v>845</c:v>
                </c:pt>
                <c:pt idx="80">
                  <c:v>2945</c:v>
                </c:pt>
                <c:pt idx="81">
                  <c:v>4345</c:v>
                </c:pt>
                <c:pt idx="82">
                  <c:v>4290</c:v>
                </c:pt>
                <c:pt idx="83">
                  <c:v>6390</c:v>
                </c:pt>
                <c:pt idx="84">
                  <c:v>8490</c:v>
                </c:pt>
                <c:pt idx="85">
                  <c:v>8384</c:v>
                </c:pt>
                <c:pt idx="86">
                  <c:v>13000</c:v>
                </c:pt>
                <c:pt idx="87">
                  <c:v>17900</c:v>
                </c:pt>
                <c:pt idx="88">
                  <c:v>22100</c:v>
                </c:pt>
                <c:pt idx="89">
                  <c:v>9675</c:v>
                </c:pt>
                <c:pt idx="90">
                  <c:v>13000</c:v>
                </c:pt>
                <c:pt idx="91">
                  <c:v>677</c:v>
                </c:pt>
                <c:pt idx="92">
                  <c:v>13000</c:v>
                </c:pt>
                <c:pt idx="93">
                  <c:v>651</c:v>
                </c:pt>
                <c:pt idx="94">
                  <c:v>13000</c:v>
                </c:pt>
                <c:pt idx="95">
                  <c:v>512</c:v>
                </c:pt>
                <c:pt idx="96">
                  <c:v>13000</c:v>
                </c:pt>
                <c:pt idx="97">
                  <c:v>597</c:v>
                </c:pt>
                <c:pt idx="98">
                  <c:v>13197</c:v>
                </c:pt>
                <c:pt idx="99">
                  <c:v>15297</c:v>
                </c:pt>
                <c:pt idx="100">
                  <c:v>3437</c:v>
                </c:pt>
                <c:pt idx="101">
                  <c:v>11977</c:v>
                </c:pt>
                <c:pt idx="102">
                  <c:v>13000</c:v>
                </c:pt>
                <c:pt idx="103">
                  <c:v>14400</c:v>
                </c:pt>
                <c:pt idx="104">
                  <c:v>22800</c:v>
                </c:pt>
                <c:pt idx="105">
                  <c:v>10277</c:v>
                </c:pt>
                <c:pt idx="106">
                  <c:v>13000</c:v>
                </c:pt>
                <c:pt idx="107">
                  <c:v>750</c:v>
                </c:pt>
                <c:pt idx="108">
                  <c:v>13000</c:v>
                </c:pt>
                <c:pt idx="109">
                  <c:v>482</c:v>
                </c:pt>
                <c:pt idx="110">
                  <c:v>13082</c:v>
                </c:pt>
                <c:pt idx="111">
                  <c:v>756</c:v>
                </c:pt>
                <c:pt idx="112">
                  <c:v>4956</c:v>
                </c:pt>
                <c:pt idx="113">
                  <c:v>13000</c:v>
                </c:pt>
                <c:pt idx="114">
                  <c:v>651</c:v>
                </c:pt>
                <c:pt idx="115">
                  <c:v>13000</c:v>
                </c:pt>
                <c:pt idx="116">
                  <c:v>1070</c:v>
                </c:pt>
                <c:pt idx="117">
                  <c:v>13000</c:v>
                </c:pt>
                <c:pt idx="118">
                  <c:v>1070</c:v>
                </c:pt>
                <c:pt idx="119">
                  <c:v>13000</c:v>
                </c:pt>
                <c:pt idx="120">
                  <c:v>702</c:v>
                </c:pt>
                <c:pt idx="121">
                  <c:v>690</c:v>
                </c:pt>
                <c:pt idx="122">
                  <c:v>679</c:v>
                </c:pt>
                <c:pt idx="123">
                  <c:v>13000</c:v>
                </c:pt>
                <c:pt idx="124">
                  <c:v>597</c:v>
                </c:pt>
                <c:pt idx="125">
                  <c:v>13000</c:v>
                </c:pt>
                <c:pt idx="126">
                  <c:v>512</c:v>
                </c:pt>
                <c:pt idx="127">
                  <c:v>13000</c:v>
                </c:pt>
                <c:pt idx="128">
                  <c:v>541</c:v>
                </c:pt>
                <c:pt idx="129">
                  <c:v>13000</c:v>
                </c:pt>
                <c:pt idx="130">
                  <c:v>422</c:v>
                </c:pt>
                <c:pt idx="131">
                  <c:v>13000</c:v>
                </c:pt>
                <c:pt idx="132">
                  <c:v>541</c:v>
                </c:pt>
                <c:pt idx="133">
                  <c:v>13000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9400</c:v>
                </c:pt>
                <c:pt idx="138">
                  <c:v>13000</c:v>
                </c:pt>
                <c:pt idx="139">
                  <c:v>1140</c:v>
                </c:pt>
                <c:pt idx="140">
                  <c:v>13000</c:v>
                </c:pt>
                <c:pt idx="141">
                  <c:v>677</c:v>
                </c:pt>
                <c:pt idx="142">
                  <c:v>13000</c:v>
                </c:pt>
                <c:pt idx="143">
                  <c:v>702</c:v>
                </c:pt>
                <c:pt idx="144">
                  <c:v>13000</c:v>
                </c:pt>
                <c:pt idx="145">
                  <c:v>677</c:v>
                </c:pt>
                <c:pt idx="146">
                  <c:v>4527</c:v>
                </c:pt>
                <c:pt idx="147">
                  <c:v>17127</c:v>
                </c:pt>
                <c:pt idx="148">
                  <c:v>25000</c:v>
                </c:pt>
                <c:pt idx="149">
                  <c:v>12172</c:v>
                </c:pt>
                <c:pt idx="150">
                  <c:v>242</c:v>
                </c:pt>
                <c:pt idx="151">
                  <c:v>10042</c:v>
                </c:pt>
                <c:pt idx="152">
                  <c:v>13000</c:v>
                </c:pt>
                <c:pt idx="153">
                  <c:v>482</c:v>
                </c:pt>
                <c:pt idx="154">
                  <c:v>1882</c:v>
                </c:pt>
                <c:pt idx="155">
                  <c:v>13000</c:v>
                </c:pt>
                <c:pt idx="156">
                  <c:v>726</c:v>
                </c:pt>
                <c:pt idx="157">
                  <c:v>13000</c:v>
                </c:pt>
                <c:pt idx="158">
                  <c:v>12773</c:v>
                </c:pt>
                <c:pt idx="159">
                  <c:v>15573</c:v>
                </c:pt>
                <c:pt idx="160">
                  <c:v>15354</c:v>
                </c:pt>
                <c:pt idx="161">
                  <c:v>18154</c:v>
                </c:pt>
                <c:pt idx="162">
                  <c:v>17955</c:v>
                </c:pt>
                <c:pt idx="163">
                  <c:v>17731</c:v>
                </c:pt>
                <c:pt idx="164">
                  <c:v>5801</c:v>
                </c:pt>
                <c:pt idx="165">
                  <c:v>13000</c:v>
                </c:pt>
                <c:pt idx="166">
                  <c:v>702</c:v>
                </c:pt>
                <c:pt idx="167">
                  <c:v>2802</c:v>
                </c:pt>
                <c:pt idx="168">
                  <c:v>13000</c:v>
                </c:pt>
                <c:pt idx="169">
                  <c:v>702</c:v>
                </c:pt>
                <c:pt idx="170">
                  <c:v>13000</c:v>
                </c:pt>
                <c:pt idx="171">
                  <c:v>750</c:v>
                </c:pt>
                <c:pt idx="172">
                  <c:v>736</c:v>
                </c:pt>
                <c:pt idx="173">
                  <c:v>2136</c:v>
                </c:pt>
                <c:pt idx="174">
                  <c:v>2109</c:v>
                </c:pt>
                <c:pt idx="175">
                  <c:v>2079</c:v>
                </c:pt>
                <c:pt idx="176">
                  <c:v>2042</c:v>
                </c:pt>
                <c:pt idx="177">
                  <c:v>2006</c:v>
                </c:pt>
                <c:pt idx="178">
                  <c:v>1974</c:v>
                </c:pt>
                <c:pt idx="179">
                  <c:v>1949</c:v>
                </c:pt>
                <c:pt idx="180">
                  <c:v>1927</c:v>
                </c:pt>
                <c:pt idx="181">
                  <c:v>1908</c:v>
                </c:pt>
                <c:pt idx="182">
                  <c:v>1889</c:v>
                </c:pt>
                <c:pt idx="183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2-4E1D-A78C-B99C4D9E0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18112"/>
        <c:axId val="1156808544"/>
      </c:lineChart>
      <c:catAx>
        <c:axId val="115681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6808544"/>
        <c:crosses val="autoZero"/>
        <c:auto val="1"/>
        <c:lblAlgn val="ctr"/>
        <c:lblOffset val="100"/>
        <c:noMultiLvlLbl val="0"/>
      </c:catAx>
      <c:valAx>
        <c:axId val="11568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wody w zbiorniku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68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F4552F-72F4-4B6B-AB52-A50057EAB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isław Borodziuk" refreshedDate="44642.905466898148" createdVersion="7" refreshedVersion="7" minRefreshableVersion="3" recordCount="184" xr:uid="{5C66CCD2-1115-4236-9E36-253F5D603235}">
  <cacheSource type="worksheet">
    <worksheetSource name="pogoda"/>
  </cacheSource>
  <cacheFields count="12">
    <cacheField name="dzien" numFmtId="14">
      <sharedItems containsSemiMixedTypes="0" containsNonDate="0" containsDate="1" containsString="0" minDate="2015-03-31T00:00:00" maxDate="2015-10-01T00:00:00" count="184"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</sharedItems>
      <fieldGroup par="11" base="0">
        <rangePr groupBy="days" startDate="2015-03-31T00:00:00" endDate="2015-10-01T00:00:00"/>
        <groupItems count="368">
          <s v="&lt;31.03.2015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5"/>
        </groupItems>
      </fieldGroup>
    </cacheField>
    <cacheField name="temperatura_srednia" numFmtId="0">
      <sharedItems containsString="0" containsBlank="1" containsNumber="1" containsInteger="1" minValue="2" maxValue="33"/>
    </cacheField>
    <cacheField name="opady" numFmtId="0">
      <sharedItems containsString="0" containsBlank="1" containsNumber="1" minValue="0" maxValue="18"/>
    </cacheField>
    <cacheField name="ponad 15" numFmtId="0">
      <sharedItems containsSemiMixedTypes="0" containsString="0" containsNumber="1" containsInteger="1" minValue="0" maxValue="1"/>
    </cacheField>
    <cacheField name="wiecej_opadow" numFmtId="0">
      <sharedItems containsSemiMixedTypes="0" containsString="0" containsNumber="1" containsInteger="1" minValue="0" maxValue="1"/>
    </cacheField>
    <cacheField name="stan zbiornika przed podlaniem" numFmtId="0">
      <sharedItems containsMixedTypes="1" containsNumber="1" containsInteger="1" minValue="407" maxValue="25000"/>
    </cacheField>
    <cacheField name="stan zbiornika po podlaniu" numFmtId="0">
      <sharedItems containsSemiMixedTypes="0" containsString="0" containsNumber="1" containsInteger="1" minValue="242" maxValue="25000"/>
    </cacheField>
    <cacheField name="uzupelnione przez deszcz" numFmtId="0">
      <sharedItems containsSemiMixedTypes="0" containsString="0" containsNumber="1" minValue="0" maxValue="12600"/>
    </cacheField>
    <cacheField name="parowanie" numFmtId="0">
      <sharedItems containsMixedTypes="1" containsNumber="1" containsInteger="1" minValue="0" maxValue="828"/>
    </cacheField>
    <cacheField name="ilosc podlana" numFmtId="0">
      <sharedItems containsSemiMixedTypes="0" containsString="0" containsNumber="1" containsInteger="1" minValue="0" maxValue="24000"/>
    </cacheField>
    <cacheField name="dolano" numFmtId="0">
      <sharedItems containsSemiMixedTypes="0" containsString="0" containsNumber="1" containsInteger="1" minValue="0" maxValue="24593"/>
    </cacheField>
    <cacheField name="Miesiące" numFmtId="0" databaseField="0">
      <fieldGroup base="0">
        <rangePr groupBy="months" startDate="2015-03-31T00:00:00" endDate="2015-10-01T00:00:00"/>
        <groupItems count="14">
          <s v="&lt;31.03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m/>
    <m/>
    <n v="0"/>
    <n v="0"/>
    <e v="#VALUE!"/>
    <n v="25000"/>
    <n v="0"/>
    <e v="#VALUE!"/>
    <n v="0"/>
    <n v="0"/>
  </r>
  <r>
    <x v="1"/>
    <n v="4"/>
    <n v="2"/>
    <n v="0"/>
    <n v="1"/>
    <n v="25000"/>
    <n v="25000"/>
    <n v="1400"/>
    <n v="0"/>
    <n v="0"/>
    <n v="0"/>
  </r>
  <r>
    <x v="2"/>
    <n v="2"/>
    <n v="6"/>
    <n v="0"/>
    <n v="1"/>
    <n v="25000"/>
    <n v="25000"/>
    <n v="4200"/>
    <n v="0"/>
    <n v="0"/>
    <n v="0"/>
  </r>
  <r>
    <x v="3"/>
    <n v="4"/>
    <n v="1"/>
    <n v="0"/>
    <n v="1"/>
    <n v="25000"/>
    <n v="25000"/>
    <n v="700"/>
    <n v="0"/>
    <n v="0"/>
    <n v="0"/>
  </r>
  <r>
    <x v="4"/>
    <n v="4"/>
    <n v="0.8"/>
    <n v="0"/>
    <n v="1"/>
    <n v="25000"/>
    <n v="25000"/>
    <n v="560"/>
    <n v="0"/>
    <n v="0"/>
    <n v="0"/>
  </r>
  <r>
    <x v="5"/>
    <n v="3"/>
    <n v="0"/>
    <n v="0"/>
    <n v="0"/>
    <n v="24961"/>
    <n v="24961"/>
    <n v="0"/>
    <n v="39"/>
    <n v="0"/>
    <n v="0"/>
  </r>
  <r>
    <x v="6"/>
    <n v="4"/>
    <n v="0"/>
    <n v="0"/>
    <n v="0"/>
    <n v="24901"/>
    <n v="24901"/>
    <n v="0"/>
    <n v="60"/>
    <n v="0"/>
    <n v="0"/>
  </r>
  <r>
    <x v="7"/>
    <n v="4"/>
    <n v="1"/>
    <n v="0"/>
    <n v="1"/>
    <n v="25000"/>
    <n v="25000"/>
    <n v="700"/>
    <n v="0"/>
    <n v="0"/>
    <n v="0"/>
  </r>
  <r>
    <x v="8"/>
    <n v="8"/>
    <n v="1"/>
    <n v="0"/>
    <n v="1"/>
    <n v="25000"/>
    <n v="25000"/>
    <n v="700"/>
    <n v="0"/>
    <n v="0"/>
    <n v="0"/>
  </r>
  <r>
    <x v="9"/>
    <n v="6"/>
    <n v="2"/>
    <n v="0"/>
    <n v="1"/>
    <n v="25000"/>
    <n v="25000"/>
    <n v="1400"/>
    <n v="0"/>
    <n v="0"/>
    <n v="0"/>
  </r>
  <r>
    <x v="10"/>
    <n v="9"/>
    <n v="2"/>
    <n v="0"/>
    <n v="1"/>
    <n v="25000"/>
    <n v="25000"/>
    <n v="1400"/>
    <n v="0"/>
    <n v="0"/>
    <n v="0"/>
  </r>
  <r>
    <x v="11"/>
    <n v="12"/>
    <n v="3"/>
    <n v="0"/>
    <n v="1"/>
    <n v="25000"/>
    <n v="25000"/>
    <n v="2100"/>
    <n v="0"/>
    <n v="0"/>
    <n v="0"/>
  </r>
  <r>
    <x v="12"/>
    <n v="10"/>
    <n v="2"/>
    <n v="0"/>
    <n v="1"/>
    <n v="25000"/>
    <n v="25000"/>
    <n v="1400"/>
    <n v="0"/>
    <n v="0"/>
    <n v="0"/>
  </r>
  <r>
    <x v="13"/>
    <n v="8"/>
    <n v="1"/>
    <n v="0"/>
    <n v="1"/>
    <n v="25000"/>
    <n v="25000"/>
    <n v="700"/>
    <n v="0"/>
    <n v="0"/>
    <n v="0"/>
  </r>
  <r>
    <x v="14"/>
    <n v="6"/>
    <n v="0"/>
    <n v="0"/>
    <n v="0"/>
    <n v="24889"/>
    <n v="24889"/>
    <n v="0"/>
    <n v="111"/>
    <n v="0"/>
    <n v="0"/>
  </r>
  <r>
    <x v="15"/>
    <n v="14"/>
    <n v="0"/>
    <n v="0"/>
    <n v="0"/>
    <n v="24497"/>
    <n v="24497"/>
    <n v="0"/>
    <n v="392"/>
    <n v="0"/>
    <n v="0"/>
  </r>
  <r>
    <x v="16"/>
    <n v="10"/>
    <n v="0"/>
    <n v="0"/>
    <n v="0"/>
    <n v="24264"/>
    <n v="24264"/>
    <n v="0"/>
    <n v="233"/>
    <n v="0"/>
    <n v="0"/>
  </r>
  <r>
    <x v="17"/>
    <n v="6"/>
    <n v="0"/>
    <n v="0"/>
    <n v="0"/>
    <n v="24157"/>
    <n v="24157"/>
    <n v="0"/>
    <n v="107"/>
    <n v="0"/>
    <n v="0"/>
  </r>
  <r>
    <x v="18"/>
    <n v="4"/>
    <n v="0"/>
    <n v="0"/>
    <n v="0"/>
    <n v="24099"/>
    <n v="24099"/>
    <n v="0"/>
    <n v="58"/>
    <n v="0"/>
    <n v="0"/>
  </r>
  <r>
    <x v="19"/>
    <n v="7"/>
    <n v="0"/>
    <n v="0"/>
    <n v="0"/>
    <n v="23965"/>
    <n v="23965"/>
    <n v="0"/>
    <n v="134"/>
    <n v="0"/>
    <n v="0"/>
  </r>
  <r>
    <x v="20"/>
    <n v="10"/>
    <n v="1"/>
    <n v="0"/>
    <n v="1"/>
    <n v="24665"/>
    <n v="24665"/>
    <n v="700"/>
    <n v="0"/>
    <n v="0"/>
    <n v="0"/>
  </r>
  <r>
    <x v="21"/>
    <n v="11"/>
    <n v="3.2"/>
    <n v="0"/>
    <n v="1"/>
    <n v="25000"/>
    <n v="25000"/>
    <n v="2240"/>
    <n v="0"/>
    <n v="0"/>
    <n v="0"/>
  </r>
  <r>
    <x v="22"/>
    <n v="8"/>
    <n v="2.2000000000000002"/>
    <n v="0"/>
    <n v="1"/>
    <n v="25000"/>
    <n v="25000"/>
    <n v="1540.0000000000002"/>
    <n v="0"/>
    <n v="0"/>
    <n v="0"/>
  </r>
  <r>
    <x v="23"/>
    <n v="11"/>
    <n v="1"/>
    <n v="0"/>
    <n v="1"/>
    <n v="25000"/>
    <n v="25000"/>
    <n v="700"/>
    <n v="0"/>
    <n v="0"/>
    <n v="0"/>
  </r>
  <r>
    <x v="24"/>
    <n v="12"/>
    <n v="1"/>
    <n v="0"/>
    <n v="1"/>
    <n v="25000"/>
    <n v="25000"/>
    <n v="700"/>
    <n v="0"/>
    <n v="0"/>
    <n v="0"/>
  </r>
  <r>
    <x v="25"/>
    <n v="14"/>
    <n v="1"/>
    <n v="0"/>
    <n v="1"/>
    <n v="25000"/>
    <n v="25000"/>
    <n v="700"/>
    <n v="0"/>
    <n v="0"/>
    <n v="0"/>
  </r>
  <r>
    <x v="26"/>
    <n v="16"/>
    <n v="0"/>
    <n v="1"/>
    <n v="0"/>
    <n v="24520"/>
    <n v="12520"/>
    <n v="0"/>
    <n v="480"/>
    <n v="12000"/>
    <n v="0"/>
  </r>
  <r>
    <x v="27"/>
    <n v="16"/>
    <n v="1"/>
    <n v="1"/>
    <n v="1"/>
    <n v="13220"/>
    <n v="13220"/>
    <n v="700"/>
    <n v="0"/>
    <n v="0"/>
    <n v="0"/>
  </r>
  <r>
    <x v="28"/>
    <n v="6"/>
    <n v="2"/>
    <n v="0"/>
    <n v="1"/>
    <n v="14620"/>
    <n v="14620"/>
    <n v="1400"/>
    <n v="0"/>
    <n v="0"/>
    <n v="0"/>
  </r>
  <r>
    <x v="29"/>
    <n v="7"/>
    <n v="0"/>
    <n v="0"/>
    <n v="0"/>
    <n v="14538"/>
    <n v="14538"/>
    <n v="0"/>
    <n v="82"/>
    <n v="0"/>
    <n v="0"/>
  </r>
  <r>
    <x v="30"/>
    <n v="10"/>
    <n v="0"/>
    <n v="0"/>
    <n v="0"/>
    <n v="14400"/>
    <n v="14400"/>
    <n v="0"/>
    <n v="138"/>
    <n v="0"/>
    <n v="0"/>
  </r>
  <r>
    <x v="31"/>
    <n v="10"/>
    <n v="4"/>
    <n v="0"/>
    <n v="1"/>
    <n v="17200"/>
    <n v="17200"/>
    <n v="2800"/>
    <n v="0"/>
    <n v="0"/>
    <n v="0"/>
  </r>
  <r>
    <x v="32"/>
    <n v="7"/>
    <n v="5"/>
    <n v="0"/>
    <n v="1"/>
    <n v="20700"/>
    <n v="20700"/>
    <n v="3500"/>
    <n v="0"/>
    <n v="0"/>
    <n v="0"/>
  </r>
  <r>
    <x v="33"/>
    <n v="9"/>
    <n v="4"/>
    <n v="0"/>
    <n v="1"/>
    <n v="23500"/>
    <n v="23500"/>
    <n v="2800"/>
    <n v="0"/>
    <n v="0"/>
    <n v="0"/>
  </r>
  <r>
    <x v="34"/>
    <n v="15"/>
    <n v="0.4"/>
    <n v="0"/>
    <n v="0"/>
    <n v="23780"/>
    <n v="23780"/>
    <n v="280"/>
    <n v="0"/>
    <n v="0"/>
    <n v="0"/>
  </r>
  <r>
    <x v="35"/>
    <n v="18"/>
    <n v="0.4"/>
    <n v="1"/>
    <n v="0"/>
    <n v="24060"/>
    <n v="12060"/>
    <n v="280"/>
    <n v="0"/>
    <n v="12000"/>
    <n v="0"/>
  </r>
  <r>
    <x v="36"/>
    <n v="16"/>
    <n v="0"/>
    <n v="1"/>
    <n v="0"/>
    <n v="11828"/>
    <n v="13000"/>
    <n v="0"/>
    <n v="232"/>
    <n v="12000"/>
    <n v="13172"/>
  </r>
  <r>
    <x v="37"/>
    <n v="14"/>
    <n v="0"/>
    <n v="0"/>
    <n v="0"/>
    <n v="12795"/>
    <n v="12795"/>
    <n v="0"/>
    <n v="205"/>
    <n v="0"/>
    <n v="0"/>
  </r>
  <r>
    <x v="38"/>
    <n v="10"/>
    <n v="0"/>
    <n v="0"/>
    <n v="0"/>
    <n v="12673"/>
    <n v="12673"/>
    <n v="0"/>
    <n v="122"/>
    <n v="0"/>
    <n v="0"/>
  </r>
  <r>
    <x v="39"/>
    <n v="14"/>
    <n v="0.3"/>
    <n v="0"/>
    <n v="0"/>
    <n v="12883"/>
    <n v="12883"/>
    <n v="210"/>
    <n v="0"/>
    <n v="0"/>
    <n v="0"/>
  </r>
  <r>
    <x v="40"/>
    <n v="12"/>
    <n v="0.1"/>
    <n v="0"/>
    <n v="0"/>
    <n v="12953"/>
    <n v="12953"/>
    <n v="70"/>
    <n v="0"/>
    <n v="0"/>
    <n v="0"/>
  </r>
  <r>
    <x v="41"/>
    <n v="11"/>
    <n v="0"/>
    <n v="0"/>
    <n v="0"/>
    <n v="12811"/>
    <n v="12811"/>
    <n v="0"/>
    <n v="142"/>
    <n v="0"/>
    <n v="0"/>
  </r>
  <r>
    <x v="42"/>
    <n v="16"/>
    <n v="3"/>
    <n v="1"/>
    <n v="1"/>
    <n v="14911"/>
    <n v="14911"/>
    <n v="2100"/>
    <n v="0"/>
    <n v="0"/>
    <n v="0"/>
  </r>
  <r>
    <x v="43"/>
    <n v="12"/>
    <n v="0"/>
    <n v="0"/>
    <n v="0"/>
    <n v="14725"/>
    <n v="14725"/>
    <n v="0"/>
    <n v="186"/>
    <n v="0"/>
    <n v="0"/>
  </r>
  <r>
    <x v="44"/>
    <n v="10"/>
    <n v="0"/>
    <n v="0"/>
    <n v="0"/>
    <n v="14585"/>
    <n v="14585"/>
    <n v="0"/>
    <n v="140"/>
    <n v="0"/>
    <n v="0"/>
  </r>
  <r>
    <x v="45"/>
    <n v="12"/>
    <n v="0"/>
    <n v="0"/>
    <n v="0"/>
    <n v="14403"/>
    <n v="14403"/>
    <n v="0"/>
    <n v="182"/>
    <n v="0"/>
    <n v="0"/>
  </r>
  <r>
    <x v="46"/>
    <n v="10"/>
    <n v="1.8"/>
    <n v="0"/>
    <n v="1"/>
    <n v="15663"/>
    <n v="15663"/>
    <n v="1260"/>
    <n v="0"/>
    <n v="0"/>
    <n v="0"/>
  </r>
  <r>
    <x v="47"/>
    <n v="11"/>
    <n v="2.8"/>
    <n v="0"/>
    <n v="1"/>
    <n v="17623"/>
    <n v="17623"/>
    <n v="1959.9999999999998"/>
    <n v="0"/>
    <n v="0"/>
    <n v="0"/>
  </r>
  <r>
    <x v="48"/>
    <n v="12"/>
    <n v="1.9"/>
    <n v="0"/>
    <n v="1"/>
    <n v="18953"/>
    <n v="18953"/>
    <n v="1330"/>
    <n v="0"/>
    <n v="0"/>
    <n v="0"/>
  </r>
  <r>
    <x v="49"/>
    <n v="16"/>
    <n v="2.2000000000000002"/>
    <n v="1"/>
    <n v="1"/>
    <n v="20493"/>
    <n v="20493"/>
    <n v="1540.0000000000002"/>
    <n v="0"/>
    <n v="0"/>
    <n v="0"/>
  </r>
  <r>
    <x v="50"/>
    <n v="13"/>
    <n v="2.2999999999999998"/>
    <n v="0"/>
    <n v="1"/>
    <n v="22103"/>
    <n v="22103"/>
    <n v="1609.9999999999998"/>
    <n v="0"/>
    <n v="0"/>
    <n v="0"/>
  </r>
  <r>
    <x v="51"/>
    <n v="11"/>
    <n v="5.4"/>
    <n v="0"/>
    <n v="1"/>
    <n v="25000"/>
    <n v="25000"/>
    <n v="3780.0000000000005"/>
    <n v="0"/>
    <n v="0"/>
    <n v="0"/>
  </r>
  <r>
    <x v="52"/>
    <n v="12"/>
    <n v="5.5"/>
    <n v="0"/>
    <n v="1"/>
    <n v="25000"/>
    <n v="25000"/>
    <n v="3850"/>
    <n v="0"/>
    <n v="0"/>
    <n v="0"/>
  </r>
  <r>
    <x v="53"/>
    <n v="12"/>
    <n v="5.2"/>
    <n v="0"/>
    <n v="1"/>
    <n v="25000"/>
    <n v="25000"/>
    <n v="3640"/>
    <n v="0"/>
    <n v="0"/>
    <n v="0"/>
  </r>
  <r>
    <x v="54"/>
    <n v="14"/>
    <n v="3"/>
    <n v="0"/>
    <n v="1"/>
    <n v="25000"/>
    <n v="25000"/>
    <n v="2100"/>
    <n v="0"/>
    <n v="0"/>
    <n v="0"/>
  </r>
  <r>
    <x v="55"/>
    <n v="15"/>
    <n v="0"/>
    <n v="0"/>
    <n v="0"/>
    <n v="24564"/>
    <n v="24564"/>
    <n v="0"/>
    <n v="436"/>
    <n v="0"/>
    <n v="0"/>
  </r>
  <r>
    <x v="56"/>
    <n v="14"/>
    <n v="0"/>
    <n v="0"/>
    <n v="0"/>
    <n v="24177"/>
    <n v="24177"/>
    <n v="0"/>
    <n v="387"/>
    <n v="0"/>
    <n v="0"/>
  </r>
  <r>
    <x v="57"/>
    <n v="10"/>
    <n v="0"/>
    <n v="0"/>
    <n v="0"/>
    <n v="23947"/>
    <n v="23947"/>
    <n v="0"/>
    <n v="230"/>
    <n v="0"/>
    <n v="0"/>
  </r>
  <r>
    <x v="58"/>
    <n v="12"/>
    <n v="0.1"/>
    <n v="0"/>
    <n v="0"/>
    <n v="24017"/>
    <n v="24017"/>
    <n v="70"/>
    <n v="0"/>
    <n v="0"/>
    <n v="0"/>
  </r>
  <r>
    <x v="59"/>
    <n v="14"/>
    <n v="0"/>
    <n v="0"/>
    <n v="0"/>
    <n v="23639"/>
    <n v="23639"/>
    <n v="0"/>
    <n v="378"/>
    <n v="0"/>
    <n v="0"/>
  </r>
  <r>
    <x v="60"/>
    <n v="13"/>
    <n v="0"/>
    <n v="0"/>
    <n v="0"/>
    <n v="23306"/>
    <n v="23306"/>
    <n v="0"/>
    <n v="333"/>
    <n v="0"/>
    <n v="0"/>
  </r>
  <r>
    <x v="61"/>
    <n v="12"/>
    <n v="0"/>
    <n v="0"/>
    <n v="0"/>
    <n v="23015"/>
    <n v="23015"/>
    <n v="0"/>
    <n v="291"/>
    <n v="0"/>
    <n v="0"/>
  </r>
  <r>
    <x v="62"/>
    <n v="18"/>
    <n v="4"/>
    <n v="1"/>
    <n v="1"/>
    <n v="25000"/>
    <n v="25000"/>
    <n v="2800"/>
    <n v="0"/>
    <n v="0"/>
    <n v="0"/>
  </r>
  <r>
    <x v="63"/>
    <n v="18"/>
    <n v="3"/>
    <n v="1"/>
    <n v="1"/>
    <n v="25000"/>
    <n v="25000"/>
    <n v="2100"/>
    <n v="0"/>
    <n v="0"/>
    <n v="0"/>
  </r>
  <r>
    <x v="64"/>
    <n v="22"/>
    <n v="0"/>
    <n v="1"/>
    <n v="0"/>
    <n v="24226"/>
    <n v="12226"/>
    <n v="0"/>
    <n v="774"/>
    <n v="12000"/>
    <n v="0"/>
  </r>
  <r>
    <x v="65"/>
    <n v="15"/>
    <n v="0"/>
    <n v="0"/>
    <n v="0"/>
    <n v="12012"/>
    <n v="12012"/>
    <n v="0"/>
    <n v="214"/>
    <n v="0"/>
    <n v="0"/>
  </r>
  <r>
    <x v="66"/>
    <n v="18"/>
    <n v="0"/>
    <n v="1"/>
    <n v="0"/>
    <n v="11736"/>
    <n v="13000"/>
    <n v="0"/>
    <n v="276"/>
    <n v="12000"/>
    <n v="13264"/>
  </r>
  <r>
    <x v="67"/>
    <n v="22"/>
    <n v="0"/>
    <n v="1"/>
    <n v="0"/>
    <n v="12597"/>
    <n v="597"/>
    <n v="0"/>
    <n v="403"/>
    <n v="12000"/>
    <n v="0"/>
  </r>
  <r>
    <x v="68"/>
    <n v="14"/>
    <n v="8"/>
    <n v="0"/>
    <n v="1"/>
    <n v="6197"/>
    <n v="6197"/>
    <n v="5600"/>
    <n v="0"/>
    <n v="0"/>
    <n v="0"/>
  </r>
  <r>
    <x v="69"/>
    <n v="14"/>
    <n v="5.9"/>
    <n v="0"/>
    <n v="1"/>
    <n v="10327"/>
    <n v="10327"/>
    <n v="4130"/>
    <n v="0"/>
    <n v="0"/>
    <n v="0"/>
  </r>
  <r>
    <x v="70"/>
    <n v="12"/>
    <n v="5"/>
    <n v="0"/>
    <n v="1"/>
    <n v="13827"/>
    <n v="13827"/>
    <n v="3500"/>
    <n v="0"/>
    <n v="0"/>
    <n v="0"/>
  </r>
  <r>
    <x v="71"/>
    <n v="16"/>
    <n v="0"/>
    <n v="1"/>
    <n v="0"/>
    <n v="13561"/>
    <n v="1561"/>
    <n v="0"/>
    <n v="266"/>
    <n v="12000"/>
    <n v="0"/>
  </r>
  <r>
    <x v="72"/>
    <n v="16"/>
    <n v="0"/>
    <n v="1"/>
    <n v="0"/>
    <n v="1531"/>
    <n v="13000"/>
    <n v="0"/>
    <n v="30"/>
    <n v="12000"/>
    <n v="23469"/>
  </r>
  <r>
    <x v="73"/>
    <n v="18"/>
    <n v="5"/>
    <n v="1"/>
    <n v="1"/>
    <n v="16500"/>
    <n v="16500"/>
    <n v="3500"/>
    <n v="0"/>
    <n v="0"/>
    <n v="0"/>
  </r>
  <r>
    <x v="74"/>
    <n v="19"/>
    <n v="1"/>
    <n v="1"/>
    <n v="1"/>
    <n v="17200"/>
    <n v="17200"/>
    <n v="700"/>
    <n v="0"/>
    <n v="0"/>
    <n v="0"/>
  </r>
  <r>
    <x v="75"/>
    <n v="22"/>
    <n v="0"/>
    <n v="1"/>
    <n v="0"/>
    <n v="16667"/>
    <n v="4667"/>
    <n v="0"/>
    <n v="533"/>
    <n v="12000"/>
    <n v="0"/>
  </r>
  <r>
    <x v="76"/>
    <n v="16"/>
    <n v="0"/>
    <n v="1"/>
    <n v="0"/>
    <n v="4577"/>
    <n v="13000"/>
    <n v="0"/>
    <n v="90"/>
    <n v="12000"/>
    <n v="20423"/>
  </r>
  <r>
    <x v="77"/>
    <n v="12"/>
    <n v="0"/>
    <n v="0"/>
    <n v="0"/>
    <n v="12837"/>
    <n v="12837"/>
    <n v="0"/>
    <n v="163"/>
    <n v="0"/>
    <n v="0"/>
  </r>
  <r>
    <x v="78"/>
    <n v="14"/>
    <n v="0"/>
    <n v="0"/>
    <n v="0"/>
    <n v="12635"/>
    <n v="12635"/>
    <n v="0"/>
    <n v="202"/>
    <n v="0"/>
    <n v="0"/>
  </r>
  <r>
    <x v="79"/>
    <n v="16"/>
    <n v="0.3"/>
    <n v="1"/>
    <n v="0"/>
    <n v="12845"/>
    <n v="845"/>
    <n v="210"/>
    <n v="0"/>
    <n v="12000"/>
    <n v="0"/>
  </r>
  <r>
    <x v="80"/>
    <n v="12"/>
    <n v="3"/>
    <n v="0"/>
    <n v="1"/>
    <n v="2945"/>
    <n v="2945"/>
    <n v="2100"/>
    <n v="0"/>
    <n v="0"/>
    <n v="0"/>
  </r>
  <r>
    <x v="81"/>
    <n v="13"/>
    <n v="2"/>
    <n v="0"/>
    <n v="1"/>
    <n v="4345"/>
    <n v="4345"/>
    <n v="1400"/>
    <n v="0"/>
    <n v="0"/>
    <n v="0"/>
  </r>
  <r>
    <x v="82"/>
    <n v="12"/>
    <n v="0"/>
    <n v="0"/>
    <n v="0"/>
    <n v="4290"/>
    <n v="4290"/>
    <n v="0"/>
    <n v="55"/>
    <n v="0"/>
    <n v="0"/>
  </r>
  <r>
    <x v="83"/>
    <n v="12"/>
    <n v="3"/>
    <n v="0"/>
    <n v="1"/>
    <n v="6390"/>
    <n v="6390"/>
    <n v="2100"/>
    <n v="0"/>
    <n v="0"/>
    <n v="0"/>
  </r>
  <r>
    <x v="84"/>
    <n v="13"/>
    <n v="3"/>
    <n v="0"/>
    <n v="1"/>
    <n v="8490"/>
    <n v="8490"/>
    <n v="2100"/>
    <n v="0"/>
    <n v="0"/>
    <n v="0"/>
  </r>
  <r>
    <x v="85"/>
    <n v="12"/>
    <n v="0"/>
    <n v="0"/>
    <n v="0"/>
    <n v="8384"/>
    <n v="8384"/>
    <n v="0"/>
    <n v="106"/>
    <n v="0"/>
    <n v="0"/>
  </r>
  <r>
    <x v="86"/>
    <n v="16"/>
    <n v="0"/>
    <n v="1"/>
    <n v="0"/>
    <n v="8223"/>
    <n v="13000"/>
    <n v="0"/>
    <n v="161"/>
    <n v="12000"/>
    <n v="16777"/>
  </r>
  <r>
    <x v="87"/>
    <n v="16"/>
    <n v="7"/>
    <n v="1"/>
    <n v="1"/>
    <n v="17900"/>
    <n v="17900"/>
    <n v="4900"/>
    <n v="0"/>
    <n v="0"/>
    <n v="0"/>
  </r>
  <r>
    <x v="88"/>
    <n v="18"/>
    <n v="6"/>
    <n v="1"/>
    <n v="1"/>
    <n v="22100"/>
    <n v="22100"/>
    <n v="4200"/>
    <n v="0"/>
    <n v="0"/>
    <n v="0"/>
  </r>
  <r>
    <x v="89"/>
    <n v="16"/>
    <n v="0"/>
    <n v="1"/>
    <n v="0"/>
    <n v="21675"/>
    <n v="9675"/>
    <n v="0"/>
    <n v="425"/>
    <n v="12000"/>
    <n v="0"/>
  </r>
  <r>
    <x v="90"/>
    <n v="16"/>
    <n v="0"/>
    <n v="1"/>
    <n v="0"/>
    <n v="9489"/>
    <n v="13000"/>
    <n v="0"/>
    <n v="186"/>
    <n v="12000"/>
    <n v="15511"/>
  </r>
  <r>
    <x v="91"/>
    <n v="19"/>
    <n v="0"/>
    <n v="1"/>
    <n v="0"/>
    <n v="12677"/>
    <n v="677"/>
    <n v="0"/>
    <n v="323"/>
    <n v="12000"/>
    <n v="0"/>
  </r>
  <r>
    <x v="92"/>
    <n v="18"/>
    <n v="0"/>
    <n v="1"/>
    <n v="0"/>
    <n v="661"/>
    <n v="13000"/>
    <n v="0"/>
    <n v="16"/>
    <n v="12000"/>
    <n v="24339"/>
  </r>
  <r>
    <x v="93"/>
    <n v="20"/>
    <n v="0"/>
    <n v="1"/>
    <n v="0"/>
    <n v="12651"/>
    <n v="651"/>
    <n v="0"/>
    <n v="349"/>
    <n v="12000"/>
    <n v="0"/>
  </r>
  <r>
    <x v="94"/>
    <n v="22"/>
    <n v="0"/>
    <n v="1"/>
    <n v="0"/>
    <n v="630"/>
    <n v="13000"/>
    <n v="0"/>
    <n v="21"/>
    <n v="12000"/>
    <n v="24370"/>
  </r>
  <r>
    <x v="95"/>
    <n v="25"/>
    <n v="0"/>
    <n v="1"/>
    <n v="0"/>
    <n v="12512"/>
    <n v="512"/>
    <n v="0"/>
    <n v="488"/>
    <n v="12000"/>
    <n v="0"/>
  </r>
  <r>
    <x v="96"/>
    <n v="26"/>
    <n v="0"/>
    <n v="1"/>
    <n v="0"/>
    <n v="491"/>
    <n v="13000"/>
    <n v="0"/>
    <n v="21"/>
    <n v="12000"/>
    <n v="24509"/>
  </r>
  <r>
    <x v="97"/>
    <n v="22"/>
    <n v="0"/>
    <n v="1"/>
    <n v="0"/>
    <n v="12597"/>
    <n v="597"/>
    <n v="0"/>
    <n v="403"/>
    <n v="12000"/>
    <n v="0"/>
  </r>
  <r>
    <x v="98"/>
    <n v="22"/>
    <n v="18"/>
    <n v="1"/>
    <n v="1"/>
    <n v="13197"/>
    <n v="13197"/>
    <n v="12600"/>
    <n v="0"/>
    <n v="0"/>
    <n v="0"/>
  </r>
  <r>
    <x v="99"/>
    <n v="20"/>
    <n v="3"/>
    <n v="1"/>
    <n v="1"/>
    <n v="15297"/>
    <n v="15297"/>
    <n v="2100"/>
    <n v="0"/>
    <n v="0"/>
    <n v="0"/>
  </r>
  <r>
    <x v="100"/>
    <n v="16"/>
    <n v="0.2"/>
    <n v="1"/>
    <n v="0"/>
    <n v="15437"/>
    <n v="3437"/>
    <n v="140"/>
    <n v="0"/>
    <n v="12000"/>
    <n v="0"/>
  </r>
  <r>
    <x v="101"/>
    <n v="13"/>
    <n v="12.2"/>
    <n v="0"/>
    <n v="1"/>
    <n v="11977"/>
    <n v="11977"/>
    <n v="8540"/>
    <n v="0"/>
    <n v="0"/>
    <n v="0"/>
  </r>
  <r>
    <x v="102"/>
    <n v="16"/>
    <n v="0"/>
    <n v="1"/>
    <n v="0"/>
    <n v="11747"/>
    <n v="13000"/>
    <n v="0"/>
    <n v="230"/>
    <n v="12000"/>
    <n v="13253"/>
  </r>
  <r>
    <x v="103"/>
    <n v="18"/>
    <n v="2"/>
    <n v="1"/>
    <n v="1"/>
    <n v="14400"/>
    <n v="14400"/>
    <n v="1400"/>
    <n v="0"/>
    <n v="0"/>
    <n v="0"/>
  </r>
  <r>
    <x v="104"/>
    <n v="18"/>
    <n v="12"/>
    <n v="1"/>
    <n v="1"/>
    <n v="22800"/>
    <n v="22800"/>
    <n v="8400"/>
    <n v="0"/>
    <n v="0"/>
    <n v="0"/>
  </r>
  <r>
    <x v="105"/>
    <n v="18"/>
    <n v="0"/>
    <n v="1"/>
    <n v="0"/>
    <n v="22277"/>
    <n v="10277"/>
    <n v="0"/>
    <n v="523"/>
    <n v="12000"/>
    <n v="0"/>
  </r>
  <r>
    <x v="106"/>
    <n v="18"/>
    <n v="0"/>
    <n v="1"/>
    <n v="0"/>
    <n v="10041"/>
    <n v="13000"/>
    <n v="0"/>
    <n v="236"/>
    <n v="12000"/>
    <n v="14959"/>
  </r>
  <r>
    <x v="107"/>
    <n v="16"/>
    <n v="0"/>
    <n v="1"/>
    <n v="0"/>
    <n v="12750"/>
    <n v="750"/>
    <n v="0"/>
    <n v="250"/>
    <n v="12000"/>
    <n v="0"/>
  </r>
  <r>
    <x v="108"/>
    <n v="21"/>
    <n v="0"/>
    <n v="1"/>
    <n v="0"/>
    <n v="728"/>
    <n v="13000"/>
    <n v="0"/>
    <n v="22"/>
    <n v="12000"/>
    <n v="24272"/>
  </r>
  <r>
    <x v="109"/>
    <n v="26"/>
    <n v="0"/>
    <n v="1"/>
    <n v="0"/>
    <n v="12482"/>
    <n v="482"/>
    <n v="0"/>
    <n v="518"/>
    <n v="12000"/>
    <n v="0"/>
  </r>
  <r>
    <x v="110"/>
    <n v="23"/>
    <n v="18"/>
    <n v="1"/>
    <n v="1"/>
    <n v="13082"/>
    <n v="13082"/>
    <n v="12600"/>
    <n v="0"/>
    <n v="0"/>
    <n v="0"/>
  </r>
  <r>
    <x v="111"/>
    <n v="19"/>
    <n v="0"/>
    <n v="1"/>
    <n v="0"/>
    <n v="12756"/>
    <n v="756"/>
    <n v="0"/>
    <n v="326"/>
    <n v="12000"/>
    <n v="0"/>
  </r>
  <r>
    <x v="112"/>
    <n v="20"/>
    <n v="6"/>
    <n v="1"/>
    <n v="1"/>
    <n v="4956"/>
    <n v="4956"/>
    <n v="4200"/>
    <n v="0"/>
    <n v="0"/>
    <n v="0"/>
  </r>
  <r>
    <x v="113"/>
    <n v="22"/>
    <n v="0"/>
    <n v="1"/>
    <n v="0"/>
    <n v="4802"/>
    <n v="13000"/>
    <n v="0"/>
    <n v="154"/>
    <n v="12000"/>
    <n v="20198"/>
  </r>
  <r>
    <x v="114"/>
    <n v="20"/>
    <n v="0"/>
    <n v="1"/>
    <n v="0"/>
    <n v="12651"/>
    <n v="651"/>
    <n v="0"/>
    <n v="349"/>
    <n v="12000"/>
    <n v="0"/>
  </r>
  <r>
    <x v="115"/>
    <n v="20"/>
    <n v="0"/>
    <n v="1"/>
    <n v="0"/>
    <n v="633"/>
    <n v="13000"/>
    <n v="0"/>
    <n v="18"/>
    <n v="12000"/>
    <n v="24367"/>
  </r>
  <r>
    <x v="116"/>
    <n v="23"/>
    <n v="0.1"/>
    <n v="1"/>
    <n v="0"/>
    <n v="13070"/>
    <n v="1070"/>
    <n v="70"/>
    <n v="0"/>
    <n v="12000"/>
    <n v="0"/>
  </r>
  <r>
    <x v="117"/>
    <n v="16"/>
    <n v="0"/>
    <n v="1"/>
    <n v="0"/>
    <n v="1049"/>
    <n v="13000"/>
    <n v="0"/>
    <n v="21"/>
    <n v="12000"/>
    <n v="23951"/>
  </r>
  <r>
    <x v="118"/>
    <n v="16"/>
    <n v="0.1"/>
    <n v="1"/>
    <n v="0"/>
    <n v="13070"/>
    <n v="1070"/>
    <n v="70"/>
    <n v="0"/>
    <n v="12000"/>
    <n v="0"/>
  </r>
  <r>
    <x v="119"/>
    <n v="18"/>
    <n v="0.3"/>
    <n v="1"/>
    <n v="0"/>
    <n v="1280"/>
    <n v="13000"/>
    <n v="210"/>
    <n v="0"/>
    <n v="12000"/>
    <n v="23720"/>
  </r>
  <r>
    <x v="120"/>
    <n v="18"/>
    <n v="0"/>
    <n v="1"/>
    <n v="0"/>
    <n v="12702"/>
    <n v="702"/>
    <n v="0"/>
    <n v="298"/>
    <n v="12000"/>
    <n v="0"/>
  </r>
  <r>
    <x v="121"/>
    <n v="14"/>
    <n v="0"/>
    <n v="0"/>
    <n v="0"/>
    <n v="690"/>
    <n v="690"/>
    <n v="0"/>
    <n v="12"/>
    <n v="0"/>
    <n v="0"/>
  </r>
  <r>
    <x v="122"/>
    <n v="14"/>
    <n v="0"/>
    <n v="0"/>
    <n v="0"/>
    <n v="679"/>
    <n v="679"/>
    <n v="0"/>
    <n v="11"/>
    <n v="0"/>
    <n v="0"/>
  </r>
  <r>
    <x v="123"/>
    <n v="16"/>
    <n v="0"/>
    <n v="1"/>
    <n v="0"/>
    <n v="665"/>
    <n v="13000"/>
    <n v="0"/>
    <n v="14"/>
    <n v="12000"/>
    <n v="24335"/>
  </r>
  <r>
    <x v="124"/>
    <n v="22"/>
    <n v="0"/>
    <n v="1"/>
    <n v="0"/>
    <n v="12597"/>
    <n v="597"/>
    <n v="0"/>
    <n v="403"/>
    <n v="12000"/>
    <n v="0"/>
  </r>
  <r>
    <x v="125"/>
    <n v="22"/>
    <n v="0"/>
    <n v="1"/>
    <n v="0"/>
    <n v="578"/>
    <n v="13000"/>
    <n v="0"/>
    <n v="19"/>
    <n v="12000"/>
    <n v="24422"/>
  </r>
  <r>
    <x v="126"/>
    <n v="25"/>
    <n v="0"/>
    <n v="1"/>
    <n v="0"/>
    <n v="12512"/>
    <n v="512"/>
    <n v="0"/>
    <n v="488"/>
    <n v="12000"/>
    <n v="0"/>
  </r>
  <r>
    <x v="127"/>
    <n v="24"/>
    <n v="0"/>
    <n v="1"/>
    <n v="0"/>
    <n v="493"/>
    <n v="13000"/>
    <n v="0"/>
    <n v="19"/>
    <n v="12000"/>
    <n v="24507"/>
  </r>
  <r>
    <x v="128"/>
    <n v="24"/>
    <n v="0"/>
    <n v="1"/>
    <n v="0"/>
    <n v="12541"/>
    <n v="541"/>
    <n v="0"/>
    <n v="459"/>
    <n v="12000"/>
    <n v="0"/>
  </r>
  <r>
    <x v="129"/>
    <n v="28"/>
    <n v="0"/>
    <n v="1"/>
    <n v="0"/>
    <n v="516"/>
    <n v="13000"/>
    <n v="0"/>
    <n v="25"/>
    <n v="12000"/>
    <n v="24484"/>
  </r>
  <r>
    <x v="130"/>
    <n v="28"/>
    <n v="0"/>
    <n v="1"/>
    <n v="0"/>
    <n v="12422"/>
    <n v="422"/>
    <n v="0"/>
    <n v="578"/>
    <n v="12000"/>
    <n v="0"/>
  </r>
  <r>
    <x v="131"/>
    <n v="24"/>
    <n v="0"/>
    <n v="1"/>
    <n v="0"/>
    <n v="407"/>
    <n v="13000"/>
    <n v="0"/>
    <n v="15"/>
    <n v="12000"/>
    <n v="24593"/>
  </r>
  <r>
    <x v="132"/>
    <n v="24"/>
    <n v="0"/>
    <n v="1"/>
    <n v="0"/>
    <n v="12541"/>
    <n v="541"/>
    <n v="0"/>
    <n v="459"/>
    <n v="12000"/>
    <n v="0"/>
  </r>
  <r>
    <x v="133"/>
    <n v="26"/>
    <n v="0"/>
    <n v="1"/>
    <n v="0"/>
    <n v="519"/>
    <n v="13000"/>
    <n v="0"/>
    <n v="22"/>
    <n v="12000"/>
    <n v="24481"/>
  </r>
  <r>
    <x v="134"/>
    <n v="32"/>
    <n v="0.6"/>
    <n v="1"/>
    <n v="0"/>
    <n v="13420"/>
    <n v="1000"/>
    <n v="420"/>
    <n v="0"/>
    <n v="24000"/>
    <n v="11580"/>
  </r>
  <r>
    <x v="135"/>
    <n v="31"/>
    <n v="0.1"/>
    <n v="1"/>
    <n v="0"/>
    <n v="1070"/>
    <n v="1000"/>
    <n v="70"/>
    <n v="0"/>
    <n v="24000"/>
    <n v="23930"/>
  </r>
  <r>
    <x v="136"/>
    <n v="33"/>
    <n v="0"/>
    <n v="1"/>
    <n v="0"/>
    <n v="943"/>
    <n v="1000"/>
    <n v="0"/>
    <n v="57"/>
    <n v="24000"/>
    <n v="24057"/>
  </r>
  <r>
    <x v="137"/>
    <n v="31"/>
    <n v="12"/>
    <n v="1"/>
    <n v="1"/>
    <n v="9400"/>
    <n v="9400"/>
    <n v="8400"/>
    <n v="0"/>
    <n v="0"/>
    <n v="0"/>
  </r>
  <r>
    <x v="138"/>
    <n v="22"/>
    <n v="0"/>
    <n v="1"/>
    <n v="0"/>
    <n v="9109"/>
    <n v="13000"/>
    <n v="0"/>
    <n v="291"/>
    <n v="12000"/>
    <n v="15891"/>
  </r>
  <r>
    <x v="139"/>
    <n v="24"/>
    <n v="0.2"/>
    <n v="1"/>
    <n v="0"/>
    <n v="13140"/>
    <n v="1140"/>
    <n v="140"/>
    <n v="0"/>
    <n v="12000"/>
    <n v="0"/>
  </r>
  <r>
    <x v="140"/>
    <n v="22"/>
    <n v="0"/>
    <n v="1"/>
    <n v="0"/>
    <n v="1104"/>
    <n v="13000"/>
    <n v="0"/>
    <n v="36"/>
    <n v="12000"/>
    <n v="23896"/>
  </r>
  <r>
    <x v="141"/>
    <n v="19"/>
    <n v="0"/>
    <n v="1"/>
    <n v="0"/>
    <n v="12677"/>
    <n v="677"/>
    <n v="0"/>
    <n v="323"/>
    <n v="12000"/>
    <n v="0"/>
  </r>
  <r>
    <x v="142"/>
    <n v="18"/>
    <n v="0"/>
    <n v="1"/>
    <n v="0"/>
    <n v="661"/>
    <n v="13000"/>
    <n v="0"/>
    <n v="16"/>
    <n v="12000"/>
    <n v="24339"/>
  </r>
  <r>
    <x v="143"/>
    <n v="18"/>
    <n v="0"/>
    <n v="1"/>
    <n v="0"/>
    <n v="12702"/>
    <n v="702"/>
    <n v="0"/>
    <n v="298"/>
    <n v="12000"/>
    <n v="0"/>
  </r>
  <r>
    <x v="144"/>
    <n v="18"/>
    <n v="0"/>
    <n v="1"/>
    <n v="0"/>
    <n v="685"/>
    <n v="13000"/>
    <n v="0"/>
    <n v="17"/>
    <n v="12000"/>
    <n v="24315"/>
  </r>
  <r>
    <x v="145"/>
    <n v="19"/>
    <n v="0"/>
    <n v="1"/>
    <n v="0"/>
    <n v="12677"/>
    <n v="677"/>
    <n v="0"/>
    <n v="323"/>
    <n v="12000"/>
    <n v="0"/>
  </r>
  <r>
    <x v="146"/>
    <n v="21"/>
    <n v="5.5"/>
    <n v="1"/>
    <n v="1"/>
    <n v="4527"/>
    <n v="4527"/>
    <n v="3850"/>
    <n v="0"/>
    <n v="0"/>
    <n v="0"/>
  </r>
  <r>
    <x v="147"/>
    <n v="18"/>
    <n v="18"/>
    <n v="1"/>
    <n v="1"/>
    <n v="17127"/>
    <n v="17127"/>
    <n v="12600"/>
    <n v="0"/>
    <n v="0"/>
    <n v="0"/>
  </r>
  <r>
    <x v="148"/>
    <n v="19"/>
    <n v="12"/>
    <n v="1"/>
    <n v="1"/>
    <n v="25000"/>
    <n v="25000"/>
    <n v="8400"/>
    <n v="0"/>
    <n v="0"/>
    <n v="0"/>
  </r>
  <r>
    <x v="149"/>
    <n v="23"/>
    <n v="0"/>
    <n v="1"/>
    <n v="0"/>
    <n v="24172"/>
    <n v="12172"/>
    <n v="0"/>
    <n v="828"/>
    <n v="12000"/>
    <n v="0"/>
  </r>
  <r>
    <x v="150"/>
    <n v="17"/>
    <n v="0.1"/>
    <n v="1"/>
    <n v="0"/>
    <n v="12242"/>
    <n v="242"/>
    <n v="70"/>
    <n v="0"/>
    <n v="12000"/>
    <n v="0"/>
  </r>
  <r>
    <x v="151"/>
    <n v="16"/>
    <n v="14"/>
    <n v="1"/>
    <n v="1"/>
    <n v="10042"/>
    <n v="10042"/>
    <n v="9800"/>
    <n v="0"/>
    <n v="0"/>
    <n v="0"/>
  </r>
  <r>
    <x v="152"/>
    <n v="22"/>
    <n v="0"/>
    <n v="1"/>
    <n v="0"/>
    <n v="9731"/>
    <n v="13000"/>
    <n v="0"/>
    <n v="311"/>
    <n v="12000"/>
    <n v="15269"/>
  </r>
  <r>
    <x v="153"/>
    <n v="26"/>
    <n v="0"/>
    <n v="1"/>
    <n v="0"/>
    <n v="12482"/>
    <n v="482"/>
    <n v="0"/>
    <n v="518"/>
    <n v="12000"/>
    <n v="0"/>
  </r>
  <r>
    <x v="154"/>
    <n v="27"/>
    <n v="2"/>
    <n v="1"/>
    <n v="1"/>
    <n v="1882"/>
    <n v="1882"/>
    <n v="1400"/>
    <n v="0"/>
    <n v="0"/>
    <n v="0"/>
  </r>
  <r>
    <x v="155"/>
    <n v="18"/>
    <n v="0"/>
    <n v="1"/>
    <n v="0"/>
    <n v="1838"/>
    <n v="13000"/>
    <n v="0"/>
    <n v="44"/>
    <n v="12000"/>
    <n v="23162"/>
  </r>
  <r>
    <x v="156"/>
    <n v="17"/>
    <n v="0"/>
    <n v="1"/>
    <n v="0"/>
    <n v="12726"/>
    <n v="726"/>
    <n v="0"/>
    <n v="274"/>
    <n v="12000"/>
    <n v="0"/>
  </r>
  <r>
    <x v="157"/>
    <n v="16"/>
    <n v="0.1"/>
    <n v="1"/>
    <n v="0"/>
    <n v="796"/>
    <n v="13000"/>
    <n v="70"/>
    <n v="0"/>
    <n v="12000"/>
    <n v="24204"/>
  </r>
  <r>
    <x v="158"/>
    <n v="15"/>
    <n v="0"/>
    <n v="0"/>
    <n v="0"/>
    <n v="12773"/>
    <n v="12773"/>
    <n v="0"/>
    <n v="227"/>
    <n v="0"/>
    <n v="0"/>
  </r>
  <r>
    <x v="159"/>
    <n v="12"/>
    <n v="4"/>
    <n v="0"/>
    <n v="1"/>
    <n v="15573"/>
    <n v="15573"/>
    <n v="2800"/>
    <n v="0"/>
    <n v="0"/>
    <n v="0"/>
  </r>
  <r>
    <x v="160"/>
    <n v="13"/>
    <n v="0"/>
    <n v="0"/>
    <n v="0"/>
    <n v="15354"/>
    <n v="15354"/>
    <n v="0"/>
    <n v="219"/>
    <n v="0"/>
    <n v="0"/>
  </r>
  <r>
    <x v="161"/>
    <n v="11"/>
    <n v="4"/>
    <n v="0"/>
    <n v="1"/>
    <n v="18154"/>
    <n v="18154"/>
    <n v="2800"/>
    <n v="0"/>
    <n v="0"/>
    <n v="0"/>
  </r>
  <r>
    <x v="162"/>
    <n v="11"/>
    <n v="0"/>
    <n v="0"/>
    <n v="0"/>
    <n v="17955"/>
    <n v="17955"/>
    <n v="0"/>
    <n v="199"/>
    <n v="0"/>
    <n v="0"/>
  </r>
  <r>
    <x v="163"/>
    <n v="12"/>
    <n v="0"/>
    <n v="0"/>
    <n v="0"/>
    <n v="17731"/>
    <n v="17731"/>
    <n v="0"/>
    <n v="224"/>
    <n v="0"/>
    <n v="0"/>
  </r>
  <r>
    <x v="164"/>
    <n v="16"/>
    <n v="0.1"/>
    <n v="1"/>
    <n v="0"/>
    <n v="17801"/>
    <n v="5801"/>
    <n v="70"/>
    <n v="0"/>
    <n v="12000"/>
    <n v="0"/>
  </r>
  <r>
    <x v="165"/>
    <n v="18"/>
    <n v="0"/>
    <n v="1"/>
    <n v="0"/>
    <n v="5668"/>
    <n v="13000"/>
    <n v="0"/>
    <n v="133"/>
    <n v="12000"/>
    <n v="19332"/>
  </r>
  <r>
    <x v="166"/>
    <n v="18"/>
    <n v="0"/>
    <n v="1"/>
    <n v="0"/>
    <n v="12702"/>
    <n v="702"/>
    <n v="0"/>
    <n v="298"/>
    <n v="12000"/>
    <n v="0"/>
  </r>
  <r>
    <x v="167"/>
    <n v="19"/>
    <n v="3"/>
    <n v="1"/>
    <n v="1"/>
    <n v="2802"/>
    <n v="2802"/>
    <n v="2100"/>
    <n v="0"/>
    <n v="0"/>
    <n v="0"/>
  </r>
  <r>
    <x v="168"/>
    <n v="16"/>
    <n v="0.1"/>
    <n v="1"/>
    <n v="0"/>
    <n v="2872"/>
    <n v="13000"/>
    <n v="70"/>
    <n v="0"/>
    <n v="12000"/>
    <n v="22128"/>
  </r>
  <r>
    <x v="169"/>
    <n v="18"/>
    <n v="0"/>
    <n v="1"/>
    <n v="0"/>
    <n v="12702"/>
    <n v="702"/>
    <n v="0"/>
    <n v="298"/>
    <n v="12000"/>
    <n v="0"/>
  </r>
  <r>
    <x v="170"/>
    <n v="22"/>
    <n v="0.5"/>
    <n v="1"/>
    <n v="0"/>
    <n v="1052"/>
    <n v="13000"/>
    <n v="350"/>
    <n v="0"/>
    <n v="12000"/>
    <n v="23948"/>
  </r>
  <r>
    <x v="171"/>
    <n v="16"/>
    <n v="0"/>
    <n v="1"/>
    <n v="0"/>
    <n v="12750"/>
    <n v="750"/>
    <n v="0"/>
    <n v="250"/>
    <n v="12000"/>
    <n v="0"/>
  </r>
  <r>
    <x v="172"/>
    <n v="15"/>
    <n v="0"/>
    <n v="0"/>
    <n v="0"/>
    <n v="736"/>
    <n v="736"/>
    <n v="0"/>
    <n v="14"/>
    <n v="0"/>
    <n v="0"/>
  </r>
  <r>
    <x v="173"/>
    <n v="14"/>
    <n v="2"/>
    <n v="0"/>
    <n v="1"/>
    <n v="2136"/>
    <n v="2136"/>
    <n v="1400"/>
    <n v="0"/>
    <n v="0"/>
    <n v="0"/>
  </r>
  <r>
    <x v="174"/>
    <n v="12"/>
    <n v="0"/>
    <n v="0"/>
    <n v="0"/>
    <n v="2109"/>
    <n v="2109"/>
    <n v="0"/>
    <n v="27"/>
    <n v="0"/>
    <n v="0"/>
  </r>
  <r>
    <x v="175"/>
    <n v="13"/>
    <n v="0"/>
    <n v="0"/>
    <n v="0"/>
    <n v="2079"/>
    <n v="2079"/>
    <n v="0"/>
    <n v="30"/>
    <n v="0"/>
    <n v="0"/>
  </r>
  <r>
    <x v="176"/>
    <n v="15"/>
    <n v="0"/>
    <n v="0"/>
    <n v="0"/>
    <n v="2042"/>
    <n v="2042"/>
    <n v="0"/>
    <n v="37"/>
    <n v="0"/>
    <n v="0"/>
  </r>
  <r>
    <x v="177"/>
    <n v="15"/>
    <n v="0"/>
    <n v="0"/>
    <n v="0"/>
    <n v="2006"/>
    <n v="2006"/>
    <n v="0"/>
    <n v="36"/>
    <n v="0"/>
    <n v="0"/>
  </r>
  <r>
    <x v="178"/>
    <n v="14"/>
    <n v="0"/>
    <n v="0"/>
    <n v="0"/>
    <n v="1974"/>
    <n v="1974"/>
    <n v="0"/>
    <n v="32"/>
    <n v="0"/>
    <n v="0"/>
  </r>
  <r>
    <x v="179"/>
    <n v="12"/>
    <n v="0"/>
    <n v="0"/>
    <n v="0"/>
    <n v="1949"/>
    <n v="1949"/>
    <n v="0"/>
    <n v="25"/>
    <n v="0"/>
    <n v="0"/>
  </r>
  <r>
    <x v="180"/>
    <n v="11"/>
    <n v="0"/>
    <n v="0"/>
    <n v="0"/>
    <n v="1927"/>
    <n v="1927"/>
    <n v="0"/>
    <n v="22"/>
    <n v="0"/>
    <n v="0"/>
  </r>
  <r>
    <x v="181"/>
    <n v="10"/>
    <n v="0"/>
    <n v="0"/>
    <n v="0"/>
    <n v="1908"/>
    <n v="1908"/>
    <n v="0"/>
    <n v="19"/>
    <n v="0"/>
    <n v="0"/>
  </r>
  <r>
    <x v="182"/>
    <n v="10"/>
    <n v="0"/>
    <n v="0"/>
    <n v="0"/>
    <n v="1889"/>
    <n v="1889"/>
    <n v="0"/>
    <n v="19"/>
    <n v="0"/>
    <n v="0"/>
  </r>
  <r>
    <x v="183"/>
    <n v="10"/>
    <n v="0"/>
    <n v="0"/>
    <n v="0"/>
    <n v="1871"/>
    <n v="1871"/>
    <n v="0"/>
    <n v="18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71389-7D93-425D-8E99-E5D5E787E631}" name="Tabela przestawna4" cacheId="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1:B9" firstHeaderRow="1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dolano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A7FCE-6BEC-4544-AAAD-A1D2EC4871A9}" name="Tabela przestawna3" cacheId="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4">
  <location ref="A1:B186" firstHeaderRow="1" firstDataRow="1" firstDataCol="1"/>
  <pivotFields count="12">
    <pivotField axis="axisRow"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85"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 t="grand">
      <x/>
    </i>
  </rowItems>
  <colItems count="1">
    <i/>
  </colItems>
  <dataFields count="1">
    <dataField name="Suma z stan zbiornika po podlaniu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C28B12A-C190-497A-81FF-5A1B9C9C62BB}" autoFormatId="16" applyNumberFormats="0" applyBorderFormats="0" applyFontFormats="0" applyPatternFormats="0" applyAlignmentFormats="0" applyWidthHeightFormats="0">
  <queryTableRefresh nextId="16" unboundColumnsLeft="1" unboundColumnsRight="8">
    <queryTableFields count="11">
      <queryTableField id="3" dataBound="0" tableColumnId="3"/>
      <queryTableField id="1" name="temperatura_srednia" tableColumnId="1"/>
      <queryTableField id="2" name="opady" tableColumnId="2"/>
      <queryTableField id="5" dataBound="0" tableColumnId="4"/>
      <queryTableField id="6" dataBound="0" tableColumnId="5"/>
      <queryTableField id="11" dataBound="0" tableColumnId="9"/>
      <queryTableField id="9" dataBound="0" tableColumnId="8"/>
      <queryTableField id="7" dataBound="0" tableColumnId="6"/>
      <queryTableField id="8" dataBound="0" tableColumnId="7"/>
      <queryTableField id="13" dataBound="0" tableColumnId="10"/>
      <queryTableField id="14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67D3AC-5F52-4F4F-8C46-AD5702E7694D}" name="pogoda" displayName="pogoda" ref="A1:K186" tableType="queryTable" totalsRowCount="1">
  <autoFilter ref="A1:K185" xr:uid="{C067D3AC-5F52-4F4F-8C46-AD5702E7694D}"/>
  <tableColumns count="11">
    <tableColumn id="3" xr3:uid="{1910F363-F90A-4B46-B7FF-7D19900664F9}" uniqueName="3" name="dzien" queryTableFieldId="3"/>
    <tableColumn id="1" xr3:uid="{360DD97F-C384-4442-B5E5-474A33DB4170}" uniqueName="1" name="temperatura_srednia" queryTableFieldId="1"/>
    <tableColumn id="2" xr3:uid="{7BC3E9DA-4BAE-43B3-8ED3-E4D8449BDF10}" uniqueName="2" name="opady" queryTableFieldId="2"/>
    <tableColumn id="4" xr3:uid="{062BD3CC-DADE-4AFB-9A6F-2C84890EA5C6}" uniqueName="4" name="ponad 15" queryTableFieldId="5" dataDxfId="15" totalsRowDxfId="7">
      <calculatedColumnFormula>IF(pogoda[[#This Row],[temperatura_srednia]]&gt;15,1,0)</calculatedColumnFormula>
    </tableColumn>
    <tableColumn id="5" xr3:uid="{499DFE20-E857-4347-AC67-2B9568037C62}" uniqueName="5" name="wiecej_opadow" queryTableFieldId="6" dataDxfId="14" totalsRowDxfId="6">
      <calculatedColumnFormula>IF(pogoda[[#This Row],[opady]]&gt;0.6,1,0)</calculatedColumnFormula>
    </tableColumn>
    <tableColumn id="9" xr3:uid="{FEB81DDE-EE07-42A9-8D6B-E6E0C7A2239E}" uniqueName="9" name="stan zbiornika przed podlaniem" queryTableFieldId="11" dataDxfId="10" totalsRowDxfId="5">
      <calculatedColumnFormula>MIN(G1-pogoda[[#This Row],[parowanie]]+pogoda[[#This Row],[uzupelnione przez deszcz]], 25000)</calculatedColumnFormula>
    </tableColumn>
    <tableColumn id="8" xr3:uid="{E2C95D0B-79C8-42A7-B946-0FCC92283436}" uniqueName="8" name="stan zbiornika po podlaniu" queryTableFieldId="9" dataDxfId="12" totalsRowDxfId="4"/>
    <tableColumn id="6" xr3:uid="{ED6EE518-AB23-4267-B1D7-A6E1B4C40421}" uniqueName="6" name="uzupelnione przez deszcz" queryTableFieldId="7" dataDxfId="13" totalsRowDxfId="3">
      <calculatedColumnFormula>pogoda[[#This Row],[opady]]*700</calculatedColumnFormula>
    </tableColumn>
    <tableColumn id="7" xr3:uid="{BBF83A1F-DB66-4E38-A3A7-D73EBD064E95}" uniqueName="7" name="parowanie" queryTableFieldId="8" dataDxfId="11" totalsRowDxfId="2">
      <calculatedColumnFormula>ROUNDUP(IF(pogoda[[#This Row],[opady]]=0,0.0003*POWER(pogoda[[#This Row],[temperatura_srednia]],1.5)*G1,0),0)</calculatedColumnFormula>
    </tableColumn>
    <tableColumn id="10" xr3:uid="{91C9DDC0-A6C1-4C87-BB03-FE9191B7D966}" uniqueName="10" name="ilosc podlana" queryTableFieldId="13" dataDxfId="9" totalsRowDxfId="1">
      <calculatedColumnFormula>IF(AND(pogoda[[#This Row],[ponad 15]]=1,pogoda[[#This Row],[wiecej_opadow]]=0),IF(pogoda[[#This Row],[temperatura_srednia]]&gt;30,24000,12000),0)</calculatedColumnFormula>
    </tableColumn>
    <tableColumn id="11" xr3:uid="{BEE69672-97EA-4773-A23B-16AF28DC8645}" uniqueName="11" name="dolano" totalsRowFunction="custom" queryTableFieldId="14" dataDxfId="8" totalsRowDxfId="0">
      <calculatedColumnFormula>IF(pogoda[[#This Row],[stan zbiornika przed podlaniem]]-pogoda[[#This Row],[ilosc podlana]] &lt; 0,25000-pogoda[[#This Row],[stan zbiornika przed podlaniem]],0)</calculatedColumnFormula>
      <totalsRowFormula>SUM(pogoda[dolano])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1BC5-0D22-4855-82E3-F3B648CCBBAD}">
  <dimension ref="A1:K186"/>
  <sheetViews>
    <sheetView topLeftCell="B1" workbookViewId="0">
      <selection activeCell="L1" sqref="L1:L1048576"/>
    </sheetView>
  </sheetViews>
  <sheetFormatPr defaultRowHeight="15" x14ac:dyDescent="0.25"/>
  <cols>
    <col min="1" max="1" width="10.140625" bestFit="1" customWidth="1"/>
    <col min="2" max="2" width="22.28515625" bestFit="1" customWidth="1"/>
    <col min="3" max="3" width="12.7109375" customWidth="1"/>
    <col min="4" max="4" width="13.5703125" customWidth="1"/>
    <col min="5" max="5" width="15.7109375" customWidth="1"/>
    <col min="6" max="6" width="31.5703125" customWidth="1"/>
    <col min="7" max="7" width="34.28515625" customWidth="1"/>
    <col min="8" max="8" width="24.140625" customWidth="1"/>
    <col min="10" max="10" width="18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8</v>
      </c>
      <c r="G1" t="s">
        <v>7</v>
      </c>
      <c r="H1" t="s">
        <v>5</v>
      </c>
      <c r="I1" t="s">
        <v>6</v>
      </c>
      <c r="J1" t="s">
        <v>9</v>
      </c>
      <c r="K1" t="s">
        <v>10</v>
      </c>
    </row>
    <row r="2" spans="1:11" x14ac:dyDescent="0.25">
      <c r="A2" s="1">
        <v>42094</v>
      </c>
      <c r="D2" s="2">
        <f>IF(pogoda[[#This Row],[temperatura_srednia]]&gt;15,1,0)</f>
        <v>0</v>
      </c>
      <c r="E2" s="2">
        <f>IF(pogoda[[#This Row],[opady]]&gt;0.6,1,0)</f>
        <v>0</v>
      </c>
      <c r="F2" s="2" t="e">
        <f>MIN(G1-pogoda[[#This Row],[parowanie]]+pogoda[[#This Row],[uzupelnione przez deszcz]], 25000)</f>
        <v>#VALUE!</v>
      </c>
      <c r="G2" s="2">
        <v>25000</v>
      </c>
      <c r="H2" s="2">
        <f>pogoda[[#This Row],[opady]]*700</f>
        <v>0</v>
      </c>
      <c r="I2" s="2" t="e">
        <f>ROUNDUP(IF(pogoda[[#This Row],[opady]]=0,0.0003*POWER(pogoda[[#This Row],[temperatura_srednia]],1.5)*G1,0),0)</f>
        <v>#VALUE!</v>
      </c>
      <c r="J2" s="2">
        <f>IF(AND(pogoda[[#This Row],[ponad 15]]=1,pogoda[[#This Row],[wiecej_opadow]]=0),IF(pogoda[[#This Row],[temperatura_srednia]]&gt;30,24000,12000),0)</f>
        <v>0</v>
      </c>
      <c r="K2" s="2">
        <v>0</v>
      </c>
    </row>
    <row r="3" spans="1:11" x14ac:dyDescent="0.25">
      <c r="A3" s="1">
        <v>42095</v>
      </c>
      <c r="B3">
        <v>4</v>
      </c>
      <c r="C3">
        <v>2</v>
      </c>
      <c r="D3">
        <f>IF(pogoda[[#This Row],[temperatura_srednia]]&gt;15,1,0)</f>
        <v>0</v>
      </c>
      <c r="E3">
        <f>IF(pogoda[[#This Row],[opady]]&gt;0.6,1,0)</f>
        <v>1</v>
      </c>
      <c r="F3" s="2">
        <f>MIN(G2-pogoda[[#This Row],[parowanie]]+pogoda[[#This Row],[uzupelnione przez deszcz]], 25000)</f>
        <v>25000</v>
      </c>
      <c r="G3" s="2">
        <f>pogoda[[#This Row],[stan zbiornika przed podlaniem]]-pogoda[[#This Row],[ilosc podlana]]+pogoda[[#This Row],[dolano]]</f>
        <v>25000</v>
      </c>
      <c r="H3">
        <f>pogoda[[#This Row],[opady]]*700</f>
        <v>1400</v>
      </c>
      <c r="I3" s="2">
        <f>ROUNDUP(IF(pogoda[[#This Row],[opady]]=0,0.0003*POWER(pogoda[[#This Row],[temperatura_srednia]],1.5)*G2,0),0)</f>
        <v>0</v>
      </c>
      <c r="J3" s="2">
        <f>IF(AND(pogoda[[#This Row],[ponad 15]]=1,pogoda[[#This Row],[wiecej_opadow]]=0),IF(pogoda[[#This Row],[temperatura_srednia]]&gt;30,24000,12000),0)</f>
        <v>0</v>
      </c>
      <c r="K3" s="2">
        <f>IF(pogoda[[#This Row],[stan zbiornika przed podlaniem]]-pogoda[[#This Row],[ilosc podlana]] &lt; 0,25000-pogoda[[#This Row],[stan zbiornika przed podlaniem]],0)</f>
        <v>0</v>
      </c>
    </row>
    <row r="4" spans="1:11" x14ac:dyDescent="0.25">
      <c r="A4" s="1">
        <v>42096</v>
      </c>
      <c r="B4">
        <v>2</v>
      </c>
      <c r="C4">
        <v>6</v>
      </c>
      <c r="D4">
        <f>IF(pogoda[[#This Row],[temperatura_srednia]]&gt;15,1,0)</f>
        <v>0</v>
      </c>
      <c r="E4">
        <f>IF(pogoda[[#This Row],[opady]]&gt;0.6,1,0)</f>
        <v>1</v>
      </c>
      <c r="F4" s="2">
        <f>MIN(G3-pogoda[[#This Row],[parowanie]]+pogoda[[#This Row],[uzupelnione przez deszcz]], 25000)</f>
        <v>25000</v>
      </c>
      <c r="G4" s="2">
        <f>pogoda[[#This Row],[stan zbiornika przed podlaniem]]-pogoda[[#This Row],[ilosc podlana]]+pogoda[[#This Row],[dolano]]</f>
        <v>25000</v>
      </c>
      <c r="H4">
        <f>pogoda[[#This Row],[opady]]*700</f>
        <v>4200</v>
      </c>
      <c r="I4" s="2">
        <f>ROUNDUP(IF(pogoda[[#This Row],[opady]]=0,0.0003*POWER(pogoda[[#This Row],[temperatura_srednia]],1.5)*G3,0),0)</f>
        <v>0</v>
      </c>
      <c r="J4" s="2">
        <f>IF(AND(pogoda[[#This Row],[ponad 15]]=1,pogoda[[#This Row],[wiecej_opadow]]=0),IF(pogoda[[#This Row],[temperatura_srednia]]&gt;30,24000,12000),0)</f>
        <v>0</v>
      </c>
      <c r="K4" s="2">
        <f>IF(pogoda[[#This Row],[stan zbiornika przed podlaniem]]-pogoda[[#This Row],[ilosc podlana]] &lt; 0,25000-pogoda[[#This Row],[stan zbiornika przed podlaniem]],0)</f>
        <v>0</v>
      </c>
    </row>
    <row r="5" spans="1:11" x14ac:dyDescent="0.25">
      <c r="A5" s="1">
        <v>42097</v>
      </c>
      <c r="B5">
        <v>4</v>
      </c>
      <c r="C5">
        <v>1</v>
      </c>
      <c r="D5">
        <f>IF(pogoda[[#This Row],[temperatura_srednia]]&gt;15,1,0)</f>
        <v>0</v>
      </c>
      <c r="E5">
        <f>IF(pogoda[[#This Row],[opady]]&gt;0.6,1,0)</f>
        <v>1</v>
      </c>
      <c r="F5" s="2">
        <f>MIN(G4-pogoda[[#This Row],[parowanie]]+pogoda[[#This Row],[uzupelnione przez deszcz]], 25000)</f>
        <v>25000</v>
      </c>
      <c r="G5" s="2">
        <f>pogoda[[#This Row],[stan zbiornika przed podlaniem]]-pogoda[[#This Row],[ilosc podlana]]+pogoda[[#This Row],[dolano]]</f>
        <v>25000</v>
      </c>
      <c r="H5">
        <f>pogoda[[#This Row],[opady]]*700</f>
        <v>700</v>
      </c>
      <c r="I5" s="2">
        <f>ROUNDUP(IF(pogoda[[#This Row],[opady]]=0,0.0003*POWER(pogoda[[#This Row],[temperatura_srednia]],1.5)*G4,0),0)</f>
        <v>0</v>
      </c>
      <c r="J5" s="2">
        <f>IF(AND(pogoda[[#This Row],[ponad 15]]=1,pogoda[[#This Row],[wiecej_opadow]]=0),IF(pogoda[[#This Row],[temperatura_srednia]]&gt;30,24000,12000),0)</f>
        <v>0</v>
      </c>
      <c r="K5" s="2">
        <f>IF(pogoda[[#This Row],[stan zbiornika przed podlaniem]]-pogoda[[#This Row],[ilosc podlana]] &lt; 0,25000-pogoda[[#This Row],[stan zbiornika przed podlaniem]],0)</f>
        <v>0</v>
      </c>
    </row>
    <row r="6" spans="1:11" x14ac:dyDescent="0.25">
      <c r="A6" s="1">
        <v>42098</v>
      </c>
      <c r="B6">
        <v>4</v>
      </c>
      <c r="C6">
        <v>0.8</v>
      </c>
      <c r="D6">
        <f>IF(pogoda[[#This Row],[temperatura_srednia]]&gt;15,1,0)</f>
        <v>0</v>
      </c>
      <c r="E6">
        <f>IF(pogoda[[#This Row],[opady]]&gt;0.6,1,0)</f>
        <v>1</v>
      </c>
      <c r="F6" s="2">
        <f>MIN(G5-pogoda[[#This Row],[parowanie]]+pogoda[[#This Row],[uzupelnione przez deszcz]], 25000)</f>
        <v>25000</v>
      </c>
      <c r="G6" s="2">
        <f>pogoda[[#This Row],[stan zbiornika przed podlaniem]]-pogoda[[#This Row],[ilosc podlana]]+pogoda[[#This Row],[dolano]]</f>
        <v>25000</v>
      </c>
      <c r="H6">
        <f>pogoda[[#This Row],[opady]]*700</f>
        <v>560</v>
      </c>
      <c r="I6" s="2">
        <f>ROUNDUP(IF(pogoda[[#This Row],[opady]]=0,0.0003*POWER(pogoda[[#This Row],[temperatura_srednia]],1.5)*G5,0),0)</f>
        <v>0</v>
      </c>
      <c r="J6" s="2">
        <f>IF(AND(pogoda[[#This Row],[ponad 15]]=1,pogoda[[#This Row],[wiecej_opadow]]=0),IF(pogoda[[#This Row],[temperatura_srednia]]&gt;30,24000,12000),0)</f>
        <v>0</v>
      </c>
      <c r="K6" s="2">
        <f>IF(pogoda[[#This Row],[stan zbiornika przed podlaniem]]-pogoda[[#This Row],[ilosc podlana]] &lt; 0,25000-pogoda[[#This Row],[stan zbiornika przed podlaniem]],0)</f>
        <v>0</v>
      </c>
    </row>
    <row r="7" spans="1:11" x14ac:dyDescent="0.25">
      <c r="A7" s="1">
        <v>42099</v>
      </c>
      <c r="B7">
        <v>3</v>
      </c>
      <c r="C7">
        <v>0</v>
      </c>
      <c r="D7">
        <f>IF(pogoda[[#This Row],[temperatura_srednia]]&gt;15,1,0)</f>
        <v>0</v>
      </c>
      <c r="E7">
        <f>IF(pogoda[[#This Row],[opady]]&gt;0.6,1,0)</f>
        <v>0</v>
      </c>
      <c r="F7" s="2">
        <f>MIN(G6-pogoda[[#This Row],[parowanie]]+pogoda[[#This Row],[uzupelnione przez deszcz]], 25000)</f>
        <v>24961</v>
      </c>
      <c r="G7" s="2">
        <f>pogoda[[#This Row],[stan zbiornika przed podlaniem]]-pogoda[[#This Row],[ilosc podlana]]+pogoda[[#This Row],[dolano]]</f>
        <v>24961</v>
      </c>
      <c r="H7">
        <f>pogoda[[#This Row],[opady]]*700</f>
        <v>0</v>
      </c>
      <c r="I7" s="2">
        <f>ROUNDUP(IF(pogoda[[#This Row],[opady]]=0,0.0003*POWER(pogoda[[#This Row],[temperatura_srednia]],1.5)*G6,0),0)</f>
        <v>39</v>
      </c>
      <c r="J7" s="2">
        <f>IF(AND(pogoda[[#This Row],[ponad 15]]=1,pogoda[[#This Row],[wiecej_opadow]]=0),IF(pogoda[[#This Row],[temperatura_srednia]]&gt;30,24000,12000),0)</f>
        <v>0</v>
      </c>
      <c r="K7" s="2">
        <f>IF(pogoda[[#This Row],[stan zbiornika przed podlaniem]]-pogoda[[#This Row],[ilosc podlana]] &lt; 0,25000-pogoda[[#This Row],[stan zbiornika przed podlaniem]],0)</f>
        <v>0</v>
      </c>
    </row>
    <row r="8" spans="1:11" x14ac:dyDescent="0.25">
      <c r="A8" s="1">
        <v>42100</v>
      </c>
      <c r="B8">
        <v>4</v>
      </c>
      <c r="C8">
        <v>0</v>
      </c>
      <c r="D8">
        <f>IF(pogoda[[#This Row],[temperatura_srednia]]&gt;15,1,0)</f>
        <v>0</v>
      </c>
      <c r="E8">
        <f>IF(pogoda[[#This Row],[opady]]&gt;0.6,1,0)</f>
        <v>0</v>
      </c>
      <c r="F8" s="2">
        <f>MIN(G7-pogoda[[#This Row],[parowanie]]+pogoda[[#This Row],[uzupelnione przez deszcz]], 25000)</f>
        <v>24901</v>
      </c>
      <c r="G8" s="2">
        <f>pogoda[[#This Row],[stan zbiornika przed podlaniem]]-pogoda[[#This Row],[ilosc podlana]]+pogoda[[#This Row],[dolano]]</f>
        <v>24901</v>
      </c>
      <c r="H8">
        <f>pogoda[[#This Row],[opady]]*700</f>
        <v>0</v>
      </c>
      <c r="I8" s="2">
        <f>ROUNDUP(IF(pogoda[[#This Row],[opady]]=0,0.0003*POWER(pogoda[[#This Row],[temperatura_srednia]],1.5)*G7,0),0)</f>
        <v>60</v>
      </c>
      <c r="J8" s="2">
        <f>IF(AND(pogoda[[#This Row],[ponad 15]]=1,pogoda[[#This Row],[wiecej_opadow]]=0),IF(pogoda[[#This Row],[temperatura_srednia]]&gt;30,24000,12000),0)</f>
        <v>0</v>
      </c>
      <c r="K8" s="2">
        <f>IF(pogoda[[#This Row],[stan zbiornika przed podlaniem]]-pogoda[[#This Row],[ilosc podlana]] &lt; 0,25000-pogoda[[#This Row],[stan zbiornika przed podlaniem]],0)</f>
        <v>0</v>
      </c>
    </row>
    <row r="9" spans="1:11" x14ac:dyDescent="0.25">
      <c r="A9" s="1">
        <v>42101</v>
      </c>
      <c r="B9">
        <v>4</v>
      </c>
      <c r="C9">
        <v>1</v>
      </c>
      <c r="D9">
        <f>IF(pogoda[[#This Row],[temperatura_srednia]]&gt;15,1,0)</f>
        <v>0</v>
      </c>
      <c r="E9">
        <f>IF(pogoda[[#This Row],[opady]]&gt;0.6,1,0)</f>
        <v>1</v>
      </c>
      <c r="F9" s="2">
        <f>MIN(G8-pogoda[[#This Row],[parowanie]]+pogoda[[#This Row],[uzupelnione przez deszcz]], 25000)</f>
        <v>25000</v>
      </c>
      <c r="G9" s="2">
        <f>pogoda[[#This Row],[stan zbiornika przed podlaniem]]-pogoda[[#This Row],[ilosc podlana]]+pogoda[[#This Row],[dolano]]</f>
        <v>25000</v>
      </c>
      <c r="H9">
        <f>pogoda[[#This Row],[opady]]*700</f>
        <v>700</v>
      </c>
      <c r="I9" s="2">
        <f>ROUNDUP(IF(pogoda[[#This Row],[opady]]=0,0.0003*POWER(pogoda[[#This Row],[temperatura_srednia]],1.5)*G8,0),0)</f>
        <v>0</v>
      </c>
      <c r="J9" s="2">
        <f>IF(AND(pogoda[[#This Row],[ponad 15]]=1,pogoda[[#This Row],[wiecej_opadow]]=0),IF(pogoda[[#This Row],[temperatura_srednia]]&gt;30,24000,12000),0)</f>
        <v>0</v>
      </c>
      <c r="K9" s="2">
        <f>IF(pogoda[[#This Row],[stan zbiornika przed podlaniem]]-pogoda[[#This Row],[ilosc podlana]] &lt; 0,25000-pogoda[[#This Row],[stan zbiornika przed podlaniem]],0)</f>
        <v>0</v>
      </c>
    </row>
    <row r="10" spans="1:11" x14ac:dyDescent="0.25">
      <c r="A10" s="1">
        <v>42102</v>
      </c>
      <c r="B10">
        <v>8</v>
      </c>
      <c r="C10">
        <v>1</v>
      </c>
      <c r="D10">
        <f>IF(pogoda[[#This Row],[temperatura_srednia]]&gt;15,1,0)</f>
        <v>0</v>
      </c>
      <c r="E10">
        <f>IF(pogoda[[#This Row],[opady]]&gt;0.6,1,0)</f>
        <v>1</v>
      </c>
      <c r="F10" s="2">
        <f>MIN(G9-pogoda[[#This Row],[parowanie]]+pogoda[[#This Row],[uzupelnione przez deszcz]], 25000)</f>
        <v>25000</v>
      </c>
      <c r="G10" s="2">
        <f>pogoda[[#This Row],[stan zbiornika przed podlaniem]]-pogoda[[#This Row],[ilosc podlana]]+pogoda[[#This Row],[dolano]]</f>
        <v>25000</v>
      </c>
      <c r="H10">
        <f>pogoda[[#This Row],[opady]]*700</f>
        <v>700</v>
      </c>
      <c r="I10" s="2">
        <f>ROUNDUP(IF(pogoda[[#This Row],[opady]]=0,0.0003*POWER(pogoda[[#This Row],[temperatura_srednia]],1.5)*G9,0),0)</f>
        <v>0</v>
      </c>
      <c r="J10" s="2">
        <f>IF(AND(pogoda[[#This Row],[ponad 15]]=1,pogoda[[#This Row],[wiecej_opadow]]=0),IF(pogoda[[#This Row],[temperatura_srednia]]&gt;30,24000,12000),0)</f>
        <v>0</v>
      </c>
      <c r="K10" s="2">
        <f>IF(pogoda[[#This Row],[stan zbiornika przed podlaniem]]-pogoda[[#This Row],[ilosc podlana]] &lt; 0,25000-pogoda[[#This Row],[stan zbiornika przed podlaniem]],0)</f>
        <v>0</v>
      </c>
    </row>
    <row r="11" spans="1:11" x14ac:dyDescent="0.25">
      <c r="A11" s="1">
        <v>42103</v>
      </c>
      <c r="B11">
        <v>6</v>
      </c>
      <c r="C11">
        <v>2</v>
      </c>
      <c r="D11">
        <f>IF(pogoda[[#This Row],[temperatura_srednia]]&gt;15,1,0)</f>
        <v>0</v>
      </c>
      <c r="E11">
        <f>IF(pogoda[[#This Row],[opady]]&gt;0.6,1,0)</f>
        <v>1</v>
      </c>
      <c r="F11" s="2">
        <f>MIN(G10-pogoda[[#This Row],[parowanie]]+pogoda[[#This Row],[uzupelnione przez deszcz]], 25000)</f>
        <v>25000</v>
      </c>
      <c r="G11" s="2">
        <f>pogoda[[#This Row],[stan zbiornika przed podlaniem]]-pogoda[[#This Row],[ilosc podlana]]+pogoda[[#This Row],[dolano]]</f>
        <v>25000</v>
      </c>
      <c r="H11">
        <f>pogoda[[#This Row],[opady]]*700</f>
        <v>1400</v>
      </c>
      <c r="I11" s="2">
        <f>ROUNDUP(IF(pogoda[[#This Row],[opady]]=0,0.0003*POWER(pogoda[[#This Row],[temperatura_srednia]],1.5)*G10,0),0)</f>
        <v>0</v>
      </c>
      <c r="J11" s="2">
        <f>IF(AND(pogoda[[#This Row],[ponad 15]]=1,pogoda[[#This Row],[wiecej_opadow]]=0),IF(pogoda[[#This Row],[temperatura_srednia]]&gt;30,24000,12000),0)</f>
        <v>0</v>
      </c>
      <c r="K11" s="2">
        <f>IF(pogoda[[#This Row],[stan zbiornika przed podlaniem]]-pogoda[[#This Row],[ilosc podlana]] &lt; 0,25000-pogoda[[#This Row],[stan zbiornika przed podlaniem]],0)</f>
        <v>0</v>
      </c>
    </row>
    <row r="12" spans="1:11" x14ac:dyDescent="0.25">
      <c r="A12" s="1">
        <v>42104</v>
      </c>
      <c r="B12">
        <v>9</v>
      </c>
      <c r="C12">
        <v>2</v>
      </c>
      <c r="D12">
        <f>IF(pogoda[[#This Row],[temperatura_srednia]]&gt;15,1,0)</f>
        <v>0</v>
      </c>
      <c r="E12">
        <f>IF(pogoda[[#This Row],[opady]]&gt;0.6,1,0)</f>
        <v>1</v>
      </c>
      <c r="F12" s="2">
        <f>MIN(G11-pogoda[[#This Row],[parowanie]]+pogoda[[#This Row],[uzupelnione przez deszcz]], 25000)</f>
        <v>25000</v>
      </c>
      <c r="G12" s="2">
        <f>pogoda[[#This Row],[stan zbiornika przed podlaniem]]-pogoda[[#This Row],[ilosc podlana]]+pogoda[[#This Row],[dolano]]</f>
        <v>25000</v>
      </c>
      <c r="H12">
        <f>pogoda[[#This Row],[opady]]*700</f>
        <v>1400</v>
      </c>
      <c r="I12" s="2">
        <f>ROUNDUP(IF(pogoda[[#This Row],[opady]]=0,0.0003*POWER(pogoda[[#This Row],[temperatura_srednia]],1.5)*G11,0),0)</f>
        <v>0</v>
      </c>
      <c r="J12" s="2">
        <f>IF(AND(pogoda[[#This Row],[ponad 15]]=1,pogoda[[#This Row],[wiecej_opadow]]=0),IF(pogoda[[#This Row],[temperatura_srednia]]&gt;30,24000,12000),0)</f>
        <v>0</v>
      </c>
      <c r="K12" s="2">
        <f>IF(pogoda[[#This Row],[stan zbiornika przed podlaniem]]-pogoda[[#This Row],[ilosc podlana]] &lt; 0,25000-pogoda[[#This Row],[stan zbiornika przed podlaniem]],0)</f>
        <v>0</v>
      </c>
    </row>
    <row r="13" spans="1:11" x14ac:dyDescent="0.25">
      <c r="A13" s="1">
        <v>42105</v>
      </c>
      <c r="B13">
        <v>12</v>
      </c>
      <c r="C13">
        <v>3</v>
      </c>
      <c r="D13">
        <f>IF(pogoda[[#This Row],[temperatura_srednia]]&gt;15,1,0)</f>
        <v>0</v>
      </c>
      <c r="E13">
        <f>IF(pogoda[[#This Row],[opady]]&gt;0.6,1,0)</f>
        <v>1</v>
      </c>
      <c r="F13" s="2">
        <f>MIN(G12-pogoda[[#This Row],[parowanie]]+pogoda[[#This Row],[uzupelnione przez deszcz]], 25000)</f>
        <v>25000</v>
      </c>
      <c r="G13" s="2">
        <f>pogoda[[#This Row],[stan zbiornika przed podlaniem]]-pogoda[[#This Row],[ilosc podlana]]+pogoda[[#This Row],[dolano]]</f>
        <v>25000</v>
      </c>
      <c r="H13">
        <f>pogoda[[#This Row],[opady]]*700</f>
        <v>2100</v>
      </c>
      <c r="I13" s="2">
        <f>ROUNDUP(IF(pogoda[[#This Row],[opady]]=0,0.0003*POWER(pogoda[[#This Row],[temperatura_srednia]],1.5)*G12,0),0)</f>
        <v>0</v>
      </c>
      <c r="J13" s="2">
        <f>IF(AND(pogoda[[#This Row],[ponad 15]]=1,pogoda[[#This Row],[wiecej_opadow]]=0),IF(pogoda[[#This Row],[temperatura_srednia]]&gt;30,24000,12000),0)</f>
        <v>0</v>
      </c>
      <c r="K13" s="2">
        <f>IF(pogoda[[#This Row],[stan zbiornika przed podlaniem]]-pogoda[[#This Row],[ilosc podlana]] &lt; 0,25000-pogoda[[#This Row],[stan zbiornika przed podlaniem]],0)</f>
        <v>0</v>
      </c>
    </row>
    <row r="14" spans="1:11" x14ac:dyDescent="0.25">
      <c r="A14" s="1">
        <v>42106</v>
      </c>
      <c r="B14">
        <v>10</v>
      </c>
      <c r="C14">
        <v>2</v>
      </c>
      <c r="D14">
        <f>IF(pogoda[[#This Row],[temperatura_srednia]]&gt;15,1,0)</f>
        <v>0</v>
      </c>
      <c r="E14">
        <f>IF(pogoda[[#This Row],[opady]]&gt;0.6,1,0)</f>
        <v>1</v>
      </c>
      <c r="F14" s="2">
        <f>MIN(G13-pogoda[[#This Row],[parowanie]]+pogoda[[#This Row],[uzupelnione przez deszcz]], 25000)</f>
        <v>25000</v>
      </c>
      <c r="G14" s="2">
        <f>pogoda[[#This Row],[stan zbiornika przed podlaniem]]-pogoda[[#This Row],[ilosc podlana]]+pogoda[[#This Row],[dolano]]</f>
        <v>25000</v>
      </c>
      <c r="H14">
        <f>pogoda[[#This Row],[opady]]*700</f>
        <v>1400</v>
      </c>
      <c r="I14" s="2">
        <f>ROUNDUP(IF(pogoda[[#This Row],[opady]]=0,0.0003*POWER(pogoda[[#This Row],[temperatura_srednia]],1.5)*G13,0),0)</f>
        <v>0</v>
      </c>
      <c r="J14" s="2">
        <f>IF(AND(pogoda[[#This Row],[ponad 15]]=1,pogoda[[#This Row],[wiecej_opadow]]=0),IF(pogoda[[#This Row],[temperatura_srednia]]&gt;30,24000,12000),0)</f>
        <v>0</v>
      </c>
      <c r="K14" s="2">
        <f>IF(pogoda[[#This Row],[stan zbiornika przed podlaniem]]-pogoda[[#This Row],[ilosc podlana]] &lt; 0,25000-pogoda[[#This Row],[stan zbiornika przed podlaniem]],0)</f>
        <v>0</v>
      </c>
    </row>
    <row r="15" spans="1:11" x14ac:dyDescent="0.25">
      <c r="A15" s="1">
        <v>42107</v>
      </c>
      <c r="B15">
        <v>8</v>
      </c>
      <c r="C15">
        <v>1</v>
      </c>
      <c r="D15">
        <f>IF(pogoda[[#This Row],[temperatura_srednia]]&gt;15,1,0)</f>
        <v>0</v>
      </c>
      <c r="E15">
        <f>IF(pogoda[[#This Row],[opady]]&gt;0.6,1,0)</f>
        <v>1</v>
      </c>
      <c r="F15" s="2">
        <f>MIN(G14-pogoda[[#This Row],[parowanie]]+pogoda[[#This Row],[uzupelnione przez deszcz]], 25000)</f>
        <v>25000</v>
      </c>
      <c r="G15" s="2">
        <f>pogoda[[#This Row],[stan zbiornika przed podlaniem]]-pogoda[[#This Row],[ilosc podlana]]+pogoda[[#This Row],[dolano]]</f>
        <v>25000</v>
      </c>
      <c r="H15">
        <f>pogoda[[#This Row],[opady]]*700</f>
        <v>700</v>
      </c>
      <c r="I15" s="2">
        <f>ROUNDUP(IF(pogoda[[#This Row],[opady]]=0,0.0003*POWER(pogoda[[#This Row],[temperatura_srednia]],1.5)*G14,0),0)</f>
        <v>0</v>
      </c>
      <c r="J15" s="2">
        <f>IF(AND(pogoda[[#This Row],[ponad 15]]=1,pogoda[[#This Row],[wiecej_opadow]]=0),IF(pogoda[[#This Row],[temperatura_srednia]]&gt;30,24000,12000),0)</f>
        <v>0</v>
      </c>
      <c r="K15" s="2">
        <f>IF(pogoda[[#This Row],[stan zbiornika przed podlaniem]]-pogoda[[#This Row],[ilosc podlana]] &lt; 0,25000-pogoda[[#This Row],[stan zbiornika przed podlaniem]],0)</f>
        <v>0</v>
      </c>
    </row>
    <row r="16" spans="1:11" x14ac:dyDescent="0.25">
      <c r="A16" s="1">
        <v>42108</v>
      </c>
      <c r="B16">
        <v>6</v>
      </c>
      <c r="C16">
        <v>0</v>
      </c>
      <c r="D16">
        <f>IF(pogoda[[#This Row],[temperatura_srednia]]&gt;15,1,0)</f>
        <v>0</v>
      </c>
      <c r="E16">
        <f>IF(pogoda[[#This Row],[opady]]&gt;0.6,1,0)</f>
        <v>0</v>
      </c>
      <c r="F16" s="2">
        <f>MIN(G15-pogoda[[#This Row],[parowanie]]+pogoda[[#This Row],[uzupelnione przez deszcz]], 25000)</f>
        <v>24889</v>
      </c>
      <c r="G16" s="2">
        <f>pogoda[[#This Row],[stan zbiornika przed podlaniem]]-pogoda[[#This Row],[ilosc podlana]]+pogoda[[#This Row],[dolano]]</f>
        <v>24889</v>
      </c>
      <c r="H16">
        <f>pogoda[[#This Row],[opady]]*700</f>
        <v>0</v>
      </c>
      <c r="I16" s="2">
        <f>ROUNDUP(IF(pogoda[[#This Row],[opady]]=0,0.0003*POWER(pogoda[[#This Row],[temperatura_srednia]],1.5)*G15,0),0)</f>
        <v>111</v>
      </c>
      <c r="J16" s="2">
        <f>IF(AND(pogoda[[#This Row],[ponad 15]]=1,pogoda[[#This Row],[wiecej_opadow]]=0),IF(pogoda[[#This Row],[temperatura_srednia]]&gt;30,24000,12000),0)</f>
        <v>0</v>
      </c>
      <c r="K16" s="2">
        <f>IF(pogoda[[#This Row],[stan zbiornika przed podlaniem]]-pogoda[[#This Row],[ilosc podlana]] &lt; 0,25000-pogoda[[#This Row],[stan zbiornika przed podlaniem]],0)</f>
        <v>0</v>
      </c>
    </row>
    <row r="17" spans="1:11" x14ac:dyDescent="0.25">
      <c r="A17" s="1">
        <v>42109</v>
      </c>
      <c r="B17">
        <v>14</v>
      </c>
      <c r="C17">
        <v>0</v>
      </c>
      <c r="D17">
        <f>IF(pogoda[[#This Row],[temperatura_srednia]]&gt;15,1,0)</f>
        <v>0</v>
      </c>
      <c r="E17">
        <f>IF(pogoda[[#This Row],[opady]]&gt;0.6,1,0)</f>
        <v>0</v>
      </c>
      <c r="F17" s="2">
        <f>MIN(G16-pogoda[[#This Row],[parowanie]]+pogoda[[#This Row],[uzupelnione przez deszcz]], 25000)</f>
        <v>24497</v>
      </c>
      <c r="G17" s="2">
        <f>pogoda[[#This Row],[stan zbiornika przed podlaniem]]-pogoda[[#This Row],[ilosc podlana]]+pogoda[[#This Row],[dolano]]</f>
        <v>24497</v>
      </c>
      <c r="H17">
        <f>pogoda[[#This Row],[opady]]*700</f>
        <v>0</v>
      </c>
      <c r="I17" s="2">
        <f>ROUNDUP(IF(pogoda[[#This Row],[opady]]=0,0.0003*POWER(pogoda[[#This Row],[temperatura_srednia]],1.5)*G16,0),0)</f>
        <v>392</v>
      </c>
      <c r="J17" s="2">
        <f>IF(AND(pogoda[[#This Row],[ponad 15]]=1,pogoda[[#This Row],[wiecej_opadow]]=0),IF(pogoda[[#This Row],[temperatura_srednia]]&gt;30,24000,12000),0)</f>
        <v>0</v>
      </c>
      <c r="K17" s="2">
        <f>IF(pogoda[[#This Row],[stan zbiornika przed podlaniem]]-pogoda[[#This Row],[ilosc podlana]] &lt; 0,25000-pogoda[[#This Row],[stan zbiornika przed podlaniem]],0)</f>
        <v>0</v>
      </c>
    </row>
    <row r="18" spans="1:11" x14ac:dyDescent="0.25">
      <c r="A18" s="1">
        <v>42110</v>
      </c>
      <c r="B18">
        <v>10</v>
      </c>
      <c r="C18">
        <v>0</v>
      </c>
      <c r="D18">
        <f>IF(pogoda[[#This Row],[temperatura_srednia]]&gt;15,1,0)</f>
        <v>0</v>
      </c>
      <c r="E18">
        <f>IF(pogoda[[#This Row],[opady]]&gt;0.6,1,0)</f>
        <v>0</v>
      </c>
      <c r="F18" s="2">
        <f>MIN(G17-pogoda[[#This Row],[parowanie]]+pogoda[[#This Row],[uzupelnione przez deszcz]], 25000)</f>
        <v>24264</v>
      </c>
      <c r="G18" s="2">
        <f>pogoda[[#This Row],[stan zbiornika przed podlaniem]]-pogoda[[#This Row],[ilosc podlana]]+pogoda[[#This Row],[dolano]]</f>
        <v>24264</v>
      </c>
      <c r="H18">
        <f>pogoda[[#This Row],[opady]]*700</f>
        <v>0</v>
      </c>
      <c r="I18" s="2">
        <f>ROUNDUP(IF(pogoda[[#This Row],[opady]]=0,0.0003*POWER(pogoda[[#This Row],[temperatura_srednia]],1.5)*G17,0),0)</f>
        <v>233</v>
      </c>
      <c r="J18" s="2">
        <f>IF(AND(pogoda[[#This Row],[ponad 15]]=1,pogoda[[#This Row],[wiecej_opadow]]=0),IF(pogoda[[#This Row],[temperatura_srednia]]&gt;30,24000,12000),0)</f>
        <v>0</v>
      </c>
      <c r="K18" s="2">
        <f>IF(pogoda[[#This Row],[stan zbiornika przed podlaniem]]-pogoda[[#This Row],[ilosc podlana]] &lt; 0,25000-pogoda[[#This Row],[stan zbiornika przed podlaniem]],0)</f>
        <v>0</v>
      </c>
    </row>
    <row r="19" spans="1:11" x14ac:dyDescent="0.25">
      <c r="A19" s="1">
        <v>42111</v>
      </c>
      <c r="B19">
        <v>6</v>
      </c>
      <c r="C19">
        <v>0</v>
      </c>
      <c r="D19">
        <f>IF(pogoda[[#This Row],[temperatura_srednia]]&gt;15,1,0)</f>
        <v>0</v>
      </c>
      <c r="E19">
        <f>IF(pogoda[[#This Row],[opady]]&gt;0.6,1,0)</f>
        <v>0</v>
      </c>
      <c r="F19" s="2">
        <f>MIN(G18-pogoda[[#This Row],[parowanie]]+pogoda[[#This Row],[uzupelnione przez deszcz]], 25000)</f>
        <v>24157</v>
      </c>
      <c r="G19" s="2">
        <f>pogoda[[#This Row],[stan zbiornika przed podlaniem]]-pogoda[[#This Row],[ilosc podlana]]+pogoda[[#This Row],[dolano]]</f>
        <v>24157</v>
      </c>
      <c r="H19">
        <f>pogoda[[#This Row],[opady]]*700</f>
        <v>0</v>
      </c>
      <c r="I19" s="2">
        <f>ROUNDUP(IF(pogoda[[#This Row],[opady]]=0,0.0003*POWER(pogoda[[#This Row],[temperatura_srednia]],1.5)*G18,0),0)</f>
        <v>107</v>
      </c>
      <c r="J19" s="2">
        <f>IF(AND(pogoda[[#This Row],[ponad 15]]=1,pogoda[[#This Row],[wiecej_opadow]]=0),IF(pogoda[[#This Row],[temperatura_srednia]]&gt;30,24000,12000),0)</f>
        <v>0</v>
      </c>
      <c r="K19" s="2">
        <f>IF(pogoda[[#This Row],[stan zbiornika przed podlaniem]]-pogoda[[#This Row],[ilosc podlana]] &lt; 0,25000-pogoda[[#This Row],[stan zbiornika przed podlaniem]],0)</f>
        <v>0</v>
      </c>
    </row>
    <row r="20" spans="1:11" x14ac:dyDescent="0.25">
      <c r="A20" s="1">
        <v>42112</v>
      </c>
      <c r="B20">
        <v>4</v>
      </c>
      <c r="C20">
        <v>0</v>
      </c>
      <c r="D20">
        <f>IF(pogoda[[#This Row],[temperatura_srednia]]&gt;15,1,0)</f>
        <v>0</v>
      </c>
      <c r="E20">
        <f>IF(pogoda[[#This Row],[opady]]&gt;0.6,1,0)</f>
        <v>0</v>
      </c>
      <c r="F20" s="2">
        <f>MIN(G19-pogoda[[#This Row],[parowanie]]+pogoda[[#This Row],[uzupelnione przez deszcz]], 25000)</f>
        <v>24099</v>
      </c>
      <c r="G20" s="2">
        <f>pogoda[[#This Row],[stan zbiornika przed podlaniem]]-pogoda[[#This Row],[ilosc podlana]]+pogoda[[#This Row],[dolano]]</f>
        <v>24099</v>
      </c>
      <c r="H20">
        <f>pogoda[[#This Row],[opady]]*700</f>
        <v>0</v>
      </c>
      <c r="I20" s="2">
        <f>ROUNDUP(IF(pogoda[[#This Row],[opady]]=0,0.0003*POWER(pogoda[[#This Row],[temperatura_srednia]],1.5)*G19,0),0)</f>
        <v>58</v>
      </c>
      <c r="J20" s="2">
        <f>IF(AND(pogoda[[#This Row],[ponad 15]]=1,pogoda[[#This Row],[wiecej_opadow]]=0),IF(pogoda[[#This Row],[temperatura_srednia]]&gt;30,24000,12000),0)</f>
        <v>0</v>
      </c>
      <c r="K20" s="2">
        <f>IF(pogoda[[#This Row],[stan zbiornika przed podlaniem]]-pogoda[[#This Row],[ilosc podlana]] &lt; 0,25000-pogoda[[#This Row],[stan zbiornika przed podlaniem]],0)</f>
        <v>0</v>
      </c>
    </row>
    <row r="21" spans="1:11" x14ac:dyDescent="0.25">
      <c r="A21" s="1">
        <v>42113</v>
      </c>
      <c r="B21">
        <v>7</v>
      </c>
      <c r="C21">
        <v>0</v>
      </c>
      <c r="D21">
        <f>IF(pogoda[[#This Row],[temperatura_srednia]]&gt;15,1,0)</f>
        <v>0</v>
      </c>
      <c r="E21">
        <f>IF(pogoda[[#This Row],[opady]]&gt;0.6,1,0)</f>
        <v>0</v>
      </c>
      <c r="F21" s="2">
        <f>MIN(G20-pogoda[[#This Row],[parowanie]]+pogoda[[#This Row],[uzupelnione przez deszcz]], 25000)</f>
        <v>23965</v>
      </c>
      <c r="G21" s="2">
        <f>pogoda[[#This Row],[stan zbiornika przed podlaniem]]-pogoda[[#This Row],[ilosc podlana]]+pogoda[[#This Row],[dolano]]</f>
        <v>23965</v>
      </c>
      <c r="H21">
        <f>pogoda[[#This Row],[opady]]*700</f>
        <v>0</v>
      </c>
      <c r="I21" s="2">
        <f>ROUNDUP(IF(pogoda[[#This Row],[opady]]=0,0.0003*POWER(pogoda[[#This Row],[temperatura_srednia]],1.5)*G20,0),0)</f>
        <v>134</v>
      </c>
      <c r="J21" s="2">
        <f>IF(AND(pogoda[[#This Row],[ponad 15]]=1,pogoda[[#This Row],[wiecej_opadow]]=0),IF(pogoda[[#This Row],[temperatura_srednia]]&gt;30,24000,12000),0)</f>
        <v>0</v>
      </c>
      <c r="K21" s="2">
        <f>IF(pogoda[[#This Row],[stan zbiornika przed podlaniem]]-pogoda[[#This Row],[ilosc podlana]] &lt; 0,25000-pogoda[[#This Row],[stan zbiornika przed podlaniem]],0)</f>
        <v>0</v>
      </c>
    </row>
    <row r="22" spans="1:11" x14ac:dyDescent="0.25">
      <c r="A22" s="1">
        <v>42114</v>
      </c>
      <c r="B22">
        <v>10</v>
      </c>
      <c r="C22">
        <v>1</v>
      </c>
      <c r="D22">
        <f>IF(pogoda[[#This Row],[temperatura_srednia]]&gt;15,1,0)</f>
        <v>0</v>
      </c>
      <c r="E22">
        <f>IF(pogoda[[#This Row],[opady]]&gt;0.6,1,0)</f>
        <v>1</v>
      </c>
      <c r="F22" s="2">
        <f>MIN(G21-pogoda[[#This Row],[parowanie]]+pogoda[[#This Row],[uzupelnione przez deszcz]], 25000)</f>
        <v>24665</v>
      </c>
      <c r="G22" s="2">
        <f>pogoda[[#This Row],[stan zbiornika przed podlaniem]]-pogoda[[#This Row],[ilosc podlana]]+pogoda[[#This Row],[dolano]]</f>
        <v>24665</v>
      </c>
      <c r="H22">
        <f>pogoda[[#This Row],[opady]]*700</f>
        <v>700</v>
      </c>
      <c r="I22" s="2">
        <f>ROUNDUP(IF(pogoda[[#This Row],[opady]]=0,0.0003*POWER(pogoda[[#This Row],[temperatura_srednia]],1.5)*G21,0),0)</f>
        <v>0</v>
      </c>
      <c r="J22" s="2">
        <f>IF(AND(pogoda[[#This Row],[ponad 15]]=1,pogoda[[#This Row],[wiecej_opadow]]=0),IF(pogoda[[#This Row],[temperatura_srednia]]&gt;30,24000,12000),0)</f>
        <v>0</v>
      </c>
      <c r="K22" s="2">
        <f>IF(pogoda[[#This Row],[stan zbiornika przed podlaniem]]-pogoda[[#This Row],[ilosc podlana]] &lt; 0,25000-pogoda[[#This Row],[stan zbiornika przed podlaniem]],0)</f>
        <v>0</v>
      </c>
    </row>
    <row r="23" spans="1:11" x14ac:dyDescent="0.25">
      <c r="A23" s="1">
        <v>42115</v>
      </c>
      <c r="B23">
        <v>11</v>
      </c>
      <c r="C23">
        <v>3.2</v>
      </c>
      <c r="D23">
        <f>IF(pogoda[[#This Row],[temperatura_srednia]]&gt;15,1,0)</f>
        <v>0</v>
      </c>
      <c r="E23">
        <f>IF(pogoda[[#This Row],[opady]]&gt;0.6,1,0)</f>
        <v>1</v>
      </c>
      <c r="F23" s="2">
        <f>MIN(G22-pogoda[[#This Row],[parowanie]]+pogoda[[#This Row],[uzupelnione przez deszcz]], 25000)</f>
        <v>25000</v>
      </c>
      <c r="G23" s="2">
        <f>pogoda[[#This Row],[stan zbiornika przed podlaniem]]-pogoda[[#This Row],[ilosc podlana]]+pogoda[[#This Row],[dolano]]</f>
        <v>25000</v>
      </c>
      <c r="H23">
        <f>pogoda[[#This Row],[opady]]*700</f>
        <v>2240</v>
      </c>
      <c r="I23" s="2">
        <f>ROUNDUP(IF(pogoda[[#This Row],[opady]]=0,0.0003*POWER(pogoda[[#This Row],[temperatura_srednia]],1.5)*G22,0),0)</f>
        <v>0</v>
      </c>
      <c r="J23" s="2">
        <f>IF(AND(pogoda[[#This Row],[ponad 15]]=1,pogoda[[#This Row],[wiecej_opadow]]=0),IF(pogoda[[#This Row],[temperatura_srednia]]&gt;30,24000,12000),0)</f>
        <v>0</v>
      </c>
      <c r="K23" s="2">
        <f>IF(pogoda[[#This Row],[stan zbiornika przed podlaniem]]-pogoda[[#This Row],[ilosc podlana]] &lt; 0,25000-pogoda[[#This Row],[stan zbiornika przed podlaniem]],0)</f>
        <v>0</v>
      </c>
    </row>
    <row r="24" spans="1:11" x14ac:dyDescent="0.25">
      <c r="A24" s="1">
        <v>42116</v>
      </c>
      <c r="B24">
        <v>8</v>
      </c>
      <c r="C24">
        <v>2.2000000000000002</v>
      </c>
      <c r="D24">
        <f>IF(pogoda[[#This Row],[temperatura_srednia]]&gt;15,1,0)</f>
        <v>0</v>
      </c>
      <c r="E24">
        <f>IF(pogoda[[#This Row],[opady]]&gt;0.6,1,0)</f>
        <v>1</v>
      </c>
      <c r="F24" s="2">
        <f>MIN(G23-pogoda[[#This Row],[parowanie]]+pogoda[[#This Row],[uzupelnione przez deszcz]], 25000)</f>
        <v>25000</v>
      </c>
      <c r="G24" s="2">
        <f>pogoda[[#This Row],[stan zbiornika przed podlaniem]]-pogoda[[#This Row],[ilosc podlana]]+pogoda[[#This Row],[dolano]]</f>
        <v>25000</v>
      </c>
      <c r="H24">
        <f>pogoda[[#This Row],[opady]]*700</f>
        <v>1540.0000000000002</v>
      </c>
      <c r="I24" s="2">
        <f>ROUNDUP(IF(pogoda[[#This Row],[opady]]=0,0.0003*POWER(pogoda[[#This Row],[temperatura_srednia]],1.5)*G23,0),0)</f>
        <v>0</v>
      </c>
      <c r="J24" s="2">
        <f>IF(AND(pogoda[[#This Row],[ponad 15]]=1,pogoda[[#This Row],[wiecej_opadow]]=0),IF(pogoda[[#This Row],[temperatura_srednia]]&gt;30,24000,12000),0)</f>
        <v>0</v>
      </c>
      <c r="K24" s="2">
        <f>IF(pogoda[[#This Row],[stan zbiornika przed podlaniem]]-pogoda[[#This Row],[ilosc podlana]] &lt; 0,25000-pogoda[[#This Row],[stan zbiornika przed podlaniem]],0)</f>
        <v>0</v>
      </c>
    </row>
    <row r="25" spans="1:11" x14ac:dyDescent="0.25">
      <c r="A25" s="1">
        <v>42117</v>
      </c>
      <c r="B25">
        <v>11</v>
      </c>
      <c r="C25">
        <v>1</v>
      </c>
      <c r="D25">
        <f>IF(pogoda[[#This Row],[temperatura_srednia]]&gt;15,1,0)</f>
        <v>0</v>
      </c>
      <c r="E25">
        <f>IF(pogoda[[#This Row],[opady]]&gt;0.6,1,0)</f>
        <v>1</v>
      </c>
      <c r="F25" s="2">
        <f>MIN(G24-pogoda[[#This Row],[parowanie]]+pogoda[[#This Row],[uzupelnione przez deszcz]], 25000)</f>
        <v>25000</v>
      </c>
      <c r="G25" s="2">
        <f>pogoda[[#This Row],[stan zbiornika przed podlaniem]]-pogoda[[#This Row],[ilosc podlana]]+pogoda[[#This Row],[dolano]]</f>
        <v>25000</v>
      </c>
      <c r="H25">
        <f>pogoda[[#This Row],[opady]]*700</f>
        <v>700</v>
      </c>
      <c r="I25" s="2">
        <f>ROUNDUP(IF(pogoda[[#This Row],[opady]]=0,0.0003*POWER(pogoda[[#This Row],[temperatura_srednia]],1.5)*G24,0),0)</f>
        <v>0</v>
      </c>
      <c r="J25" s="2">
        <f>IF(AND(pogoda[[#This Row],[ponad 15]]=1,pogoda[[#This Row],[wiecej_opadow]]=0),IF(pogoda[[#This Row],[temperatura_srednia]]&gt;30,24000,12000),0)</f>
        <v>0</v>
      </c>
      <c r="K25" s="2">
        <f>IF(pogoda[[#This Row],[stan zbiornika przed podlaniem]]-pogoda[[#This Row],[ilosc podlana]] &lt; 0,25000-pogoda[[#This Row],[stan zbiornika przed podlaniem]],0)</f>
        <v>0</v>
      </c>
    </row>
    <row r="26" spans="1:11" x14ac:dyDescent="0.25">
      <c r="A26" s="1">
        <v>42118</v>
      </c>
      <c r="B26">
        <v>12</v>
      </c>
      <c r="C26">
        <v>1</v>
      </c>
      <c r="D26">
        <f>IF(pogoda[[#This Row],[temperatura_srednia]]&gt;15,1,0)</f>
        <v>0</v>
      </c>
      <c r="E26">
        <f>IF(pogoda[[#This Row],[opady]]&gt;0.6,1,0)</f>
        <v>1</v>
      </c>
      <c r="F26" s="2">
        <f>MIN(G25-pogoda[[#This Row],[parowanie]]+pogoda[[#This Row],[uzupelnione przez deszcz]], 25000)</f>
        <v>25000</v>
      </c>
      <c r="G26" s="2">
        <f>pogoda[[#This Row],[stan zbiornika przed podlaniem]]-pogoda[[#This Row],[ilosc podlana]]+pogoda[[#This Row],[dolano]]</f>
        <v>25000</v>
      </c>
      <c r="H26">
        <f>pogoda[[#This Row],[opady]]*700</f>
        <v>700</v>
      </c>
      <c r="I26" s="2">
        <f>ROUNDUP(IF(pogoda[[#This Row],[opady]]=0,0.0003*POWER(pogoda[[#This Row],[temperatura_srednia]],1.5)*G25,0),0)</f>
        <v>0</v>
      </c>
      <c r="J26" s="2">
        <f>IF(AND(pogoda[[#This Row],[ponad 15]]=1,pogoda[[#This Row],[wiecej_opadow]]=0),IF(pogoda[[#This Row],[temperatura_srednia]]&gt;30,24000,12000),0)</f>
        <v>0</v>
      </c>
      <c r="K26" s="2">
        <f>IF(pogoda[[#This Row],[stan zbiornika przed podlaniem]]-pogoda[[#This Row],[ilosc podlana]] &lt; 0,25000-pogoda[[#This Row],[stan zbiornika przed podlaniem]],0)</f>
        <v>0</v>
      </c>
    </row>
    <row r="27" spans="1:11" x14ac:dyDescent="0.25">
      <c r="A27" s="1">
        <v>42119</v>
      </c>
      <c r="B27">
        <v>14</v>
      </c>
      <c r="C27">
        <v>1</v>
      </c>
      <c r="D27">
        <f>IF(pogoda[[#This Row],[temperatura_srednia]]&gt;15,1,0)</f>
        <v>0</v>
      </c>
      <c r="E27">
        <f>IF(pogoda[[#This Row],[opady]]&gt;0.6,1,0)</f>
        <v>1</v>
      </c>
      <c r="F27" s="2">
        <f>MIN(G26-pogoda[[#This Row],[parowanie]]+pogoda[[#This Row],[uzupelnione przez deszcz]], 25000)</f>
        <v>25000</v>
      </c>
      <c r="G27" s="2">
        <f>pogoda[[#This Row],[stan zbiornika przed podlaniem]]-pogoda[[#This Row],[ilosc podlana]]+pogoda[[#This Row],[dolano]]</f>
        <v>25000</v>
      </c>
      <c r="H27">
        <f>pogoda[[#This Row],[opady]]*700</f>
        <v>700</v>
      </c>
      <c r="I27" s="2">
        <f>ROUNDUP(IF(pogoda[[#This Row],[opady]]=0,0.0003*POWER(pogoda[[#This Row],[temperatura_srednia]],1.5)*G26,0),0)</f>
        <v>0</v>
      </c>
      <c r="J27" s="2">
        <f>IF(AND(pogoda[[#This Row],[ponad 15]]=1,pogoda[[#This Row],[wiecej_opadow]]=0),IF(pogoda[[#This Row],[temperatura_srednia]]&gt;30,24000,12000),0)</f>
        <v>0</v>
      </c>
      <c r="K27" s="2">
        <f>IF(pogoda[[#This Row],[stan zbiornika przed podlaniem]]-pogoda[[#This Row],[ilosc podlana]] &lt; 0,25000-pogoda[[#This Row],[stan zbiornika przed podlaniem]],0)</f>
        <v>0</v>
      </c>
    </row>
    <row r="28" spans="1:11" x14ac:dyDescent="0.25">
      <c r="A28" s="1">
        <v>42120</v>
      </c>
      <c r="B28">
        <v>16</v>
      </c>
      <c r="C28">
        <v>0</v>
      </c>
      <c r="D28">
        <f>IF(pogoda[[#This Row],[temperatura_srednia]]&gt;15,1,0)</f>
        <v>1</v>
      </c>
      <c r="E28">
        <f>IF(pogoda[[#This Row],[opady]]&gt;0.6,1,0)</f>
        <v>0</v>
      </c>
      <c r="F28" s="2">
        <f>MIN(G27-pogoda[[#This Row],[parowanie]]+pogoda[[#This Row],[uzupelnione przez deszcz]], 25000)</f>
        <v>24520</v>
      </c>
      <c r="G28" s="2">
        <f>pogoda[[#This Row],[stan zbiornika przed podlaniem]]-pogoda[[#This Row],[ilosc podlana]]+pogoda[[#This Row],[dolano]]</f>
        <v>12520</v>
      </c>
      <c r="H28">
        <f>pogoda[[#This Row],[opady]]*700</f>
        <v>0</v>
      </c>
      <c r="I28" s="2">
        <f>ROUNDUP(IF(pogoda[[#This Row],[opady]]=0,0.0003*POWER(pogoda[[#This Row],[temperatura_srednia]],1.5)*G27,0),0)</f>
        <v>480</v>
      </c>
      <c r="J28" s="2">
        <f>IF(AND(pogoda[[#This Row],[ponad 15]]=1,pogoda[[#This Row],[wiecej_opadow]]=0),IF(pogoda[[#This Row],[temperatura_srednia]]&gt;30,24000,12000),0)</f>
        <v>12000</v>
      </c>
      <c r="K28" s="2">
        <f>IF(pogoda[[#This Row],[stan zbiornika przed podlaniem]]-pogoda[[#This Row],[ilosc podlana]] &lt; 0,25000-pogoda[[#This Row],[stan zbiornika przed podlaniem]],0)</f>
        <v>0</v>
      </c>
    </row>
    <row r="29" spans="1:11" x14ac:dyDescent="0.25">
      <c r="A29" s="1">
        <v>42121</v>
      </c>
      <c r="B29">
        <v>16</v>
      </c>
      <c r="C29">
        <v>1</v>
      </c>
      <c r="D29">
        <f>IF(pogoda[[#This Row],[temperatura_srednia]]&gt;15,1,0)</f>
        <v>1</v>
      </c>
      <c r="E29">
        <f>IF(pogoda[[#This Row],[opady]]&gt;0.6,1,0)</f>
        <v>1</v>
      </c>
      <c r="F29" s="2">
        <f>MIN(G28-pogoda[[#This Row],[parowanie]]+pogoda[[#This Row],[uzupelnione przez deszcz]], 25000)</f>
        <v>13220</v>
      </c>
      <c r="G29" s="2">
        <f>pogoda[[#This Row],[stan zbiornika przed podlaniem]]-pogoda[[#This Row],[ilosc podlana]]+pogoda[[#This Row],[dolano]]</f>
        <v>13220</v>
      </c>
      <c r="H29">
        <f>pogoda[[#This Row],[opady]]*700</f>
        <v>700</v>
      </c>
      <c r="I29" s="2">
        <f>ROUNDUP(IF(pogoda[[#This Row],[opady]]=0,0.0003*POWER(pogoda[[#This Row],[temperatura_srednia]],1.5)*G28,0),0)</f>
        <v>0</v>
      </c>
      <c r="J29" s="2">
        <f>IF(AND(pogoda[[#This Row],[ponad 15]]=1,pogoda[[#This Row],[wiecej_opadow]]=0),IF(pogoda[[#This Row],[temperatura_srednia]]&gt;30,24000,12000),0)</f>
        <v>0</v>
      </c>
      <c r="K29" s="2">
        <f>IF(pogoda[[#This Row],[stan zbiornika przed podlaniem]]-pogoda[[#This Row],[ilosc podlana]] &lt; 0,25000-pogoda[[#This Row],[stan zbiornika przed podlaniem]],0)</f>
        <v>0</v>
      </c>
    </row>
    <row r="30" spans="1:11" x14ac:dyDescent="0.25">
      <c r="A30" s="1">
        <v>42122</v>
      </c>
      <c r="B30">
        <v>6</v>
      </c>
      <c r="C30">
        <v>2</v>
      </c>
      <c r="D30">
        <f>IF(pogoda[[#This Row],[temperatura_srednia]]&gt;15,1,0)</f>
        <v>0</v>
      </c>
      <c r="E30">
        <f>IF(pogoda[[#This Row],[opady]]&gt;0.6,1,0)</f>
        <v>1</v>
      </c>
      <c r="F30" s="2">
        <f>MIN(G29-pogoda[[#This Row],[parowanie]]+pogoda[[#This Row],[uzupelnione przez deszcz]], 25000)</f>
        <v>14620</v>
      </c>
      <c r="G30" s="2">
        <f>pogoda[[#This Row],[stan zbiornika przed podlaniem]]-pogoda[[#This Row],[ilosc podlana]]+pogoda[[#This Row],[dolano]]</f>
        <v>14620</v>
      </c>
      <c r="H30">
        <f>pogoda[[#This Row],[opady]]*700</f>
        <v>1400</v>
      </c>
      <c r="I30" s="2">
        <f>ROUNDUP(IF(pogoda[[#This Row],[opady]]=0,0.0003*POWER(pogoda[[#This Row],[temperatura_srednia]],1.5)*G29,0),0)</f>
        <v>0</v>
      </c>
      <c r="J30" s="2">
        <f>IF(AND(pogoda[[#This Row],[ponad 15]]=1,pogoda[[#This Row],[wiecej_opadow]]=0),IF(pogoda[[#This Row],[temperatura_srednia]]&gt;30,24000,12000),0)</f>
        <v>0</v>
      </c>
      <c r="K30" s="2">
        <f>IF(pogoda[[#This Row],[stan zbiornika przed podlaniem]]-pogoda[[#This Row],[ilosc podlana]] &lt; 0,25000-pogoda[[#This Row],[stan zbiornika przed podlaniem]],0)</f>
        <v>0</v>
      </c>
    </row>
    <row r="31" spans="1:11" x14ac:dyDescent="0.25">
      <c r="A31" s="1">
        <v>42123</v>
      </c>
      <c r="B31">
        <v>7</v>
      </c>
      <c r="C31">
        <v>0</v>
      </c>
      <c r="D31">
        <f>IF(pogoda[[#This Row],[temperatura_srednia]]&gt;15,1,0)</f>
        <v>0</v>
      </c>
      <c r="E31">
        <f>IF(pogoda[[#This Row],[opady]]&gt;0.6,1,0)</f>
        <v>0</v>
      </c>
      <c r="F31" s="2">
        <f>MIN(G30-pogoda[[#This Row],[parowanie]]+pogoda[[#This Row],[uzupelnione przez deszcz]], 25000)</f>
        <v>14538</v>
      </c>
      <c r="G31" s="2">
        <f>pogoda[[#This Row],[stan zbiornika przed podlaniem]]-pogoda[[#This Row],[ilosc podlana]]+pogoda[[#This Row],[dolano]]</f>
        <v>14538</v>
      </c>
      <c r="H31">
        <f>pogoda[[#This Row],[opady]]*700</f>
        <v>0</v>
      </c>
      <c r="I31" s="2">
        <f>ROUNDUP(IF(pogoda[[#This Row],[opady]]=0,0.0003*POWER(pogoda[[#This Row],[temperatura_srednia]],1.5)*G30,0),0)</f>
        <v>82</v>
      </c>
      <c r="J31" s="2">
        <f>IF(AND(pogoda[[#This Row],[ponad 15]]=1,pogoda[[#This Row],[wiecej_opadow]]=0),IF(pogoda[[#This Row],[temperatura_srednia]]&gt;30,24000,12000),0)</f>
        <v>0</v>
      </c>
      <c r="K31" s="2">
        <f>IF(pogoda[[#This Row],[stan zbiornika przed podlaniem]]-pogoda[[#This Row],[ilosc podlana]] &lt; 0,25000-pogoda[[#This Row],[stan zbiornika przed podlaniem]],0)</f>
        <v>0</v>
      </c>
    </row>
    <row r="32" spans="1:11" x14ac:dyDescent="0.25">
      <c r="A32" s="1">
        <v>42124</v>
      </c>
      <c r="B32">
        <v>10</v>
      </c>
      <c r="C32">
        <v>0</v>
      </c>
      <c r="D32">
        <f>IF(pogoda[[#This Row],[temperatura_srednia]]&gt;15,1,0)</f>
        <v>0</v>
      </c>
      <c r="E32">
        <f>IF(pogoda[[#This Row],[opady]]&gt;0.6,1,0)</f>
        <v>0</v>
      </c>
      <c r="F32" s="2">
        <f>MIN(G31-pogoda[[#This Row],[parowanie]]+pogoda[[#This Row],[uzupelnione przez deszcz]], 25000)</f>
        <v>14400</v>
      </c>
      <c r="G32" s="2">
        <f>pogoda[[#This Row],[stan zbiornika przed podlaniem]]-pogoda[[#This Row],[ilosc podlana]]+pogoda[[#This Row],[dolano]]</f>
        <v>14400</v>
      </c>
      <c r="H32">
        <f>pogoda[[#This Row],[opady]]*700</f>
        <v>0</v>
      </c>
      <c r="I32" s="2">
        <f>ROUNDUP(IF(pogoda[[#This Row],[opady]]=0,0.0003*POWER(pogoda[[#This Row],[temperatura_srednia]],1.5)*G31,0),0)</f>
        <v>138</v>
      </c>
      <c r="J32" s="2">
        <f>IF(AND(pogoda[[#This Row],[ponad 15]]=1,pogoda[[#This Row],[wiecej_opadow]]=0),IF(pogoda[[#This Row],[temperatura_srednia]]&gt;30,24000,12000),0)</f>
        <v>0</v>
      </c>
      <c r="K32" s="2">
        <f>IF(pogoda[[#This Row],[stan zbiornika przed podlaniem]]-pogoda[[#This Row],[ilosc podlana]] &lt; 0,25000-pogoda[[#This Row],[stan zbiornika przed podlaniem]],0)</f>
        <v>0</v>
      </c>
    </row>
    <row r="33" spans="1:11" x14ac:dyDescent="0.25">
      <c r="A33" s="1">
        <v>42125</v>
      </c>
      <c r="B33">
        <v>10</v>
      </c>
      <c r="C33">
        <v>4</v>
      </c>
      <c r="D33">
        <f>IF(pogoda[[#This Row],[temperatura_srednia]]&gt;15,1,0)</f>
        <v>0</v>
      </c>
      <c r="E33">
        <f>IF(pogoda[[#This Row],[opady]]&gt;0.6,1,0)</f>
        <v>1</v>
      </c>
      <c r="F33" s="2">
        <f>MIN(G32-pogoda[[#This Row],[parowanie]]+pogoda[[#This Row],[uzupelnione przez deszcz]], 25000)</f>
        <v>17200</v>
      </c>
      <c r="G33" s="2">
        <f>pogoda[[#This Row],[stan zbiornika przed podlaniem]]-pogoda[[#This Row],[ilosc podlana]]+pogoda[[#This Row],[dolano]]</f>
        <v>17200</v>
      </c>
      <c r="H33">
        <f>pogoda[[#This Row],[opady]]*700</f>
        <v>2800</v>
      </c>
      <c r="I33" s="2">
        <f>ROUNDUP(IF(pogoda[[#This Row],[opady]]=0,0.0003*POWER(pogoda[[#This Row],[temperatura_srednia]],1.5)*G32,0),0)</f>
        <v>0</v>
      </c>
      <c r="J33" s="2">
        <f>IF(AND(pogoda[[#This Row],[ponad 15]]=1,pogoda[[#This Row],[wiecej_opadow]]=0),IF(pogoda[[#This Row],[temperatura_srednia]]&gt;30,24000,12000),0)</f>
        <v>0</v>
      </c>
      <c r="K33" s="2">
        <f>IF(pogoda[[#This Row],[stan zbiornika przed podlaniem]]-pogoda[[#This Row],[ilosc podlana]] &lt; 0,25000-pogoda[[#This Row],[stan zbiornika przed podlaniem]],0)</f>
        <v>0</v>
      </c>
    </row>
    <row r="34" spans="1:11" x14ac:dyDescent="0.25">
      <c r="A34" s="1">
        <v>42126</v>
      </c>
      <c r="B34">
        <v>7</v>
      </c>
      <c r="C34">
        <v>5</v>
      </c>
      <c r="D34">
        <f>IF(pogoda[[#This Row],[temperatura_srednia]]&gt;15,1,0)</f>
        <v>0</v>
      </c>
      <c r="E34">
        <f>IF(pogoda[[#This Row],[opady]]&gt;0.6,1,0)</f>
        <v>1</v>
      </c>
      <c r="F34" s="2">
        <f>MIN(G33-pogoda[[#This Row],[parowanie]]+pogoda[[#This Row],[uzupelnione przez deszcz]], 25000)</f>
        <v>20700</v>
      </c>
      <c r="G34" s="2">
        <f>pogoda[[#This Row],[stan zbiornika przed podlaniem]]-pogoda[[#This Row],[ilosc podlana]]+pogoda[[#This Row],[dolano]]</f>
        <v>20700</v>
      </c>
      <c r="H34">
        <f>pogoda[[#This Row],[opady]]*700</f>
        <v>3500</v>
      </c>
      <c r="I34" s="2">
        <f>ROUNDUP(IF(pogoda[[#This Row],[opady]]=0,0.0003*POWER(pogoda[[#This Row],[temperatura_srednia]],1.5)*G33,0),0)</f>
        <v>0</v>
      </c>
      <c r="J34" s="2">
        <f>IF(AND(pogoda[[#This Row],[ponad 15]]=1,pogoda[[#This Row],[wiecej_opadow]]=0),IF(pogoda[[#This Row],[temperatura_srednia]]&gt;30,24000,12000),0)</f>
        <v>0</v>
      </c>
      <c r="K34" s="2">
        <f>IF(pogoda[[#This Row],[stan zbiornika przed podlaniem]]-pogoda[[#This Row],[ilosc podlana]] &lt; 0,25000-pogoda[[#This Row],[stan zbiornika przed podlaniem]],0)</f>
        <v>0</v>
      </c>
    </row>
    <row r="35" spans="1:11" x14ac:dyDescent="0.25">
      <c r="A35" s="1">
        <v>42127</v>
      </c>
      <c r="B35">
        <v>9</v>
      </c>
      <c r="C35">
        <v>4</v>
      </c>
      <c r="D35">
        <f>IF(pogoda[[#This Row],[temperatura_srednia]]&gt;15,1,0)</f>
        <v>0</v>
      </c>
      <c r="E35">
        <f>IF(pogoda[[#This Row],[opady]]&gt;0.6,1,0)</f>
        <v>1</v>
      </c>
      <c r="F35" s="2">
        <f>MIN(G34-pogoda[[#This Row],[parowanie]]+pogoda[[#This Row],[uzupelnione przez deszcz]], 25000)</f>
        <v>23500</v>
      </c>
      <c r="G35" s="2">
        <f>pogoda[[#This Row],[stan zbiornika przed podlaniem]]-pogoda[[#This Row],[ilosc podlana]]+pogoda[[#This Row],[dolano]]</f>
        <v>23500</v>
      </c>
      <c r="H35">
        <f>pogoda[[#This Row],[opady]]*700</f>
        <v>2800</v>
      </c>
      <c r="I35" s="2">
        <f>ROUNDUP(IF(pogoda[[#This Row],[opady]]=0,0.0003*POWER(pogoda[[#This Row],[temperatura_srednia]],1.5)*G34,0),0)</f>
        <v>0</v>
      </c>
      <c r="J35" s="2">
        <f>IF(AND(pogoda[[#This Row],[ponad 15]]=1,pogoda[[#This Row],[wiecej_opadow]]=0),IF(pogoda[[#This Row],[temperatura_srednia]]&gt;30,24000,12000),0)</f>
        <v>0</v>
      </c>
      <c r="K35" s="2">
        <f>IF(pogoda[[#This Row],[stan zbiornika przed podlaniem]]-pogoda[[#This Row],[ilosc podlana]] &lt; 0,25000-pogoda[[#This Row],[stan zbiornika przed podlaniem]],0)</f>
        <v>0</v>
      </c>
    </row>
    <row r="36" spans="1:11" x14ac:dyDescent="0.25">
      <c r="A36" s="1">
        <v>42128</v>
      </c>
      <c r="B36">
        <v>15</v>
      </c>
      <c r="C36">
        <v>0.4</v>
      </c>
      <c r="D36">
        <f>IF(pogoda[[#This Row],[temperatura_srednia]]&gt;15,1,0)</f>
        <v>0</v>
      </c>
      <c r="E36">
        <f>IF(pogoda[[#This Row],[opady]]&gt;0.6,1,0)</f>
        <v>0</v>
      </c>
      <c r="F36" s="2">
        <f>MIN(G35-pogoda[[#This Row],[parowanie]]+pogoda[[#This Row],[uzupelnione przez deszcz]], 25000)</f>
        <v>23780</v>
      </c>
      <c r="G36" s="2">
        <f>pogoda[[#This Row],[stan zbiornika przed podlaniem]]-pogoda[[#This Row],[ilosc podlana]]+pogoda[[#This Row],[dolano]]</f>
        <v>23780</v>
      </c>
      <c r="H36">
        <f>pogoda[[#This Row],[opady]]*700</f>
        <v>280</v>
      </c>
      <c r="I36" s="2">
        <f>ROUNDUP(IF(pogoda[[#This Row],[opady]]=0,0.0003*POWER(pogoda[[#This Row],[temperatura_srednia]],1.5)*G35,0),0)</f>
        <v>0</v>
      </c>
      <c r="J36" s="2">
        <f>IF(AND(pogoda[[#This Row],[ponad 15]]=1,pogoda[[#This Row],[wiecej_opadow]]=0),IF(pogoda[[#This Row],[temperatura_srednia]]&gt;30,24000,12000),0)</f>
        <v>0</v>
      </c>
      <c r="K36" s="2">
        <f>IF(pogoda[[#This Row],[stan zbiornika przed podlaniem]]-pogoda[[#This Row],[ilosc podlana]] &lt; 0,25000-pogoda[[#This Row],[stan zbiornika przed podlaniem]],0)</f>
        <v>0</v>
      </c>
    </row>
    <row r="37" spans="1:11" x14ac:dyDescent="0.25">
      <c r="A37" s="1">
        <v>42129</v>
      </c>
      <c r="B37">
        <v>18</v>
      </c>
      <c r="C37">
        <v>0.4</v>
      </c>
      <c r="D37">
        <f>IF(pogoda[[#This Row],[temperatura_srednia]]&gt;15,1,0)</f>
        <v>1</v>
      </c>
      <c r="E37">
        <f>IF(pogoda[[#This Row],[opady]]&gt;0.6,1,0)</f>
        <v>0</v>
      </c>
      <c r="F37" s="2">
        <f>MIN(G36-pogoda[[#This Row],[parowanie]]+pogoda[[#This Row],[uzupelnione przez deszcz]], 25000)</f>
        <v>24060</v>
      </c>
      <c r="G37" s="2">
        <f>pogoda[[#This Row],[stan zbiornika przed podlaniem]]-pogoda[[#This Row],[ilosc podlana]]+pogoda[[#This Row],[dolano]]</f>
        <v>12060</v>
      </c>
      <c r="H37">
        <f>pogoda[[#This Row],[opady]]*700</f>
        <v>280</v>
      </c>
      <c r="I37" s="2">
        <f>ROUNDUP(IF(pogoda[[#This Row],[opady]]=0,0.0003*POWER(pogoda[[#This Row],[temperatura_srednia]],1.5)*G36,0),0)</f>
        <v>0</v>
      </c>
      <c r="J37" s="2">
        <f>IF(AND(pogoda[[#This Row],[ponad 15]]=1,pogoda[[#This Row],[wiecej_opadow]]=0),IF(pogoda[[#This Row],[temperatura_srednia]]&gt;30,24000,12000),0)</f>
        <v>12000</v>
      </c>
      <c r="K37" s="2">
        <f>IF(pogoda[[#This Row],[stan zbiornika przed podlaniem]]-pogoda[[#This Row],[ilosc podlana]] &lt; 0,25000-pogoda[[#This Row],[stan zbiornika przed podlaniem]],0)</f>
        <v>0</v>
      </c>
    </row>
    <row r="38" spans="1:11" x14ac:dyDescent="0.25">
      <c r="A38" s="1">
        <v>42130</v>
      </c>
      <c r="B38">
        <v>16</v>
      </c>
      <c r="C38">
        <v>0</v>
      </c>
      <c r="D38">
        <f>IF(pogoda[[#This Row],[temperatura_srednia]]&gt;15,1,0)</f>
        <v>1</v>
      </c>
      <c r="E38">
        <f>IF(pogoda[[#This Row],[opady]]&gt;0.6,1,0)</f>
        <v>0</v>
      </c>
      <c r="F38" s="2">
        <f>MIN(G37-pogoda[[#This Row],[parowanie]]+pogoda[[#This Row],[uzupelnione przez deszcz]], 25000)</f>
        <v>11828</v>
      </c>
      <c r="G38" s="2">
        <f>pogoda[[#This Row],[stan zbiornika przed podlaniem]]-pogoda[[#This Row],[ilosc podlana]]+pogoda[[#This Row],[dolano]]</f>
        <v>13000</v>
      </c>
      <c r="H38">
        <f>pogoda[[#This Row],[opady]]*700</f>
        <v>0</v>
      </c>
      <c r="I38" s="2">
        <f>ROUNDUP(IF(pogoda[[#This Row],[opady]]=0,0.0003*POWER(pogoda[[#This Row],[temperatura_srednia]],1.5)*G37,0),0)</f>
        <v>232</v>
      </c>
      <c r="J38" s="2">
        <f>IF(AND(pogoda[[#This Row],[ponad 15]]=1,pogoda[[#This Row],[wiecej_opadow]]=0),IF(pogoda[[#This Row],[temperatura_srednia]]&gt;30,24000,12000),0)</f>
        <v>12000</v>
      </c>
      <c r="K38" s="2">
        <f>IF(pogoda[[#This Row],[stan zbiornika przed podlaniem]]-pogoda[[#This Row],[ilosc podlana]] &lt; 0,25000-pogoda[[#This Row],[stan zbiornika przed podlaniem]],0)</f>
        <v>13172</v>
      </c>
    </row>
    <row r="39" spans="1:11" x14ac:dyDescent="0.25">
      <c r="A39" s="1">
        <v>42131</v>
      </c>
      <c r="B39">
        <v>14</v>
      </c>
      <c r="C39">
        <v>0</v>
      </c>
      <c r="D39">
        <f>IF(pogoda[[#This Row],[temperatura_srednia]]&gt;15,1,0)</f>
        <v>0</v>
      </c>
      <c r="E39">
        <f>IF(pogoda[[#This Row],[opady]]&gt;0.6,1,0)</f>
        <v>0</v>
      </c>
      <c r="F39" s="2">
        <f>MIN(G38-pogoda[[#This Row],[parowanie]]+pogoda[[#This Row],[uzupelnione przez deszcz]], 25000)</f>
        <v>12795</v>
      </c>
      <c r="G39" s="2">
        <f>pogoda[[#This Row],[stan zbiornika przed podlaniem]]-pogoda[[#This Row],[ilosc podlana]]+pogoda[[#This Row],[dolano]]</f>
        <v>12795</v>
      </c>
      <c r="H39">
        <f>pogoda[[#This Row],[opady]]*700</f>
        <v>0</v>
      </c>
      <c r="I39" s="2">
        <f>ROUNDUP(IF(pogoda[[#This Row],[opady]]=0,0.0003*POWER(pogoda[[#This Row],[temperatura_srednia]],1.5)*G38,0),0)</f>
        <v>205</v>
      </c>
      <c r="J39" s="2">
        <f>IF(AND(pogoda[[#This Row],[ponad 15]]=1,pogoda[[#This Row],[wiecej_opadow]]=0),IF(pogoda[[#This Row],[temperatura_srednia]]&gt;30,24000,12000),0)</f>
        <v>0</v>
      </c>
      <c r="K39" s="2">
        <f>IF(pogoda[[#This Row],[stan zbiornika przed podlaniem]]-pogoda[[#This Row],[ilosc podlana]] &lt; 0,25000-pogoda[[#This Row],[stan zbiornika przed podlaniem]],0)</f>
        <v>0</v>
      </c>
    </row>
    <row r="40" spans="1:11" x14ac:dyDescent="0.25">
      <c r="A40" s="1">
        <v>42132</v>
      </c>
      <c r="B40">
        <v>10</v>
      </c>
      <c r="C40">
        <v>0</v>
      </c>
      <c r="D40">
        <f>IF(pogoda[[#This Row],[temperatura_srednia]]&gt;15,1,0)</f>
        <v>0</v>
      </c>
      <c r="E40">
        <f>IF(pogoda[[#This Row],[opady]]&gt;0.6,1,0)</f>
        <v>0</v>
      </c>
      <c r="F40" s="2">
        <f>MIN(G39-pogoda[[#This Row],[parowanie]]+pogoda[[#This Row],[uzupelnione przez deszcz]], 25000)</f>
        <v>12673</v>
      </c>
      <c r="G40" s="2">
        <f>pogoda[[#This Row],[stan zbiornika przed podlaniem]]-pogoda[[#This Row],[ilosc podlana]]+pogoda[[#This Row],[dolano]]</f>
        <v>12673</v>
      </c>
      <c r="H40">
        <f>pogoda[[#This Row],[opady]]*700</f>
        <v>0</v>
      </c>
      <c r="I40" s="2">
        <f>ROUNDUP(IF(pogoda[[#This Row],[opady]]=0,0.0003*POWER(pogoda[[#This Row],[temperatura_srednia]],1.5)*G39,0),0)</f>
        <v>122</v>
      </c>
      <c r="J40" s="2">
        <f>IF(AND(pogoda[[#This Row],[ponad 15]]=1,pogoda[[#This Row],[wiecej_opadow]]=0),IF(pogoda[[#This Row],[temperatura_srednia]]&gt;30,24000,12000),0)</f>
        <v>0</v>
      </c>
      <c r="K40" s="2">
        <f>IF(pogoda[[#This Row],[stan zbiornika przed podlaniem]]-pogoda[[#This Row],[ilosc podlana]] &lt; 0,25000-pogoda[[#This Row],[stan zbiornika przed podlaniem]],0)</f>
        <v>0</v>
      </c>
    </row>
    <row r="41" spans="1:11" x14ac:dyDescent="0.25">
      <c r="A41" s="1">
        <v>42133</v>
      </c>
      <c r="B41">
        <v>14</v>
      </c>
      <c r="C41">
        <v>0.3</v>
      </c>
      <c r="D41">
        <f>IF(pogoda[[#This Row],[temperatura_srednia]]&gt;15,1,0)</f>
        <v>0</v>
      </c>
      <c r="E41">
        <f>IF(pogoda[[#This Row],[opady]]&gt;0.6,1,0)</f>
        <v>0</v>
      </c>
      <c r="F41" s="2">
        <f>MIN(G40-pogoda[[#This Row],[parowanie]]+pogoda[[#This Row],[uzupelnione przez deszcz]], 25000)</f>
        <v>12883</v>
      </c>
      <c r="G41" s="2">
        <f>pogoda[[#This Row],[stan zbiornika przed podlaniem]]-pogoda[[#This Row],[ilosc podlana]]+pogoda[[#This Row],[dolano]]</f>
        <v>12883</v>
      </c>
      <c r="H41">
        <f>pogoda[[#This Row],[opady]]*700</f>
        <v>210</v>
      </c>
      <c r="I41" s="2">
        <f>ROUNDUP(IF(pogoda[[#This Row],[opady]]=0,0.0003*POWER(pogoda[[#This Row],[temperatura_srednia]],1.5)*G40,0),0)</f>
        <v>0</v>
      </c>
      <c r="J41" s="2">
        <f>IF(AND(pogoda[[#This Row],[ponad 15]]=1,pogoda[[#This Row],[wiecej_opadow]]=0),IF(pogoda[[#This Row],[temperatura_srednia]]&gt;30,24000,12000),0)</f>
        <v>0</v>
      </c>
      <c r="K41" s="2">
        <f>IF(pogoda[[#This Row],[stan zbiornika przed podlaniem]]-pogoda[[#This Row],[ilosc podlana]] &lt; 0,25000-pogoda[[#This Row],[stan zbiornika przed podlaniem]],0)</f>
        <v>0</v>
      </c>
    </row>
    <row r="42" spans="1:11" x14ac:dyDescent="0.25">
      <c r="A42" s="1">
        <v>42134</v>
      </c>
      <c r="B42">
        <v>12</v>
      </c>
      <c r="C42">
        <v>0.1</v>
      </c>
      <c r="D42">
        <f>IF(pogoda[[#This Row],[temperatura_srednia]]&gt;15,1,0)</f>
        <v>0</v>
      </c>
      <c r="E42">
        <f>IF(pogoda[[#This Row],[opady]]&gt;0.6,1,0)</f>
        <v>0</v>
      </c>
      <c r="F42" s="2">
        <f>MIN(G41-pogoda[[#This Row],[parowanie]]+pogoda[[#This Row],[uzupelnione przez deszcz]], 25000)</f>
        <v>12953</v>
      </c>
      <c r="G42" s="2">
        <f>pogoda[[#This Row],[stan zbiornika przed podlaniem]]-pogoda[[#This Row],[ilosc podlana]]+pogoda[[#This Row],[dolano]]</f>
        <v>12953</v>
      </c>
      <c r="H42">
        <f>pogoda[[#This Row],[opady]]*700</f>
        <v>70</v>
      </c>
      <c r="I42" s="2">
        <f>ROUNDUP(IF(pogoda[[#This Row],[opady]]=0,0.0003*POWER(pogoda[[#This Row],[temperatura_srednia]],1.5)*G41,0),0)</f>
        <v>0</v>
      </c>
      <c r="J42" s="2">
        <f>IF(AND(pogoda[[#This Row],[ponad 15]]=1,pogoda[[#This Row],[wiecej_opadow]]=0),IF(pogoda[[#This Row],[temperatura_srednia]]&gt;30,24000,12000),0)</f>
        <v>0</v>
      </c>
      <c r="K42" s="2">
        <f>IF(pogoda[[#This Row],[stan zbiornika przed podlaniem]]-pogoda[[#This Row],[ilosc podlana]] &lt; 0,25000-pogoda[[#This Row],[stan zbiornika przed podlaniem]],0)</f>
        <v>0</v>
      </c>
    </row>
    <row r="43" spans="1:11" x14ac:dyDescent="0.25">
      <c r="A43" s="1">
        <v>42135</v>
      </c>
      <c r="B43">
        <v>11</v>
      </c>
      <c r="C43">
        <v>0</v>
      </c>
      <c r="D43">
        <f>IF(pogoda[[#This Row],[temperatura_srednia]]&gt;15,1,0)</f>
        <v>0</v>
      </c>
      <c r="E43">
        <f>IF(pogoda[[#This Row],[opady]]&gt;0.6,1,0)</f>
        <v>0</v>
      </c>
      <c r="F43" s="2">
        <f>MIN(G42-pogoda[[#This Row],[parowanie]]+pogoda[[#This Row],[uzupelnione przez deszcz]], 25000)</f>
        <v>12811</v>
      </c>
      <c r="G43" s="2">
        <f>pogoda[[#This Row],[stan zbiornika przed podlaniem]]-pogoda[[#This Row],[ilosc podlana]]+pogoda[[#This Row],[dolano]]</f>
        <v>12811</v>
      </c>
      <c r="H43">
        <f>pogoda[[#This Row],[opady]]*700</f>
        <v>0</v>
      </c>
      <c r="I43" s="2">
        <f>ROUNDUP(IF(pogoda[[#This Row],[opady]]=0,0.0003*POWER(pogoda[[#This Row],[temperatura_srednia]],1.5)*G42,0),0)</f>
        <v>142</v>
      </c>
      <c r="J43" s="2">
        <f>IF(AND(pogoda[[#This Row],[ponad 15]]=1,pogoda[[#This Row],[wiecej_opadow]]=0),IF(pogoda[[#This Row],[temperatura_srednia]]&gt;30,24000,12000),0)</f>
        <v>0</v>
      </c>
      <c r="K43" s="2">
        <f>IF(pogoda[[#This Row],[stan zbiornika przed podlaniem]]-pogoda[[#This Row],[ilosc podlana]] &lt; 0,25000-pogoda[[#This Row],[stan zbiornika przed podlaniem]],0)</f>
        <v>0</v>
      </c>
    </row>
    <row r="44" spans="1:11" x14ac:dyDescent="0.25">
      <c r="A44" s="1">
        <v>42136</v>
      </c>
      <c r="B44">
        <v>16</v>
      </c>
      <c r="C44">
        <v>3</v>
      </c>
      <c r="D44">
        <f>IF(pogoda[[#This Row],[temperatura_srednia]]&gt;15,1,0)</f>
        <v>1</v>
      </c>
      <c r="E44">
        <f>IF(pogoda[[#This Row],[opady]]&gt;0.6,1,0)</f>
        <v>1</v>
      </c>
      <c r="F44" s="2">
        <f>MIN(G43-pogoda[[#This Row],[parowanie]]+pogoda[[#This Row],[uzupelnione przez deszcz]], 25000)</f>
        <v>14911</v>
      </c>
      <c r="G44" s="2">
        <f>pogoda[[#This Row],[stan zbiornika przed podlaniem]]-pogoda[[#This Row],[ilosc podlana]]+pogoda[[#This Row],[dolano]]</f>
        <v>14911</v>
      </c>
      <c r="H44">
        <f>pogoda[[#This Row],[opady]]*700</f>
        <v>2100</v>
      </c>
      <c r="I44" s="2">
        <f>ROUNDUP(IF(pogoda[[#This Row],[opady]]=0,0.0003*POWER(pogoda[[#This Row],[temperatura_srednia]],1.5)*G43,0),0)</f>
        <v>0</v>
      </c>
      <c r="J44" s="2">
        <f>IF(AND(pogoda[[#This Row],[ponad 15]]=1,pogoda[[#This Row],[wiecej_opadow]]=0),IF(pogoda[[#This Row],[temperatura_srednia]]&gt;30,24000,12000),0)</f>
        <v>0</v>
      </c>
      <c r="K44" s="2">
        <f>IF(pogoda[[#This Row],[stan zbiornika przed podlaniem]]-pogoda[[#This Row],[ilosc podlana]] &lt; 0,25000-pogoda[[#This Row],[stan zbiornika przed podlaniem]],0)</f>
        <v>0</v>
      </c>
    </row>
    <row r="45" spans="1:11" x14ac:dyDescent="0.25">
      <c r="A45" s="1">
        <v>42137</v>
      </c>
      <c r="B45">
        <v>12</v>
      </c>
      <c r="C45">
        <v>0</v>
      </c>
      <c r="D45">
        <f>IF(pogoda[[#This Row],[temperatura_srednia]]&gt;15,1,0)</f>
        <v>0</v>
      </c>
      <c r="E45">
        <f>IF(pogoda[[#This Row],[opady]]&gt;0.6,1,0)</f>
        <v>0</v>
      </c>
      <c r="F45" s="2">
        <f>MIN(G44-pogoda[[#This Row],[parowanie]]+pogoda[[#This Row],[uzupelnione przez deszcz]], 25000)</f>
        <v>14725</v>
      </c>
      <c r="G45" s="2">
        <f>pogoda[[#This Row],[stan zbiornika przed podlaniem]]-pogoda[[#This Row],[ilosc podlana]]+pogoda[[#This Row],[dolano]]</f>
        <v>14725</v>
      </c>
      <c r="H45">
        <f>pogoda[[#This Row],[opady]]*700</f>
        <v>0</v>
      </c>
      <c r="I45" s="2">
        <f>ROUNDUP(IF(pogoda[[#This Row],[opady]]=0,0.0003*POWER(pogoda[[#This Row],[temperatura_srednia]],1.5)*G44,0),0)</f>
        <v>186</v>
      </c>
      <c r="J45" s="2">
        <f>IF(AND(pogoda[[#This Row],[ponad 15]]=1,pogoda[[#This Row],[wiecej_opadow]]=0),IF(pogoda[[#This Row],[temperatura_srednia]]&gt;30,24000,12000),0)</f>
        <v>0</v>
      </c>
      <c r="K45" s="2">
        <f>IF(pogoda[[#This Row],[stan zbiornika przed podlaniem]]-pogoda[[#This Row],[ilosc podlana]] &lt; 0,25000-pogoda[[#This Row],[stan zbiornika przed podlaniem]],0)</f>
        <v>0</v>
      </c>
    </row>
    <row r="46" spans="1:11" x14ac:dyDescent="0.25">
      <c r="A46" s="1">
        <v>42138</v>
      </c>
      <c r="B46">
        <v>10</v>
      </c>
      <c r="C46">
        <v>0</v>
      </c>
      <c r="D46">
        <f>IF(pogoda[[#This Row],[temperatura_srednia]]&gt;15,1,0)</f>
        <v>0</v>
      </c>
      <c r="E46">
        <f>IF(pogoda[[#This Row],[opady]]&gt;0.6,1,0)</f>
        <v>0</v>
      </c>
      <c r="F46" s="2">
        <f>MIN(G45-pogoda[[#This Row],[parowanie]]+pogoda[[#This Row],[uzupelnione przez deszcz]], 25000)</f>
        <v>14585</v>
      </c>
      <c r="G46" s="2">
        <f>pogoda[[#This Row],[stan zbiornika przed podlaniem]]-pogoda[[#This Row],[ilosc podlana]]+pogoda[[#This Row],[dolano]]</f>
        <v>14585</v>
      </c>
      <c r="H46">
        <f>pogoda[[#This Row],[opady]]*700</f>
        <v>0</v>
      </c>
      <c r="I46" s="2">
        <f>ROUNDUP(IF(pogoda[[#This Row],[opady]]=0,0.0003*POWER(pogoda[[#This Row],[temperatura_srednia]],1.5)*G45,0),0)</f>
        <v>140</v>
      </c>
      <c r="J46" s="2">
        <f>IF(AND(pogoda[[#This Row],[ponad 15]]=1,pogoda[[#This Row],[wiecej_opadow]]=0),IF(pogoda[[#This Row],[temperatura_srednia]]&gt;30,24000,12000),0)</f>
        <v>0</v>
      </c>
      <c r="K46" s="2">
        <f>IF(pogoda[[#This Row],[stan zbiornika przed podlaniem]]-pogoda[[#This Row],[ilosc podlana]] &lt; 0,25000-pogoda[[#This Row],[stan zbiornika przed podlaniem]],0)</f>
        <v>0</v>
      </c>
    </row>
    <row r="47" spans="1:11" x14ac:dyDescent="0.25">
      <c r="A47" s="1">
        <v>42139</v>
      </c>
      <c r="B47">
        <v>12</v>
      </c>
      <c r="C47">
        <v>0</v>
      </c>
      <c r="D47">
        <f>IF(pogoda[[#This Row],[temperatura_srednia]]&gt;15,1,0)</f>
        <v>0</v>
      </c>
      <c r="E47">
        <f>IF(pogoda[[#This Row],[opady]]&gt;0.6,1,0)</f>
        <v>0</v>
      </c>
      <c r="F47" s="2">
        <f>MIN(G46-pogoda[[#This Row],[parowanie]]+pogoda[[#This Row],[uzupelnione przez deszcz]], 25000)</f>
        <v>14403</v>
      </c>
      <c r="G47" s="2">
        <f>pogoda[[#This Row],[stan zbiornika przed podlaniem]]-pogoda[[#This Row],[ilosc podlana]]+pogoda[[#This Row],[dolano]]</f>
        <v>14403</v>
      </c>
      <c r="H47">
        <f>pogoda[[#This Row],[opady]]*700</f>
        <v>0</v>
      </c>
      <c r="I47" s="2">
        <f>ROUNDUP(IF(pogoda[[#This Row],[opady]]=0,0.0003*POWER(pogoda[[#This Row],[temperatura_srednia]],1.5)*G46,0),0)</f>
        <v>182</v>
      </c>
      <c r="J47" s="2">
        <f>IF(AND(pogoda[[#This Row],[ponad 15]]=1,pogoda[[#This Row],[wiecej_opadow]]=0),IF(pogoda[[#This Row],[temperatura_srednia]]&gt;30,24000,12000),0)</f>
        <v>0</v>
      </c>
      <c r="K47" s="2">
        <f>IF(pogoda[[#This Row],[stan zbiornika przed podlaniem]]-pogoda[[#This Row],[ilosc podlana]] &lt; 0,25000-pogoda[[#This Row],[stan zbiornika przed podlaniem]],0)</f>
        <v>0</v>
      </c>
    </row>
    <row r="48" spans="1:11" x14ac:dyDescent="0.25">
      <c r="A48" s="1">
        <v>42140</v>
      </c>
      <c r="B48">
        <v>10</v>
      </c>
      <c r="C48">
        <v>1.8</v>
      </c>
      <c r="D48">
        <f>IF(pogoda[[#This Row],[temperatura_srednia]]&gt;15,1,0)</f>
        <v>0</v>
      </c>
      <c r="E48">
        <f>IF(pogoda[[#This Row],[opady]]&gt;0.6,1,0)</f>
        <v>1</v>
      </c>
      <c r="F48" s="2">
        <f>MIN(G47-pogoda[[#This Row],[parowanie]]+pogoda[[#This Row],[uzupelnione przez deszcz]], 25000)</f>
        <v>15663</v>
      </c>
      <c r="G48" s="2">
        <f>pogoda[[#This Row],[stan zbiornika przed podlaniem]]-pogoda[[#This Row],[ilosc podlana]]+pogoda[[#This Row],[dolano]]</f>
        <v>15663</v>
      </c>
      <c r="H48">
        <f>pogoda[[#This Row],[opady]]*700</f>
        <v>1260</v>
      </c>
      <c r="I48" s="2">
        <f>ROUNDUP(IF(pogoda[[#This Row],[opady]]=0,0.0003*POWER(pogoda[[#This Row],[temperatura_srednia]],1.5)*G47,0),0)</f>
        <v>0</v>
      </c>
      <c r="J48" s="2">
        <f>IF(AND(pogoda[[#This Row],[ponad 15]]=1,pogoda[[#This Row],[wiecej_opadow]]=0),IF(pogoda[[#This Row],[temperatura_srednia]]&gt;30,24000,12000),0)</f>
        <v>0</v>
      </c>
      <c r="K48" s="2">
        <f>IF(pogoda[[#This Row],[stan zbiornika przed podlaniem]]-pogoda[[#This Row],[ilosc podlana]] &lt; 0,25000-pogoda[[#This Row],[stan zbiornika przed podlaniem]],0)</f>
        <v>0</v>
      </c>
    </row>
    <row r="49" spans="1:11" x14ac:dyDescent="0.25">
      <c r="A49" s="1">
        <v>42141</v>
      </c>
      <c r="B49">
        <v>11</v>
      </c>
      <c r="C49">
        <v>2.8</v>
      </c>
      <c r="D49">
        <f>IF(pogoda[[#This Row],[temperatura_srednia]]&gt;15,1,0)</f>
        <v>0</v>
      </c>
      <c r="E49">
        <f>IF(pogoda[[#This Row],[opady]]&gt;0.6,1,0)</f>
        <v>1</v>
      </c>
      <c r="F49" s="2">
        <f>MIN(G48-pogoda[[#This Row],[parowanie]]+pogoda[[#This Row],[uzupelnione przez deszcz]], 25000)</f>
        <v>17623</v>
      </c>
      <c r="G49" s="2">
        <f>pogoda[[#This Row],[stan zbiornika przed podlaniem]]-pogoda[[#This Row],[ilosc podlana]]+pogoda[[#This Row],[dolano]]</f>
        <v>17623</v>
      </c>
      <c r="H49">
        <f>pogoda[[#This Row],[opady]]*700</f>
        <v>1959.9999999999998</v>
      </c>
      <c r="I49" s="2">
        <f>ROUNDUP(IF(pogoda[[#This Row],[opady]]=0,0.0003*POWER(pogoda[[#This Row],[temperatura_srednia]],1.5)*G48,0),0)</f>
        <v>0</v>
      </c>
      <c r="J49" s="2">
        <f>IF(AND(pogoda[[#This Row],[ponad 15]]=1,pogoda[[#This Row],[wiecej_opadow]]=0),IF(pogoda[[#This Row],[temperatura_srednia]]&gt;30,24000,12000),0)</f>
        <v>0</v>
      </c>
      <c r="K49" s="2">
        <f>IF(pogoda[[#This Row],[stan zbiornika przed podlaniem]]-pogoda[[#This Row],[ilosc podlana]] &lt; 0,25000-pogoda[[#This Row],[stan zbiornika przed podlaniem]],0)</f>
        <v>0</v>
      </c>
    </row>
    <row r="50" spans="1:11" x14ac:dyDescent="0.25">
      <c r="A50" s="1">
        <v>42142</v>
      </c>
      <c r="B50">
        <v>12</v>
      </c>
      <c r="C50">
        <v>1.9</v>
      </c>
      <c r="D50">
        <f>IF(pogoda[[#This Row],[temperatura_srednia]]&gt;15,1,0)</f>
        <v>0</v>
      </c>
      <c r="E50">
        <f>IF(pogoda[[#This Row],[opady]]&gt;0.6,1,0)</f>
        <v>1</v>
      </c>
      <c r="F50" s="2">
        <f>MIN(G49-pogoda[[#This Row],[parowanie]]+pogoda[[#This Row],[uzupelnione przez deszcz]], 25000)</f>
        <v>18953</v>
      </c>
      <c r="G50" s="2">
        <f>pogoda[[#This Row],[stan zbiornika przed podlaniem]]-pogoda[[#This Row],[ilosc podlana]]+pogoda[[#This Row],[dolano]]</f>
        <v>18953</v>
      </c>
      <c r="H50">
        <f>pogoda[[#This Row],[opady]]*700</f>
        <v>1330</v>
      </c>
      <c r="I50" s="2">
        <f>ROUNDUP(IF(pogoda[[#This Row],[opady]]=0,0.0003*POWER(pogoda[[#This Row],[temperatura_srednia]],1.5)*G49,0),0)</f>
        <v>0</v>
      </c>
      <c r="J50" s="2">
        <f>IF(AND(pogoda[[#This Row],[ponad 15]]=1,pogoda[[#This Row],[wiecej_opadow]]=0),IF(pogoda[[#This Row],[temperatura_srednia]]&gt;30,24000,12000),0)</f>
        <v>0</v>
      </c>
      <c r="K50" s="2">
        <f>IF(pogoda[[#This Row],[stan zbiornika przed podlaniem]]-pogoda[[#This Row],[ilosc podlana]] &lt; 0,25000-pogoda[[#This Row],[stan zbiornika przed podlaniem]],0)</f>
        <v>0</v>
      </c>
    </row>
    <row r="51" spans="1:11" x14ac:dyDescent="0.25">
      <c r="A51" s="1">
        <v>42143</v>
      </c>
      <c r="B51">
        <v>16</v>
      </c>
      <c r="C51">
        <v>2.2000000000000002</v>
      </c>
      <c r="D51">
        <f>IF(pogoda[[#This Row],[temperatura_srednia]]&gt;15,1,0)</f>
        <v>1</v>
      </c>
      <c r="E51">
        <f>IF(pogoda[[#This Row],[opady]]&gt;0.6,1,0)</f>
        <v>1</v>
      </c>
      <c r="F51" s="2">
        <f>MIN(G50-pogoda[[#This Row],[parowanie]]+pogoda[[#This Row],[uzupelnione przez deszcz]], 25000)</f>
        <v>20493</v>
      </c>
      <c r="G51" s="2">
        <f>pogoda[[#This Row],[stan zbiornika przed podlaniem]]-pogoda[[#This Row],[ilosc podlana]]+pogoda[[#This Row],[dolano]]</f>
        <v>20493</v>
      </c>
      <c r="H51">
        <f>pogoda[[#This Row],[opady]]*700</f>
        <v>1540.0000000000002</v>
      </c>
      <c r="I51" s="2">
        <f>ROUNDUP(IF(pogoda[[#This Row],[opady]]=0,0.0003*POWER(pogoda[[#This Row],[temperatura_srednia]],1.5)*G50,0),0)</f>
        <v>0</v>
      </c>
      <c r="J51" s="2">
        <f>IF(AND(pogoda[[#This Row],[ponad 15]]=1,pogoda[[#This Row],[wiecej_opadow]]=0),IF(pogoda[[#This Row],[temperatura_srednia]]&gt;30,24000,12000),0)</f>
        <v>0</v>
      </c>
      <c r="K51" s="2">
        <f>IF(pogoda[[#This Row],[stan zbiornika przed podlaniem]]-pogoda[[#This Row],[ilosc podlana]] &lt; 0,25000-pogoda[[#This Row],[stan zbiornika przed podlaniem]],0)</f>
        <v>0</v>
      </c>
    </row>
    <row r="52" spans="1:11" x14ac:dyDescent="0.25">
      <c r="A52" s="1">
        <v>42144</v>
      </c>
      <c r="B52">
        <v>13</v>
      </c>
      <c r="C52">
        <v>2.2999999999999998</v>
      </c>
      <c r="D52">
        <f>IF(pogoda[[#This Row],[temperatura_srednia]]&gt;15,1,0)</f>
        <v>0</v>
      </c>
      <c r="E52">
        <f>IF(pogoda[[#This Row],[opady]]&gt;0.6,1,0)</f>
        <v>1</v>
      </c>
      <c r="F52" s="2">
        <f>MIN(G51-pogoda[[#This Row],[parowanie]]+pogoda[[#This Row],[uzupelnione przez deszcz]], 25000)</f>
        <v>22103</v>
      </c>
      <c r="G52" s="2">
        <f>pogoda[[#This Row],[stan zbiornika przed podlaniem]]-pogoda[[#This Row],[ilosc podlana]]+pogoda[[#This Row],[dolano]]</f>
        <v>22103</v>
      </c>
      <c r="H52">
        <f>pogoda[[#This Row],[opady]]*700</f>
        <v>1609.9999999999998</v>
      </c>
      <c r="I52" s="2">
        <f>ROUNDUP(IF(pogoda[[#This Row],[opady]]=0,0.0003*POWER(pogoda[[#This Row],[temperatura_srednia]],1.5)*G51,0),0)</f>
        <v>0</v>
      </c>
      <c r="J52" s="2">
        <f>IF(AND(pogoda[[#This Row],[ponad 15]]=1,pogoda[[#This Row],[wiecej_opadow]]=0),IF(pogoda[[#This Row],[temperatura_srednia]]&gt;30,24000,12000),0)</f>
        <v>0</v>
      </c>
      <c r="K52" s="2">
        <f>IF(pogoda[[#This Row],[stan zbiornika przed podlaniem]]-pogoda[[#This Row],[ilosc podlana]] &lt; 0,25000-pogoda[[#This Row],[stan zbiornika przed podlaniem]],0)</f>
        <v>0</v>
      </c>
    </row>
    <row r="53" spans="1:11" x14ac:dyDescent="0.25">
      <c r="A53" s="1">
        <v>42145</v>
      </c>
      <c r="B53">
        <v>11</v>
      </c>
      <c r="C53">
        <v>5.4</v>
      </c>
      <c r="D53">
        <f>IF(pogoda[[#This Row],[temperatura_srednia]]&gt;15,1,0)</f>
        <v>0</v>
      </c>
      <c r="E53">
        <f>IF(pogoda[[#This Row],[opady]]&gt;0.6,1,0)</f>
        <v>1</v>
      </c>
      <c r="F53" s="2">
        <f>MIN(G52-pogoda[[#This Row],[parowanie]]+pogoda[[#This Row],[uzupelnione przez deszcz]], 25000)</f>
        <v>25000</v>
      </c>
      <c r="G53" s="2">
        <f>pogoda[[#This Row],[stan zbiornika przed podlaniem]]-pogoda[[#This Row],[ilosc podlana]]+pogoda[[#This Row],[dolano]]</f>
        <v>25000</v>
      </c>
      <c r="H53">
        <f>pogoda[[#This Row],[opady]]*700</f>
        <v>3780.0000000000005</v>
      </c>
      <c r="I53" s="2">
        <f>ROUNDUP(IF(pogoda[[#This Row],[opady]]=0,0.0003*POWER(pogoda[[#This Row],[temperatura_srednia]],1.5)*G52,0),0)</f>
        <v>0</v>
      </c>
      <c r="J53" s="2">
        <f>IF(AND(pogoda[[#This Row],[ponad 15]]=1,pogoda[[#This Row],[wiecej_opadow]]=0),IF(pogoda[[#This Row],[temperatura_srednia]]&gt;30,24000,12000),0)</f>
        <v>0</v>
      </c>
      <c r="K53" s="2">
        <f>IF(pogoda[[#This Row],[stan zbiornika przed podlaniem]]-pogoda[[#This Row],[ilosc podlana]] &lt; 0,25000-pogoda[[#This Row],[stan zbiornika przed podlaniem]],0)</f>
        <v>0</v>
      </c>
    </row>
    <row r="54" spans="1:11" x14ac:dyDescent="0.25">
      <c r="A54" s="1">
        <v>42146</v>
      </c>
      <c r="B54">
        <v>12</v>
      </c>
      <c r="C54">
        <v>5.5</v>
      </c>
      <c r="D54">
        <f>IF(pogoda[[#This Row],[temperatura_srednia]]&gt;15,1,0)</f>
        <v>0</v>
      </c>
      <c r="E54">
        <f>IF(pogoda[[#This Row],[opady]]&gt;0.6,1,0)</f>
        <v>1</v>
      </c>
      <c r="F54" s="2">
        <f>MIN(G53-pogoda[[#This Row],[parowanie]]+pogoda[[#This Row],[uzupelnione przez deszcz]], 25000)</f>
        <v>25000</v>
      </c>
      <c r="G54" s="2">
        <f>pogoda[[#This Row],[stan zbiornika przed podlaniem]]-pogoda[[#This Row],[ilosc podlana]]+pogoda[[#This Row],[dolano]]</f>
        <v>25000</v>
      </c>
      <c r="H54">
        <f>pogoda[[#This Row],[opady]]*700</f>
        <v>3850</v>
      </c>
      <c r="I54" s="2">
        <f>ROUNDUP(IF(pogoda[[#This Row],[opady]]=0,0.0003*POWER(pogoda[[#This Row],[temperatura_srednia]],1.5)*G53,0),0)</f>
        <v>0</v>
      </c>
      <c r="J54" s="2">
        <f>IF(AND(pogoda[[#This Row],[ponad 15]]=1,pogoda[[#This Row],[wiecej_opadow]]=0),IF(pogoda[[#This Row],[temperatura_srednia]]&gt;30,24000,12000),0)</f>
        <v>0</v>
      </c>
      <c r="K54" s="2">
        <f>IF(pogoda[[#This Row],[stan zbiornika przed podlaniem]]-pogoda[[#This Row],[ilosc podlana]] &lt; 0,25000-pogoda[[#This Row],[stan zbiornika przed podlaniem]],0)</f>
        <v>0</v>
      </c>
    </row>
    <row r="55" spans="1:11" x14ac:dyDescent="0.25">
      <c r="A55" s="1">
        <v>42147</v>
      </c>
      <c r="B55">
        <v>12</v>
      </c>
      <c r="C55">
        <v>5.2</v>
      </c>
      <c r="D55">
        <f>IF(pogoda[[#This Row],[temperatura_srednia]]&gt;15,1,0)</f>
        <v>0</v>
      </c>
      <c r="E55">
        <f>IF(pogoda[[#This Row],[opady]]&gt;0.6,1,0)</f>
        <v>1</v>
      </c>
      <c r="F55" s="2">
        <f>MIN(G54-pogoda[[#This Row],[parowanie]]+pogoda[[#This Row],[uzupelnione przez deszcz]], 25000)</f>
        <v>25000</v>
      </c>
      <c r="G55" s="2">
        <f>pogoda[[#This Row],[stan zbiornika przed podlaniem]]-pogoda[[#This Row],[ilosc podlana]]+pogoda[[#This Row],[dolano]]</f>
        <v>25000</v>
      </c>
      <c r="H55">
        <f>pogoda[[#This Row],[opady]]*700</f>
        <v>3640</v>
      </c>
      <c r="I55" s="2">
        <f>ROUNDUP(IF(pogoda[[#This Row],[opady]]=0,0.0003*POWER(pogoda[[#This Row],[temperatura_srednia]],1.5)*G54,0),0)</f>
        <v>0</v>
      </c>
      <c r="J55" s="2">
        <f>IF(AND(pogoda[[#This Row],[ponad 15]]=1,pogoda[[#This Row],[wiecej_opadow]]=0),IF(pogoda[[#This Row],[temperatura_srednia]]&gt;30,24000,12000),0)</f>
        <v>0</v>
      </c>
      <c r="K55" s="2">
        <f>IF(pogoda[[#This Row],[stan zbiornika przed podlaniem]]-pogoda[[#This Row],[ilosc podlana]] &lt; 0,25000-pogoda[[#This Row],[stan zbiornika przed podlaniem]],0)</f>
        <v>0</v>
      </c>
    </row>
    <row r="56" spans="1:11" x14ac:dyDescent="0.25">
      <c r="A56" s="1">
        <v>42148</v>
      </c>
      <c r="B56">
        <v>14</v>
      </c>
      <c r="C56">
        <v>3</v>
      </c>
      <c r="D56">
        <f>IF(pogoda[[#This Row],[temperatura_srednia]]&gt;15,1,0)</f>
        <v>0</v>
      </c>
      <c r="E56">
        <f>IF(pogoda[[#This Row],[opady]]&gt;0.6,1,0)</f>
        <v>1</v>
      </c>
      <c r="F56" s="2">
        <f>MIN(G55-pogoda[[#This Row],[parowanie]]+pogoda[[#This Row],[uzupelnione przez deszcz]], 25000)</f>
        <v>25000</v>
      </c>
      <c r="G56" s="2">
        <f>pogoda[[#This Row],[stan zbiornika przed podlaniem]]-pogoda[[#This Row],[ilosc podlana]]+pogoda[[#This Row],[dolano]]</f>
        <v>25000</v>
      </c>
      <c r="H56">
        <f>pogoda[[#This Row],[opady]]*700</f>
        <v>2100</v>
      </c>
      <c r="I56" s="2">
        <f>ROUNDUP(IF(pogoda[[#This Row],[opady]]=0,0.0003*POWER(pogoda[[#This Row],[temperatura_srednia]],1.5)*G55,0),0)</f>
        <v>0</v>
      </c>
      <c r="J56" s="2">
        <f>IF(AND(pogoda[[#This Row],[ponad 15]]=1,pogoda[[#This Row],[wiecej_opadow]]=0),IF(pogoda[[#This Row],[temperatura_srednia]]&gt;30,24000,12000),0)</f>
        <v>0</v>
      </c>
      <c r="K56" s="2">
        <f>IF(pogoda[[#This Row],[stan zbiornika przed podlaniem]]-pogoda[[#This Row],[ilosc podlana]] &lt; 0,25000-pogoda[[#This Row],[stan zbiornika przed podlaniem]],0)</f>
        <v>0</v>
      </c>
    </row>
    <row r="57" spans="1:11" x14ac:dyDescent="0.25">
      <c r="A57" s="1">
        <v>42149</v>
      </c>
      <c r="B57">
        <v>15</v>
      </c>
      <c r="C57">
        <v>0</v>
      </c>
      <c r="D57">
        <f>IF(pogoda[[#This Row],[temperatura_srednia]]&gt;15,1,0)</f>
        <v>0</v>
      </c>
      <c r="E57">
        <f>IF(pogoda[[#This Row],[opady]]&gt;0.6,1,0)</f>
        <v>0</v>
      </c>
      <c r="F57" s="2">
        <f>MIN(G56-pogoda[[#This Row],[parowanie]]+pogoda[[#This Row],[uzupelnione przez deszcz]], 25000)</f>
        <v>24564</v>
      </c>
      <c r="G57" s="2">
        <f>pogoda[[#This Row],[stan zbiornika przed podlaniem]]-pogoda[[#This Row],[ilosc podlana]]+pogoda[[#This Row],[dolano]]</f>
        <v>24564</v>
      </c>
      <c r="H57">
        <f>pogoda[[#This Row],[opady]]*700</f>
        <v>0</v>
      </c>
      <c r="I57" s="2">
        <f>ROUNDUP(IF(pogoda[[#This Row],[opady]]=0,0.0003*POWER(pogoda[[#This Row],[temperatura_srednia]],1.5)*G56,0),0)</f>
        <v>436</v>
      </c>
      <c r="J57" s="2">
        <f>IF(AND(pogoda[[#This Row],[ponad 15]]=1,pogoda[[#This Row],[wiecej_opadow]]=0),IF(pogoda[[#This Row],[temperatura_srednia]]&gt;30,24000,12000),0)</f>
        <v>0</v>
      </c>
      <c r="K57" s="2">
        <f>IF(pogoda[[#This Row],[stan zbiornika przed podlaniem]]-pogoda[[#This Row],[ilosc podlana]] &lt; 0,25000-pogoda[[#This Row],[stan zbiornika przed podlaniem]],0)</f>
        <v>0</v>
      </c>
    </row>
    <row r="58" spans="1:11" x14ac:dyDescent="0.25">
      <c r="A58" s="1">
        <v>42150</v>
      </c>
      <c r="B58">
        <v>14</v>
      </c>
      <c r="C58">
        <v>0</v>
      </c>
      <c r="D58">
        <f>IF(pogoda[[#This Row],[temperatura_srednia]]&gt;15,1,0)</f>
        <v>0</v>
      </c>
      <c r="E58">
        <f>IF(pogoda[[#This Row],[opady]]&gt;0.6,1,0)</f>
        <v>0</v>
      </c>
      <c r="F58" s="2">
        <f>MIN(G57-pogoda[[#This Row],[parowanie]]+pogoda[[#This Row],[uzupelnione przez deszcz]], 25000)</f>
        <v>24177</v>
      </c>
      <c r="G58" s="2">
        <f>pogoda[[#This Row],[stan zbiornika przed podlaniem]]-pogoda[[#This Row],[ilosc podlana]]+pogoda[[#This Row],[dolano]]</f>
        <v>24177</v>
      </c>
      <c r="H58">
        <f>pogoda[[#This Row],[opady]]*700</f>
        <v>0</v>
      </c>
      <c r="I58" s="2">
        <f>ROUNDUP(IF(pogoda[[#This Row],[opady]]=0,0.0003*POWER(pogoda[[#This Row],[temperatura_srednia]],1.5)*G57,0),0)</f>
        <v>387</v>
      </c>
      <c r="J58" s="2">
        <f>IF(AND(pogoda[[#This Row],[ponad 15]]=1,pogoda[[#This Row],[wiecej_opadow]]=0),IF(pogoda[[#This Row],[temperatura_srednia]]&gt;30,24000,12000),0)</f>
        <v>0</v>
      </c>
      <c r="K58" s="2">
        <f>IF(pogoda[[#This Row],[stan zbiornika przed podlaniem]]-pogoda[[#This Row],[ilosc podlana]] &lt; 0,25000-pogoda[[#This Row],[stan zbiornika przed podlaniem]],0)</f>
        <v>0</v>
      </c>
    </row>
    <row r="59" spans="1:11" x14ac:dyDescent="0.25">
      <c r="A59" s="1">
        <v>42151</v>
      </c>
      <c r="B59">
        <v>10</v>
      </c>
      <c r="C59">
        <v>0</v>
      </c>
      <c r="D59">
        <f>IF(pogoda[[#This Row],[temperatura_srednia]]&gt;15,1,0)</f>
        <v>0</v>
      </c>
      <c r="E59">
        <f>IF(pogoda[[#This Row],[opady]]&gt;0.6,1,0)</f>
        <v>0</v>
      </c>
      <c r="F59" s="2">
        <f>MIN(G58-pogoda[[#This Row],[parowanie]]+pogoda[[#This Row],[uzupelnione przez deszcz]], 25000)</f>
        <v>23947</v>
      </c>
      <c r="G59" s="2">
        <f>pogoda[[#This Row],[stan zbiornika przed podlaniem]]-pogoda[[#This Row],[ilosc podlana]]+pogoda[[#This Row],[dolano]]</f>
        <v>23947</v>
      </c>
      <c r="H59">
        <f>pogoda[[#This Row],[opady]]*700</f>
        <v>0</v>
      </c>
      <c r="I59" s="2">
        <f>ROUNDUP(IF(pogoda[[#This Row],[opady]]=0,0.0003*POWER(pogoda[[#This Row],[temperatura_srednia]],1.5)*G58,0),0)</f>
        <v>230</v>
      </c>
      <c r="J59" s="2">
        <f>IF(AND(pogoda[[#This Row],[ponad 15]]=1,pogoda[[#This Row],[wiecej_opadow]]=0),IF(pogoda[[#This Row],[temperatura_srednia]]&gt;30,24000,12000),0)</f>
        <v>0</v>
      </c>
      <c r="K59" s="2">
        <f>IF(pogoda[[#This Row],[stan zbiornika przed podlaniem]]-pogoda[[#This Row],[ilosc podlana]] &lt; 0,25000-pogoda[[#This Row],[stan zbiornika przed podlaniem]],0)</f>
        <v>0</v>
      </c>
    </row>
    <row r="60" spans="1:11" x14ac:dyDescent="0.25">
      <c r="A60" s="1">
        <v>42152</v>
      </c>
      <c r="B60">
        <v>12</v>
      </c>
      <c r="C60">
        <v>0.1</v>
      </c>
      <c r="D60">
        <f>IF(pogoda[[#This Row],[temperatura_srednia]]&gt;15,1,0)</f>
        <v>0</v>
      </c>
      <c r="E60">
        <f>IF(pogoda[[#This Row],[opady]]&gt;0.6,1,0)</f>
        <v>0</v>
      </c>
      <c r="F60" s="2">
        <f>MIN(G59-pogoda[[#This Row],[parowanie]]+pogoda[[#This Row],[uzupelnione przez deszcz]], 25000)</f>
        <v>24017</v>
      </c>
      <c r="G60" s="2">
        <f>pogoda[[#This Row],[stan zbiornika przed podlaniem]]-pogoda[[#This Row],[ilosc podlana]]+pogoda[[#This Row],[dolano]]</f>
        <v>24017</v>
      </c>
      <c r="H60">
        <f>pogoda[[#This Row],[opady]]*700</f>
        <v>70</v>
      </c>
      <c r="I60" s="2">
        <f>ROUNDUP(IF(pogoda[[#This Row],[opady]]=0,0.0003*POWER(pogoda[[#This Row],[temperatura_srednia]],1.5)*G59,0),0)</f>
        <v>0</v>
      </c>
      <c r="J60" s="2">
        <f>IF(AND(pogoda[[#This Row],[ponad 15]]=1,pogoda[[#This Row],[wiecej_opadow]]=0),IF(pogoda[[#This Row],[temperatura_srednia]]&gt;30,24000,12000),0)</f>
        <v>0</v>
      </c>
      <c r="K60" s="2">
        <f>IF(pogoda[[#This Row],[stan zbiornika przed podlaniem]]-pogoda[[#This Row],[ilosc podlana]] &lt; 0,25000-pogoda[[#This Row],[stan zbiornika przed podlaniem]],0)</f>
        <v>0</v>
      </c>
    </row>
    <row r="61" spans="1:11" x14ac:dyDescent="0.25">
      <c r="A61" s="1">
        <v>42153</v>
      </c>
      <c r="B61">
        <v>14</v>
      </c>
      <c r="C61">
        <v>0</v>
      </c>
      <c r="D61">
        <f>IF(pogoda[[#This Row],[temperatura_srednia]]&gt;15,1,0)</f>
        <v>0</v>
      </c>
      <c r="E61">
        <f>IF(pogoda[[#This Row],[opady]]&gt;0.6,1,0)</f>
        <v>0</v>
      </c>
      <c r="F61" s="2">
        <f>MIN(G60-pogoda[[#This Row],[parowanie]]+pogoda[[#This Row],[uzupelnione przez deszcz]], 25000)</f>
        <v>23639</v>
      </c>
      <c r="G61" s="2">
        <f>pogoda[[#This Row],[stan zbiornika przed podlaniem]]-pogoda[[#This Row],[ilosc podlana]]+pogoda[[#This Row],[dolano]]</f>
        <v>23639</v>
      </c>
      <c r="H61">
        <f>pogoda[[#This Row],[opady]]*700</f>
        <v>0</v>
      </c>
      <c r="I61" s="2">
        <f>ROUNDUP(IF(pogoda[[#This Row],[opady]]=0,0.0003*POWER(pogoda[[#This Row],[temperatura_srednia]],1.5)*G60,0),0)</f>
        <v>378</v>
      </c>
      <c r="J61" s="2">
        <f>IF(AND(pogoda[[#This Row],[ponad 15]]=1,pogoda[[#This Row],[wiecej_opadow]]=0),IF(pogoda[[#This Row],[temperatura_srednia]]&gt;30,24000,12000),0)</f>
        <v>0</v>
      </c>
      <c r="K61" s="2">
        <f>IF(pogoda[[#This Row],[stan zbiornika przed podlaniem]]-pogoda[[#This Row],[ilosc podlana]] &lt; 0,25000-pogoda[[#This Row],[stan zbiornika przed podlaniem]],0)</f>
        <v>0</v>
      </c>
    </row>
    <row r="62" spans="1:11" x14ac:dyDescent="0.25">
      <c r="A62" s="1">
        <v>42154</v>
      </c>
      <c r="B62">
        <v>13</v>
      </c>
      <c r="C62">
        <v>0</v>
      </c>
      <c r="D62">
        <f>IF(pogoda[[#This Row],[temperatura_srednia]]&gt;15,1,0)</f>
        <v>0</v>
      </c>
      <c r="E62">
        <f>IF(pogoda[[#This Row],[opady]]&gt;0.6,1,0)</f>
        <v>0</v>
      </c>
      <c r="F62" s="2">
        <f>MIN(G61-pogoda[[#This Row],[parowanie]]+pogoda[[#This Row],[uzupelnione przez deszcz]], 25000)</f>
        <v>23306</v>
      </c>
      <c r="G62" s="2">
        <f>pogoda[[#This Row],[stan zbiornika przed podlaniem]]-pogoda[[#This Row],[ilosc podlana]]+pogoda[[#This Row],[dolano]]</f>
        <v>23306</v>
      </c>
      <c r="H62">
        <f>pogoda[[#This Row],[opady]]*700</f>
        <v>0</v>
      </c>
      <c r="I62" s="2">
        <f>ROUNDUP(IF(pogoda[[#This Row],[opady]]=0,0.0003*POWER(pogoda[[#This Row],[temperatura_srednia]],1.5)*G61,0),0)</f>
        <v>333</v>
      </c>
      <c r="J62" s="2">
        <f>IF(AND(pogoda[[#This Row],[ponad 15]]=1,pogoda[[#This Row],[wiecej_opadow]]=0),IF(pogoda[[#This Row],[temperatura_srednia]]&gt;30,24000,12000),0)</f>
        <v>0</v>
      </c>
      <c r="K62" s="2">
        <f>IF(pogoda[[#This Row],[stan zbiornika przed podlaniem]]-pogoda[[#This Row],[ilosc podlana]] &lt; 0,25000-pogoda[[#This Row],[stan zbiornika przed podlaniem]],0)</f>
        <v>0</v>
      </c>
    </row>
    <row r="63" spans="1:11" x14ac:dyDescent="0.25">
      <c r="A63" s="1">
        <v>42155</v>
      </c>
      <c r="B63">
        <v>12</v>
      </c>
      <c r="C63">
        <v>0</v>
      </c>
      <c r="D63">
        <f>IF(pogoda[[#This Row],[temperatura_srednia]]&gt;15,1,0)</f>
        <v>0</v>
      </c>
      <c r="E63">
        <f>IF(pogoda[[#This Row],[opady]]&gt;0.6,1,0)</f>
        <v>0</v>
      </c>
      <c r="F63" s="2">
        <f>MIN(G62-pogoda[[#This Row],[parowanie]]+pogoda[[#This Row],[uzupelnione przez deszcz]], 25000)</f>
        <v>23015</v>
      </c>
      <c r="G63" s="2">
        <f>pogoda[[#This Row],[stan zbiornika przed podlaniem]]-pogoda[[#This Row],[ilosc podlana]]+pogoda[[#This Row],[dolano]]</f>
        <v>23015</v>
      </c>
      <c r="H63">
        <f>pogoda[[#This Row],[opady]]*700</f>
        <v>0</v>
      </c>
      <c r="I63" s="2">
        <f>ROUNDUP(IF(pogoda[[#This Row],[opady]]=0,0.0003*POWER(pogoda[[#This Row],[temperatura_srednia]],1.5)*G62,0),0)</f>
        <v>291</v>
      </c>
      <c r="J63" s="2">
        <f>IF(AND(pogoda[[#This Row],[ponad 15]]=1,pogoda[[#This Row],[wiecej_opadow]]=0),IF(pogoda[[#This Row],[temperatura_srednia]]&gt;30,24000,12000),0)</f>
        <v>0</v>
      </c>
      <c r="K63" s="2">
        <f>IF(pogoda[[#This Row],[stan zbiornika przed podlaniem]]-pogoda[[#This Row],[ilosc podlana]] &lt; 0,25000-pogoda[[#This Row],[stan zbiornika przed podlaniem]],0)</f>
        <v>0</v>
      </c>
    </row>
    <row r="64" spans="1:11" x14ac:dyDescent="0.25">
      <c r="A64" s="1">
        <v>42156</v>
      </c>
      <c r="B64">
        <v>18</v>
      </c>
      <c r="C64">
        <v>4</v>
      </c>
      <c r="D64">
        <f>IF(pogoda[[#This Row],[temperatura_srednia]]&gt;15,1,0)</f>
        <v>1</v>
      </c>
      <c r="E64">
        <f>IF(pogoda[[#This Row],[opady]]&gt;0.6,1,0)</f>
        <v>1</v>
      </c>
      <c r="F64" s="2">
        <f>MIN(G63-pogoda[[#This Row],[parowanie]]+pogoda[[#This Row],[uzupelnione przez deszcz]], 25000)</f>
        <v>25000</v>
      </c>
      <c r="G64" s="2">
        <f>pogoda[[#This Row],[stan zbiornika przed podlaniem]]-pogoda[[#This Row],[ilosc podlana]]+pogoda[[#This Row],[dolano]]</f>
        <v>25000</v>
      </c>
      <c r="H64">
        <f>pogoda[[#This Row],[opady]]*700</f>
        <v>2800</v>
      </c>
      <c r="I64" s="2">
        <f>ROUNDUP(IF(pogoda[[#This Row],[opady]]=0,0.0003*POWER(pogoda[[#This Row],[temperatura_srednia]],1.5)*G63,0),0)</f>
        <v>0</v>
      </c>
      <c r="J64" s="2">
        <f>IF(AND(pogoda[[#This Row],[ponad 15]]=1,pogoda[[#This Row],[wiecej_opadow]]=0),IF(pogoda[[#This Row],[temperatura_srednia]]&gt;30,24000,12000),0)</f>
        <v>0</v>
      </c>
      <c r="K64" s="2">
        <f>IF(pogoda[[#This Row],[stan zbiornika przed podlaniem]]-pogoda[[#This Row],[ilosc podlana]] &lt; 0,25000-pogoda[[#This Row],[stan zbiornika przed podlaniem]],0)</f>
        <v>0</v>
      </c>
    </row>
    <row r="65" spans="1:11" x14ac:dyDescent="0.25">
      <c r="A65" s="1">
        <v>42157</v>
      </c>
      <c r="B65">
        <v>18</v>
      </c>
      <c r="C65">
        <v>3</v>
      </c>
      <c r="D65">
        <f>IF(pogoda[[#This Row],[temperatura_srednia]]&gt;15,1,0)</f>
        <v>1</v>
      </c>
      <c r="E65">
        <f>IF(pogoda[[#This Row],[opady]]&gt;0.6,1,0)</f>
        <v>1</v>
      </c>
      <c r="F65" s="2">
        <f>MIN(G64-pogoda[[#This Row],[parowanie]]+pogoda[[#This Row],[uzupelnione przez deszcz]], 25000)</f>
        <v>25000</v>
      </c>
      <c r="G65" s="2">
        <f>pogoda[[#This Row],[stan zbiornika przed podlaniem]]-pogoda[[#This Row],[ilosc podlana]]+pogoda[[#This Row],[dolano]]</f>
        <v>25000</v>
      </c>
      <c r="H65">
        <f>pogoda[[#This Row],[opady]]*700</f>
        <v>2100</v>
      </c>
      <c r="I65" s="2">
        <f>ROUNDUP(IF(pogoda[[#This Row],[opady]]=0,0.0003*POWER(pogoda[[#This Row],[temperatura_srednia]],1.5)*G64,0),0)</f>
        <v>0</v>
      </c>
      <c r="J65" s="2">
        <f>IF(AND(pogoda[[#This Row],[ponad 15]]=1,pogoda[[#This Row],[wiecej_opadow]]=0),IF(pogoda[[#This Row],[temperatura_srednia]]&gt;30,24000,12000),0)</f>
        <v>0</v>
      </c>
      <c r="K65" s="2">
        <f>IF(pogoda[[#This Row],[stan zbiornika przed podlaniem]]-pogoda[[#This Row],[ilosc podlana]] &lt; 0,25000-pogoda[[#This Row],[stan zbiornika przed podlaniem]],0)</f>
        <v>0</v>
      </c>
    </row>
    <row r="66" spans="1:11" x14ac:dyDescent="0.25">
      <c r="A66" s="1">
        <v>42158</v>
      </c>
      <c r="B66">
        <v>22</v>
      </c>
      <c r="C66">
        <v>0</v>
      </c>
      <c r="D66">
        <f>IF(pogoda[[#This Row],[temperatura_srednia]]&gt;15,1,0)</f>
        <v>1</v>
      </c>
      <c r="E66">
        <f>IF(pogoda[[#This Row],[opady]]&gt;0.6,1,0)</f>
        <v>0</v>
      </c>
      <c r="F66" s="2">
        <f>MIN(G65-pogoda[[#This Row],[parowanie]]+pogoda[[#This Row],[uzupelnione przez deszcz]], 25000)</f>
        <v>24226</v>
      </c>
      <c r="G66" s="2">
        <f>pogoda[[#This Row],[stan zbiornika przed podlaniem]]-pogoda[[#This Row],[ilosc podlana]]+pogoda[[#This Row],[dolano]]</f>
        <v>12226</v>
      </c>
      <c r="H66">
        <f>pogoda[[#This Row],[opady]]*700</f>
        <v>0</v>
      </c>
      <c r="I66" s="2">
        <f>ROUNDUP(IF(pogoda[[#This Row],[opady]]=0,0.0003*POWER(pogoda[[#This Row],[temperatura_srednia]],1.5)*G65,0),0)</f>
        <v>774</v>
      </c>
      <c r="J66" s="2">
        <f>IF(AND(pogoda[[#This Row],[ponad 15]]=1,pogoda[[#This Row],[wiecej_opadow]]=0),IF(pogoda[[#This Row],[temperatura_srednia]]&gt;30,24000,12000),0)</f>
        <v>12000</v>
      </c>
      <c r="K66" s="2">
        <f>IF(pogoda[[#This Row],[stan zbiornika przed podlaniem]]-pogoda[[#This Row],[ilosc podlana]] &lt; 0,25000-pogoda[[#This Row],[stan zbiornika przed podlaniem]],0)</f>
        <v>0</v>
      </c>
    </row>
    <row r="67" spans="1:11" x14ac:dyDescent="0.25">
      <c r="A67" s="1">
        <v>42159</v>
      </c>
      <c r="B67">
        <v>15</v>
      </c>
      <c r="C67">
        <v>0</v>
      </c>
      <c r="D67">
        <f>IF(pogoda[[#This Row],[temperatura_srednia]]&gt;15,1,0)</f>
        <v>0</v>
      </c>
      <c r="E67">
        <f>IF(pogoda[[#This Row],[opady]]&gt;0.6,1,0)</f>
        <v>0</v>
      </c>
      <c r="F67" s="2">
        <f>MIN(G66-pogoda[[#This Row],[parowanie]]+pogoda[[#This Row],[uzupelnione przez deszcz]], 25000)</f>
        <v>12012</v>
      </c>
      <c r="G67" s="2">
        <f>pogoda[[#This Row],[stan zbiornika przed podlaniem]]-pogoda[[#This Row],[ilosc podlana]]+pogoda[[#This Row],[dolano]]</f>
        <v>12012</v>
      </c>
      <c r="H67">
        <f>pogoda[[#This Row],[opady]]*700</f>
        <v>0</v>
      </c>
      <c r="I67" s="2">
        <f>ROUNDUP(IF(pogoda[[#This Row],[opady]]=0,0.0003*POWER(pogoda[[#This Row],[temperatura_srednia]],1.5)*G66,0),0)</f>
        <v>214</v>
      </c>
      <c r="J67" s="2">
        <f>IF(AND(pogoda[[#This Row],[ponad 15]]=1,pogoda[[#This Row],[wiecej_opadow]]=0),IF(pogoda[[#This Row],[temperatura_srednia]]&gt;30,24000,12000),0)</f>
        <v>0</v>
      </c>
      <c r="K67" s="2">
        <f>IF(pogoda[[#This Row],[stan zbiornika przed podlaniem]]-pogoda[[#This Row],[ilosc podlana]] &lt; 0,25000-pogoda[[#This Row],[stan zbiornika przed podlaniem]],0)</f>
        <v>0</v>
      </c>
    </row>
    <row r="68" spans="1:11" x14ac:dyDescent="0.25">
      <c r="A68" s="1">
        <v>42160</v>
      </c>
      <c r="B68">
        <v>18</v>
      </c>
      <c r="C68">
        <v>0</v>
      </c>
      <c r="D68">
        <f>IF(pogoda[[#This Row],[temperatura_srednia]]&gt;15,1,0)</f>
        <v>1</v>
      </c>
      <c r="E68">
        <f>IF(pogoda[[#This Row],[opady]]&gt;0.6,1,0)</f>
        <v>0</v>
      </c>
      <c r="F68" s="2">
        <f>MIN(G67-pogoda[[#This Row],[parowanie]]+pogoda[[#This Row],[uzupelnione przez deszcz]], 25000)</f>
        <v>11736</v>
      </c>
      <c r="G68" s="2">
        <f>pogoda[[#This Row],[stan zbiornika przed podlaniem]]-pogoda[[#This Row],[ilosc podlana]]+pogoda[[#This Row],[dolano]]</f>
        <v>13000</v>
      </c>
      <c r="H68">
        <f>pogoda[[#This Row],[opady]]*700</f>
        <v>0</v>
      </c>
      <c r="I68" s="2">
        <f>ROUNDUP(IF(pogoda[[#This Row],[opady]]=0,0.0003*POWER(pogoda[[#This Row],[temperatura_srednia]],1.5)*G67,0),0)</f>
        <v>276</v>
      </c>
      <c r="J68" s="2">
        <f>IF(AND(pogoda[[#This Row],[ponad 15]]=1,pogoda[[#This Row],[wiecej_opadow]]=0),IF(pogoda[[#This Row],[temperatura_srednia]]&gt;30,24000,12000),0)</f>
        <v>12000</v>
      </c>
      <c r="K68" s="2">
        <f>IF(pogoda[[#This Row],[stan zbiornika przed podlaniem]]-pogoda[[#This Row],[ilosc podlana]] &lt; 0,25000-pogoda[[#This Row],[stan zbiornika przed podlaniem]],0)</f>
        <v>13264</v>
      </c>
    </row>
    <row r="69" spans="1:11" x14ac:dyDescent="0.25">
      <c r="A69" s="1">
        <v>42161</v>
      </c>
      <c r="B69">
        <v>22</v>
      </c>
      <c r="C69">
        <v>0</v>
      </c>
      <c r="D69">
        <f>IF(pogoda[[#This Row],[temperatura_srednia]]&gt;15,1,0)</f>
        <v>1</v>
      </c>
      <c r="E69">
        <f>IF(pogoda[[#This Row],[opady]]&gt;0.6,1,0)</f>
        <v>0</v>
      </c>
      <c r="F69" s="2">
        <f>MIN(G68-pogoda[[#This Row],[parowanie]]+pogoda[[#This Row],[uzupelnione przez deszcz]], 25000)</f>
        <v>12597</v>
      </c>
      <c r="G69" s="2">
        <f>pogoda[[#This Row],[stan zbiornika przed podlaniem]]-pogoda[[#This Row],[ilosc podlana]]+pogoda[[#This Row],[dolano]]</f>
        <v>597</v>
      </c>
      <c r="H69">
        <f>pogoda[[#This Row],[opady]]*700</f>
        <v>0</v>
      </c>
      <c r="I69" s="2">
        <f>ROUNDUP(IF(pogoda[[#This Row],[opady]]=0,0.0003*POWER(pogoda[[#This Row],[temperatura_srednia]],1.5)*G68,0),0)</f>
        <v>403</v>
      </c>
      <c r="J69" s="2">
        <f>IF(AND(pogoda[[#This Row],[ponad 15]]=1,pogoda[[#This Row],[wiecej_opadow]]=0),IF(pogoda[[#This Row],[temperatura_srednia]]&gt;30,24000,12000),0)</f>
        <v>12000</v>
      </c>
      <c r="K69" s="2">
        <f>IF(pogoda[[#This Row],[stan zbiornika przed podlaniem]]-pogoda[[#This Row],[ilosc podlana]] &lt; 0,25000-pogoda[[#This Row],[stan zbiornika przed podlaniem]],0)</f>
        <v>0</v>
      </c>
    </row>
    <row r="70" spans="1:11" x14ac:dyDescent="0.25">
      <c r="A70" s="1">
        <v>42162</v>
      </c>
      <c r="B70">
        <v>14</v>
      </c>
      <c r="C70">
        <v>8</v>
      </c>
      <c r="D70">
        <f>IF(pogoda[[#This Row],[temperatura_srednia]]&gt;15,1,0)</f>
        <v>0</v>
      </c>
      <c r="E70">
        <f>IF(pogoda[[#This Row],[opady]]&gt;0.6,1,0)</f>
        <v>1</v>
      </c>
      <c r="F70" s="2">
        <f>MIN(G69-pogoda[[#This Row],[parowanie]]+pogoda[[#This Row],[uzupelnione przez deszcz]], 25000)</f>
        <v>6197</v>
      </c>
      <c r="G70" s="2">
        <f>pogoda[[#This Row],[stan zbiornika przed podlaniem]]-pogoda[[#This Row],[ilosc podlana]]+pogoda[[#This Row],[dolano]]</f>
        <v>6197</v>
      </c>
      <c r="H70">
        <f>pogoda[[#This Row],[opady]]*700</f>
        <v>5600</v>
      </c>
      <c r="I70" s="2">
        <f>ROUNDUP(IF(pogoda[[#This Row],[opady]]=0,0.0003*POWER(pogoda[[#This Row],[temperatura_srednia]],1.5)*G69,0),0)</f>
        <v>0</v>
      </c>
      <c r="J70" s="2">
        <f>IF(AND(pogoda[[#This Row],[ponad 15]]=1,pogoda[[#This Row],[wiecej_opadow]]=0),IF(pogoda[[#This Row],[temperatura_srednia]]&gt;30,24000,12000),0)</f>
        <v>0</v>
      </c>
      <c r="K70" s="2">
        <f>IF(pogoda[[#This Row],[stan zbiornika przed podlaniem]]-pogoda[[#This Row],[ilosc podlana]] &lt; 0,25000-pogoda[[#This Row],[stan zbiornika przed podlaniem]],0)</f>
        <v>0</v>
      </c>
    </row>
    <row r="71" spans="1:11" x14ac:dyDescent="0.25">
      <c r="A71" s="1">
        <v>42163</v>
      </c>
      <c r="B71">
        <v>14</v>
      </c>
      <c r="C71">
        <v>5.9</v>
      </c>
      <c r="D71">
        <f>IF(pogoda[[#This Row],[temperatura_srednia]]&gt;15,1,0)</f>
        <v>0</v>
      </c>
      <c r="E71">
        <f>IF(pogoda[[#This Row],[opady]]&gt;0.6,1,0)</f>
        <v>1</v>
      </c>
      <c r="F71" s="2">
        <f>MIN(G70-pogoda[[#This Row],[parowanie]]+pogoda[[#This Row],[uzupelnione przez deszcz]], 25000)</f>
        <v>10327</v>
      </c>
      <c r="G71" s="2">
        <f>pogoda[[#This Row],[stan zbiornika przed podlaniem]]-pogoda[[#This Row],[ilosc podlana]]+pogoda[[#This Row],[dolano]]</f>
        <v>10327</v>
      </c>
      <c r="H71">
        <f>pogoda[[#This Row],[opady]]*700</f>
        <v>4130</v>
      </c>
      <c r="I71" s="2">
        <f>ROUNDUP(IF(pogoda[[#This Row],[opady]]=0,0.0003*POWER(pogoda[[#This Row],[temperatura_srednia]],1.5)*G70,0),0)</f>
        <v>0</v>
      </c>
      <c r="J71" s="2">
        <f>IF(AND(pogoda[[#This Row],[ponad 15]]=1,pogoda[[#This Row],[wiecej_opadow]]=0),IF(pogoda[[#This Row],[temperatura_srednia]]&gt;30,24000,12000),0)</f>
        <v>0</v>
      </c>
      <c r="K71" s="2">
        <f>IF(pogoda[[#This Row],[stan zbiornika przed podlaniem]]-pogoda[[#This Row],[ilosc podlana]] &lt; 0,25000-pogoda[[#This Row],[stan zbiornika przed podlaniem]],0)</f>
        <v>0</v>
      </c>
    </row>
    <row r="72" spans="1:11" x14ac:dyDescent="0.25">
      <c r="A72" s="1">
        <v>42164</v>
      </c>
      <c r="B72">
        <v>12</v>
      </c>
      <c r="C72">
        <v>5</v>
      </c>
      <c r="D72">
        <f>IF(pogoda[[#This Row],[temperatura_srednia]]&gt;15,1,0)</f>
        <v>0</v>
      </c>
      <c r="E72">
        <f>IF(pogoda[[#This Row],[opady]]&gt;0.6,1,0)</f>
        <v>1</v>
      </c>
      <c r="F72" s="2">
        <f>MIN(G71-pogoda[[#This Row],[parowanie]]+pogoda[[#This Row],[uzupelnione przez deszcz]], 25000)</f>
        <v>13827</v>
      </c>
      <c r="G72" s="2">
        <f>pogoda[[#This Row],[stan zbiornika przed podlaniem]]-pogoda[[#This Row],[ilosc podlana]]+pogoda[[#This Row],[dolano]]</f>
        <v>13827</v>
      </c>
      <c r="H72">
        <f>pogoda[[#This Row],[opady]]*700</f>
        <v>3500</v>
      </c>
      <c r="I72" s="2">
        <f>ROUNDUP(IF(pogoda[[#This Row],[opady]]=0,0.0003*POWER(pogoda[[#This Row],[temperatura_srednia]],1.5)*G71,0),0)</f>
        <v>0</v>
      </c>
      <c r="J72" s="2">
        <f>IF(AND(pogoda[[#This Row],[ponad 15]]=1,pogoda[[#This Row],[wiecej_opadow]]=0),IF(pogoda[[#This Row],[temperatura_srednia]]&gt;30,24000,12000),0)</f>
        <v>0</v>
      </c>
      <c r="K72" s="2">
        <f>IF(pogoda[[#This Row],[stan zbiornika przed podlaniem]]-pogoda[[#This Row],[ilosc podlana]] &lt; 0,25000-pogoda[[#This Row],[stan zbiornika przed podlaniem]],0)</f>
        <v>0</v>
      </c>
    </row>
    <row r="73" spans="1:11" x14ac:dyDescent="0.25">
      <c r="A73" s="1">
        <v>42165</v>
      </c>
      <c r="B73">
        <v>16</v>
      </c>
      <c r="C73">
        <v>0</v>
      </c>
      <c r="D73">
        <f>IF(pogoda[[#This Row],[temperatura_srednia]]&gt;15,1,0)</f>
        <v>1</v>
      </c>
      <c r="E73">
        <f>IF(pogoda[[#This Row],[opady]]&gt;0.6,1,0)</f>
        <v>0</v>
      </c>
      <c r="F73" s="2">
        <f>MIN(G72-pogoda[[#This Row],[parowanie]]+pogoda[[#This Row],[uzupelnione przez deszcz]], 25000)</f>
        <v>13561</v>
      </c>
      <c r="G73" s="2">
        <f>pogoda[[#This Row],[stan zbiornika przed podlaniem]]-pogoda[[#This Row],[ilosc podlana]]+pogoda[[#This Row],[dolano]]</f>
        <v>1561</v>
      </c>
      <c r="H73">
        <f>pogoda[[#This Row],[opady]]*700</f>
        <v>0</v>
      </c>
      <c r="I73" s="2">
        <f>ROUNDUP(IF(pogoda[[#This Row],[opady]]=0,0.0003*POWER(pogoda[[#This Row],[temperatura_srednia]],1.5)*G72,0),0)</f>
        <v>266</v>
      </c>
      <c r="J73" s="2">
        <f>IF(AND(pogoda[[#This Row],[ponad 15]]=1,pogoda[[#This Row],[wiecej_opadow]]=0),IF(pogoda[[#This Row],[temperatura_srednia]]&gt;30,24000,12000),0)</f>
        <v>12000</v>
      </c>
      <c r="K73" s="2">
        <f>IF(pogoda[[#This Row],[stan zbiornika przed podlaniem]]-pogoda[[#This Row],[ilosc podlana]] &lt; 0,25000-pogoda[[#This Row],[stan zbiornika przed podlaniem]],0)</f>
        <v>0</v>
      </c>
    </row>
    <row r="74" spans="1:11" x14ac:dyDescent="0.25">
      <c r="A74" s="1">
        <v>42166</v>
      </c>
      <c r="B74">
        <v>16</v>
      </c>
      <c r="C74">
        <v>0</v>
      </c>
      <c r="D74">
        <f>IF(pogoda[[#This Row],[temperatura_srednia]]&gt;15,1,0)</f>
        <v>1</v>
      </c>
      <c r="E74">
        <f>IF(pogoda[[#This Row],[opady]]&gt;0.6,1,0)</f>
        <v>0</v>
      </c>
      <c r="F74" s="2">
        <f>MIN(G73-pogoda[[#This Row],[parowanie]]+pogoda[[#This Row],[uzupelnione przez deszcz]], 25000)</f>
        <v>1531</v>
      </c>
      <c r="G74" s="2">
        <f>pogoda[[#This Row],[stan zbiornika przed podlaniem]]-pogoda[[#This Row],[ilosc podlana]]+pogoda[[#This Row],[dolano]]</f>
        <v>13000</v>
      </c>
      <c r="H74">
        <f>pogoda[[#This Row],[opady]]*700</f>
        <v>0</v>
      </c>
      <c r="I74" s="2">
        <f>ROUNDUP(IF(pogoda[[#This Row],[opady]]=0,0.0003*POWER(pogoda[[#This Row],[temperatura_srednia]],1.5)*G73,0),0)</f>
        <v>30</v>
      </c>
      <c r="J74" s="2">
        <f>IF(AND(pogoda[[#This Row],[ponad 15]]=1,pogoda[[#This Row],[wiecej_opadow]]=0),IF(pogoda[[#This Row],[temperatura_srednia]]&gt;30,24000,12000),0)</f>
        <v>12000</v>
      </c>
      <c r="K74" s="2">
        <f>IF(pogoda[[#This Row],[stan zbiornika przed podlaniem]]-pogoda[[#This Row],[ilosc podlana]] &lt; 0,25000-pogoda[[#This Row],[stan zbiornika przed podlaniem]],0)</f>
        <v>23469</v>
      </c>
    </row>
    <row r="75" spans="1:11" x14ac:dyDescent="0.25">
      <c r="A75" s="1">
        <v>42167</v>
      </c>
      <c r="B75">
        <v>18</v>
      </c>
      <c r="C75">
        <v>5</v>
      </c>
      <c r="D75">
        <f>IF(pogoda[[#This Row],[temperatura_srednia]]&gt;15,1,0)</f>
        <v>1</v>
      </c>
      <c r="E75">
        <f>IF(pogoda[[#This Row],[opady]]&gt;0.6,1,0)</f>
        <v>1</v>
      </c>
      <c r="F75" s="2">
        <f>MIN(G74-pogoda[[#This Row],[parowanie]]+pogoda[[#This Row],[uzupelnione przez deszcz]], 25000)</f>
        <v>16500</v>
      </c>
      <c r="G75" s="2">
        <f>pogoda[[#This Row],[stan zbiornika przed podlaniem]]-pogoda[[#This Row],[ilosc podlana]]+pogoda[[#This Row],[dolano]]</f>
        <v>16500</v>
      </c>
      <c r="H75">
        <f>pogoda[[#This Row],[opady]]*700</f>
        <v>3500</v>
      </c>
      <c r="I75" s="2">
        <f>ROUNDUP(IF(pogoda[[#This Row],[opady]]=0,0.0003*POWER(pogoda[[#This Row],[temperatura_srednia]],1.5)*G74,0),0)</f>
        <v>0</v>
      </c>
      <c r="J75" s="2">
        <f>IF(AND(pogoda[[#This Row],[ponad 15]]=1,pogoda[[#This Row],[wiecej_opadow]]=0),IF(pogoda[[#This Row],[temperatura_srednia]]&gt;30,24000,12000),0)</f>
        <v>0</v>
      </c>
      <c r="K75" s="2">
        <f>IF(pogoda[[#This Row],[stan zbiornika przed podlaniem]]-pogoda[[#This Row],[ilosc podlana]] &lt; 0,25000-pogoda[[#This Row],[stan zbiornika przed podlaniem]],0)</f>
        <v>0</v>
      </c>
    </row>
    <row r="76" spans="1:11" x14ac:dyDescent="0.25">
      <c r="A76" s="1">
        <v>42168</v>
      </c>
      <c r="B76">
        <v>19</v>
      </c>
      <c r="C76">
        <v>1</v>
      </c>
      <c r="D76">
        <f>IF(pogoda[[#This Row],[temperatura_srednia]]&gt;15,1,0)</f>
        <v>1</v>
      </c>
      <c r="E76">
        <f>IF(pogoda[[#This Row],[opady]]&gt;0.6,1,0)</f>
        <v>1</v>
      </c>
      <c r="F76" s="2">
        <f>MIN(G75-pogoda[[#This Row],[parowanie]]+pogoda[[#This Row],[uzupelnione przez deszcz]], 25000)</f>
        <v>17200</v>
      </c>
      <c r="G76" s="2">
        <f>pogoda[[#This Row],[stan zbiornika przed podlaniem]]-pogoda[[#This Row],[ilosc podlana]]+pogoda[[#This Row],[dolano]]</f>
        <v>17200</v>
      </c>
      <c r="H76">
        <f>pogoda[[#This Row],[opady]]*700</f>
        <v>700</v>
      </c>
      <c r="I76" s="2">
        <f>ROUNDUP(IF(pogoda[[#This Row],[opady]]=0,0.0003*POWER(pogoda[[#This Row],[temperatura_srednia]],1.5)*G75,0),0)</f>
        <v>0</v>
      </c>
      <c r="J76" s="2">
        <f>IF(AND(pogoda[[#This Row],[ponad 15]]=1,pogoda[[#This Row],[wiecej_opadow]]=0),IF(pogoda[[#This Row],[temperatura_srednia]]&gt;30,24000,12000),0)</f>
        <v>0</v>
      </c>
      <c r="K76" s="2">
        <f>IF(pogoda[[#This Row],[stan zbiornika przed podlaniem]]-pogoda[[#This Row],[ilosc podlana]] &lt; 0,25000-pogoda[[#This Row],[stan zbiornika przed podlaniem]],0)</f>
        <v>0</v>
      </c>
    </row>
    <row r="77" spans="1:11" x14ac:dyDescent="0.25">
      <c r="A77" s="1">
        <v>42169</v>
      </c>
      <c r="B77">
        <v>22</v>
      </c>
      <c r="C77">
        <v>0</v>
      </c>
      <c r="D77">
        <f>IF(pogoda[[#This Row],[temperatura_srednia]]&gt;15,1,0)</f>
        <v>1</v>
      </c>
      <c r="E77">
        <f>IF(pogoda[[#This Row],[opady]]&gt;0.6,1,0)</f>
        <v>0</v>
      </c>
      <c r="F77" s="2">
        <f>MIN(G76-pogoda[[#This Row],[parowanie]]+pogoda[[#This Row],[uzupelnione przez deszcz]], 25000)</f>
        <v>16667</v>
      </c>
      <c r="G77" s="2">
        <f>pogoda[[#This Row],[stan zbiornika przed podlaniem]]-pogoda[[#This Row],[ilosc podlana]]+pogoda[[#This Row],[dolano]]</f>
        <v>4667</v>
      </c>
      <c r="H77">
        <f>pogoda[[#This Row],[opady]]*700</f>
        <v>0</v>
      </c>
      <c r="I77" s="2">
        <f>ROUNDUP(IF(pogoda[[#This Row],[opady]]=0,0.0003*POWER(pogoda[[#This Row],[temperatura_srednia]],1.5)*G76,0),0)</f>
        <v>533</v>
      </c>
      <c r="J77" s="2">
        <f>IF(AND(pogoda[[#This Row],[ponad 15]]=1,pogoda[[#This Row],[wiecej_opadow]]=0),IF(pogoda[[#This Row],[temperatura_srednia]]&gt;30,24000,12000),0)</f>
        <v>12000</v>
      </c>
      <c r="K77" s="2">
        <f>IF(pogoda[[#This Row],[stan zbiornika przed podlaniem]]-pogoda[[#This Row],[ilosc podlana]] &lt; 0,25000-pogoda[[#This Row],[stan zbiornika przed podlaniem]],0)</f>
        <v>0</v>
      </c>
    </row>
    <row r="78" spans="1:11" x14ac:dyDescent="0.25">
      <c r="A78" s="1">
        <v>42170</v>
      </c>
      <c r="B78">
        <v>16</v>
      </c>
      <c r="C78">
        <v>0</v>
      </c>
      <c r="D78">
        <f>IF(pogoda[[#This Row],[temperatura_srednia]]&gt;15,1,0)</f>
        <v>1</v>
      </c>
      <c r="E78">
        <f>IF(pogoda[[#This Row],[opady]]&gt;0.6,1,0)</f>
        <v>0</v>
      </c>
      <c r="F78" s="2">
        <f>MIN(G77-pogoda[[#This Row],[parowanie]]+pogoda[[#This Row],[uzupelnione przez deszcz]], 25000)</f>
        <v>4577</v>
      </c>
      <c r="G78" s="2">
        <f>pogoda[[#This Row],[stan zbiornika przed podlaniem]]-pogoda[[#This Row],[ilosc podlana]]+pogoda[[#This Row],[dolano]]</f>
        <v>13000</v>
      </c>
      <c r="H78">
        <f>pogoda[[#This Row],[opady]]*700</f>
        <v>0</v>
      </c>
      <c r="I78" s="2">
        <f>ROUNDUP(IF(pogoda[[#This Row],[opady]]=0,0.0003*POWER(pogoda[[#This Row],[temperatura_srednia]],1.5)*G77,0),0)</f>
        <v>90</v>
      </c>
      <c r="J78" s="2">
        <f>IF(AND(pogoda[[#This Row],[ponad 15]]=1,pogoda[[#This Row],[wiecej_opadow]]=0),IF(pogoda[[#This Row],[temperatura_srednia]]&gt;30,24000,12000),0)</f>
        <v>12000</v>
      </c>
      <c r="K78" s="2">
        <f>IF(pogoda[[#This Row],[stan zbiornika przed podlaniem]]-pogoda[[#This Row],[ilosc podlana]] &lt; 0,25000-pogoda[[#This Row],[stan zbiornika przed podlaniem]],0)</f>
        <v>20423</v>
      </c>
    </row>
    <row r="79" spans="1:11" x14ac:dyDescent="0.25">
      <c r="A79" s="1">
        <v>42171</v>
      </c>
      <c r="B79">
        <v>12</v>
      </c>
      <c r="C79">
        <v>0</v>
      </c>
      <c r="D79">
        <f>IF(pogoda[[#This Row],[temperatura_srednia]]&gt;15,1,0)</f>
        <v>0</v>
      </c>
      <c r="E79">
        <f>IF(pogoda[[#This Row],[opady]]&gt;0.6,1,0)</f>
        <v>0</v>
      </c>
      <c r="F79" s="2">
        <f>MIN(G78-pogoda[[#This Row],[parowanie]]+pogoda[[#This Row],[uzupelnione przez deszcz]], 25000)</f>
        <v>12837</v>
      </c>
      <c r="G79" s="2">
        <f>pogoda[[#This Row],[stan zbiornika przed podlaniem]]-pogoda[[#This Row],[ilosc podlana]]+pogoda[[#This Row],[dolano]]</f>
        <v>12837</v>
      </c>
      <c r="H79">
        <f>pogoda[[#This Row],[opady]]*700</f>
        <v>0</v>
      </c>
      <c r="I79" s="2">
        <f>ROUNDUP(IF(pogoda[[#This Row],[opady]]=0,0.0003*POWER(pogoda[[#This Row],[temperatura_srednia]],1.5)*G78,0),0)</f>
        <v>163</v>
      </c>
      <c r="J79" s="2">
        <f>IF(AND(pogoda[[#This Row],[ponad 15]]=1,pogoda[[#This Row],[wiecej_opadow]]=0),IF(pogoda[[#This Row],[temperatura_srednia]]&gt;30,24000,12000),0)</f>
        <v>0</v>
      </c>
      <c r="K79" s="2">
        <f>IF(pogoda[[#This Row],[stan zbiornika przed podlaniem]]-pogoda[[#This Row],[ilosc podlana]] &lt; 0,25000-pogoda[[#This Row],[stan zbiornika przed podlaniem]],0)</f>
        <v>0</v>
      </c>
    </row>
    <row r="80" spans="1:11" x14ac:dyDescent="0.25">
      <c r="A80" s="1">
        <v>42172</v>
      </c>
      <c r="B80">
        <v>14</v>
      </c>
      <c r="C80">
        <v>0</v>
      </c>
      <c r="D80">
        <f>IF(pogoda[[#This Row],[temperatura_srednia]]&gt;15,1,0)</f>
        <v>0</v>
      </c>
      <c r="E80">
        <f>IF(pogoda[[#This Row],[opady]]&gt;0.6,1,0)</f>
        <v>0</v>
      </c>
      <c r="F80" s="2">
        <f>MIN(G79-pogoda[[#This Row],[parowanie]]+pogoda[[#This Row],[uzupelnione przez deszcz]], 25000)</f>
        <v>12635</v>
      </c>
      <c r="G80" s="2">
        <f>pogoda[[#This Row],[stan zbiornika przed podlaniem]]-pogoda[[#This Row],[ilosc podlana]]+pogoda[[#This Row],[dolano]]</f>
        <v>12635</v>
      </c>
      <c r="H80">
        <f>pogoda[[#This Row],[opady]]*700</f>
        <v>0</v>
      </c>
      <c r="I80" s="2">
        <f>ROUNDUP(IF(pogoda[[#This Row],[opady]]=0,0.0003*POWER(pogoda[[#This Row],[temperatura_srednia]],1.5)*G79,0),0)</f>
        <v>202</v>
      </c>
      <c r="J80" s="2">
        <f>IF(AND(pogoda[[#This Row],[ponad 15]]=1,pogoda[[#This Row],[wiecej_opadow]]=0),IF(pogoda[[#This Row],[temperatura_srednia]]&gt;30,24000,12000),0)</f>
        <v>0</v>
      </c>
      <c r="K80" s="2">
        <f>IF(pogoda[[#This Row],[stan zbiornika przed podlaniem]]-pogoda[[#This Row],[ilosc podlana]] &lt; 0,25000-pogoda[[#This Row],[stan zbiornika przed podlaniem]],0)</f>
        <v>0</v>
      </c>
    </row>
    <row r="81" spans="1:11" x14ac:dyDescent="0.25">
      <c r="A81" s="1">
        <v>42173</v>
      </c>
      <c r="B81">
        <v>16</v>
      </c>
      <c r="C81">
        <v>0.3</v>
      </c>
      <c r="D81">
        <f>IF(pogoda[[#This Row],[temperatura_srednia]]&gt;15,1,0)</f>
        <v>1</v>
      </c>
      <c r="E81">
        <f>IF(pogoda[[#This Row],[opady]]&gt;0.6,1,0)</f>
        <v>0</v>
      </c>
      <c r="F81" s="2">
        <f>MIN(G80-pogoda[[#This Row],[parowanie]]+pogoda[[#This Row],[uzupelnione przez deszcz]], 25000)</f>
        <v>12845</v>
      </c>
      <c r="G81" s="2">
        <f>pogoda[[#This Row],[stan zbiornika przed podlaniem]]-pogoda[[#This Row],[ilosc podlana]]+pogoda[[#This Row],[dolano]]</f>
        <v>845</v>
      </c>
      <c r="H81">
        <f>pogoda[[#This Row],[opady]]*700</f>
        <v>210</v>
      </c>
      <c r="I81" s="2">
        <f>ROUNDUP(IF(pogoda[[#This Row],[opady]]=0,0.0003*POWER(pogoda[[#This Row],[temperatura_srednia]],1.5)*G80,0),0)</f>
        <v>0</v>
      </c>
      <c r="J81" s="2">
        <f>IF(AND(pogoda[[#This Row],[ponad 15]]=1,pogoda[[#This Row],[wiecej_opadow]]=0),IF(pogoda[[#This Row],[temperatura_srednia]]&gt;30,24000,12000),0)</f>
        <v>12000</v>
      </c>
      <c r="K81" s="2">
        <f>IF(pogoda[[#This Row],[stan zbiornika przed podlaniem]]-pogoda[[#This Row],[ilosc podlana]] &lt; 0,25000-pogoda[[#This Row],[stan zbiornika przed podlaniem]],0)</f>
        <v>0</v>
      </c>
    </row>
    <row r="82" spans="1:11" x14ac:dyDescent="0.25">
      <c r="A82" s="1">
        <v>42174</v>
      </c>
      <c r="B82">
        <v>12</v>
      </c>
      <c r="C82">
        <v>3</v>
      </c>
      <c r="D82">
        <f>IF(pogoda[[#This Row],[temperatura_srednia]]&gt;15,1,0)</f>
        <v>0</v>
      </c>
      <c r="E82">
        <f>IF(pogoda[[#This Row],[opady]]&gt;0.6,1,0)</f>
        <v>1</v>
      </c>
      <c r="F82" s="2">
        <f>MIN(G81-pogoda[[#This Row],[parowanie]]+pogoda[[#This Row],[uzupelnione przez deszcz]], 25000)</f>
        <v>2945</v>
      </c>
      <c r="G82" s="2">
        <f>pogoda[[#This Row],[stan zbiornika przed podlaniem]]-pogoda[[#This Row],[ilosc podlana]]+pogoda[[#This Row],[dolano]]</f>
        <v>2945</v>
      </c>
      <c r="H82">
        <f>pogoda[[#This Row],[opady]]*700</f>
        <v>2100</v>
      </c>
      <c r="I82" s="2">
        <f>ROUNDUP(IF(pogoda[[#This Row],[opady]]=0,0.0003*POWER(pogoda[[#This Row],[temperatura_srednia]],1.5)*G81,0),0)</f>
        <v>0</v>
      </c>
      <c r="J82" s="2">
        <f>IF(AND(pogoda[[#This Row],[ponad 15]]=1,pogoda[[#This Row],[wiecej_opadow]]=0),IF(pogoda[[#This Row],[temperatura_srednia]]&gt;30,24000,12000),0)</f>
        <v>0</v>
      </c>
      <c r="K82" s="2">
        <f>IF(pogoda[[#This Row],[stan zbiornika przed podlaniem]]-pogoda[[#This Row],[ilosc podlana]] &lt; 0,25000-pogoda[[#This Row],[stan zbiornika przed podlaniem]],0)</f>
        <v>0</v>
      </c>
    </row>
    <row r="83" spans="1:11" x14ac:dyDescent="0.25">
      <c r="A83" s="1">
        <v>42175</v>
      </c>
      <c r="B83">
        <v>13</v>
      </c>
      <c r="C83">
        <v>2</v>
      </c>
      <c r="D83">
        <f>IF(pogoda[[#This Row],[temperatura_srednia]]&gt;15,1,0)</f>
        <v>0</v>
      </c>
      <c r="E83">
        <f>IF(pogoda[[#This Row],[opady]]&gt;0.6,1,0)</f>
        <v>1</v>
      </c>
      <c r="F83" s="2">
        <f>MIN(G82-pogoda[[#This Row],[parowanie]]+pogoda[[#This Row],[uzupelnione przez deszcz]], 25000)</f>
        <v>4345</v>
      </c>
      <c r="G83" s="2">
        <f>pogoda[[#This Row],[stan zbiornika przed podlaniem]]-pogoda[[#This Row],[ilosc podlana]]+pogoda[[#This Row],[dolano]]</f>
        <v>4345</v>
      </c>
      <c r="H83">
        <f>pogoda[[#This Row],[opady]]*700</f>
        <v>1400</v>
      </c>
      <c r="I83" s="2">
        <f>ROUNDUP(IF(pogoda[[#This Row],[opady]]=0,0.0003*POWER(pogoda[[#This Row],[temperatura_srednia]],1.5)*G82,0),0)</f>
        <v>0</v>
      </c>
      <c r="J83" s="2">
        <f>IF(AND(pogoda[[#This Row],[ponad 15]]=1,pogoda[[#This Row],[wiecej_opadow]]=0),IF(pogoda[[#This Row],[temperatura_srednia]]&gt;30,24000,12000),0)</f>
        <v>0</v>
      </c>
      <c r="K83" s="2">
        <f>IF(pogoda[[#This Row],[stan zbiornika przed podlaniem]]-pogoda[[#This Row],[ilosc podlana]] &lt; 0,25000-pogoda[[#This Row],[stan zbiornika przed podlaniem]],0)</f>
        <v>0</v>
      </c>
    </row>
    <row r="84" spans="1:11" x14ac:dyDescent="0.25">
      <c r="A84" s="1">
        <v>42176</v>
      </c>
      <c r="B84">
        <v>12</v>
      </c>
      <c r="C84">
        <v>0</v>
      </c>
      <c r="D84">
        <f>IF(pogoda[[#This Row],[temperatura_srednia]]&gt;15,1,0)</f>
        <v>0</v>
      </c>
      <c r="E84">
        <f>IF(pogoda[[#This Row],[opady]]&gt;0.6,1,0)</f>
        <v>0</v>
      </c>
      <c r="F84" s="2">
        <f>MIN(G83-pogoda[[#This Row],[parowanie]]+pogoda[[#This Row],[uzupelnione przez deszcz]], 25000)</f>
        <v>4290</v>
      </c>
      <c r="G84" s="2">
        <f>pogoda[[#This Row],[stan zbiornika przed podlaniem]]-pogoda[[#This Row],[ilosc podlana]]+pogoda[[#This Row],[dolano]]</f>
        <v>4290</v>
      </c>
      <c r="H84">
        <f>pogoda[[#This Row],[opady]]*700</f>
        <v>0</v>
      </c>
      <c r="I84" s="2">
        <f>ROUNDUP(IF(pogoda[[#This Row],[opady]]=0,0.0003*POWER(pogoda[[#This Row],[temperatura_srednia]],1.5)*G83,0),0)</f>
        <v>55</v>
      </c>
      <c r="J84" s="2">
        <f>IF(AND(pogoda[[#This Row],[ponad 15]]=1,pogoda[[#This Row],[wiecej_opadow]]=0),IF(pogoda[[#This Row],[temperatura_srednia]]&gt;30,24000,12000),0)</f>
        <v>0</v>
      </c>
      <c r="K84" s="2">
        <f>IF(pogoda[[#This Row],[stan zbiornika przed podlaniem]]-pogoda[[#This Row],[ilosc podlana]] &lt; 0,25000-pogoda[[#This Row],[stan zbiornika przed podlaniem]],0)</f>
        <v>0</v>
      </c>
    </row>
    <row r="85" spans="1:11" x14ac:dyDescent="0.25">
      <c r="A85" s="1">
        <v>42177</v>
      </c>
      <c r="B85">
        <v>12</v>
      </c>
      <c r="C85">
        <v>3</v>
      </c>
      <c r="D85">
        <f>IF(pogoda[[#This Row],[temperatura_srednia]]&gt;15,1,0)</f>
        <v>0</v>
      </c>
      <c r="E85">
        <f>IF(pogoda[[#This Row],[opady]]&gt;0.6,1,0)</f>
        <v>1</v>
      </c>
      <c r="F85" s="2">
        <f>MIN(G84-pogoda[[#This Row],[parowanie]]+pogoda[[#This Row],[uzupelnione przez deszcz]], 25000)</f>
        <v>6390</v>
      </c>
      <c r="G85" s="2">
        <f>pogoda[[#This Row],[stan zbiornika przed podlaniem]]-pogoda[[#This Row],[ilosc podlana]]+pogoda[[#This Row],[dolano]]</f>
        <v>6390</v>
      </c>
      <c r="H85">
        <f>pogoda[[#This Row],[opady]]*700</f>
        <v>2100</v>
      </c>
      <c r="I85" s="2">
        <f>ROUNDUP(IF(pogoda[[#This Row],[opady]]=0,0.0003*POWER(pogoda[[#This Row],[temperatura_srednia]],1.5)*G84,0),0)</f>
        <v>0</v>
      </c>
      <c r="J85" s="2">
        <f>IF(AND(pogoda[[#This Row],[ponad 15]]=1,pogoda[[#This Row],[wiecej_opadow]]=0),IF(pogoda[[#This Row],[temperatura_srednia]]&gt;30,24000,12000),0)</f>
        <v>0</v>
      </c>
      <c r="K85" s="2">
        <f>IF(pogoda[[#This Row],[stan zbiornika przed podlaniem]]-pogoda[[#This Row],[ilosc podlana]] &lt; 0,25000-pogoda[[#This Row],[stan zbiornika przed podlaniem]],0)</f>
        <v>0</v>
      </c>
    </row>
    <row r="86" spans="1:11" x14ac:dyDescent="0.25">
      <c r="A86" s="1">
        <v>42178</v>
      </c>
      <c r="B86">
        <v>13</v>
      </c>
      <c r="C86">
        <v>3</v>
      </c>
      <c r="D86">
        <f>IF(pogoda[[#This Row],[temperatura_srednia]]&gt;15,1,0)</f>
        <v>0</v>
      </c>
      <c r="E86">
        <f>IF(pogoda[[#This Row],[opady]]&gt;0.6,1,0)</f>
        <v>1</v>
      </c>
      <c r="F86" s="2">
        <f>MIN(G85-pogoda[[#This Row],[parowanie]]+pogoda[[#This Row],[uzupelnione przez deszcz]], 25000)</f>
        <v>8490</v>
      </c>
      <c r="G86" s="2">
        <f>pogoda[[#This Row],[stan zbiornika przed podlaniem]]-pogoda[[#This Row],[ilosc podlana]]+pogoda[[#This Row],[dolano]]</f>
        <v>8490</v>
      </c>
      <c r="H86">
        <f>pogoda[[#This Row],[opady]]*700</f>
        <v>2100</v>
      </c>
      <c r="I86" s="2">
        <f>ROUNDUP(IF(pogoda[[#This Row],[opady]]=0,0.0003*POWER(pogoda[[#This Row],[temperatura_srednia]],1.5)*G85,0),0)</f>
        <v>0</v>
      </c>
      <c r="J86" s="2">
        <f>IF(AND(pogoda[[#This Row],[ponad 15]]=1,pogoda[[#This Row],[wiecej_opadow]]=0),IF(pogoda[[#This Row],[temperatura_srednia]]&gt;30,24000,12000),0)</f>
        <v>0</v>
      </c>
      <c r="K86" s="2">
        <f>IF(pogoda[[#This Row],[stan zbiornika przed podlaniem]]-pogoda[[#This Row],[ilosc podlana]] &lt; 0,25000-pogoda[[#This Row],[stan zbiornika przed podlaniem]],0)</f>
        <v>0</v>
      </c>
    </row>
    <row r="87" spans="1:11" x14ac:dyDescent="0.25">
      <c r="A87" s="1">
        <v>42179</v>
      </c>
      <c r="B87">
        <v>12</v>
      </c>
      <c r="C87">
        <v>0</v>
      </c>
      <c r="D87">
        <f>IF(pogoda[[#This Row],[temperatura_srednia]]&gt;15,1,0)</f>
        <v>0</v>
      </c>
      <c r="E87">
        <f>IF(pogoda[[#This Row],[opady]]&gt;0.6,1,0)</f>
        <v>0</v>
      </c>
      <c r="F87" s="2">
        <f>MIN(G86-pogoda[[#This Row],[parowanie]]+pogoda[[#This Row],[uzupelnione przez deszcz]], 25000)</f>
        <v>8384</v>
      </c>
      <c r="G87" s="2">
        <f>pogoda[[#This Row],[stan zbiornika przed podlaniem]]-pogoda[[#This Row],[ilosc podlana]]+pogoda[[#This Row],[dolano]]</f>
        <v>8384</v>
      </c>
      <c r="H87">
        <f>pogoda[[#This Row],[opady]]*700</f>
        <v>0</v>
      </c>
      <c r="I87" s="2">
        <f>ROUNDUP(IF(pogoda[[#This Row],[opady]]=0,0.0003*POWER(pogoda[[#This Row],[temperatura_srednia]],1.5)*G86,0),0)</f>
        <v>106</v>
      </c>
      <c r="J87" s="2">
        <f>IF(AND(pogoda[[#This Row],[ponad 15]]=1,pogoda[[#This Row],[wiecej_opadow]]=0),IF(pogoda[[#This Row],[temperatura_srednia]]&gt;30,24000,12000),0)</f>
        <v>0</v>
      </c>
      <c r="K87" s="2">
        <f>IF(pogoda[[#This Row],[stan zbiornika przed podlaniem]]-pogoda[[#This Row],[ilosc podlana]] &lt; 0,25000-pogoda[[#This Row],[stan zbiornika przed podlaniem]],0)</f>
        <v>0</v>
      </c>
    </row>
    <row r="88" spans="1:11" x14ac:dyDescent="0.25">
      <c r="A88" s="1">
        <v>42180</v>
      </c>
      <c r="B88">
        <v>16</v>
      </c>
      <c r="C88">
        <v>0</v>
      </c>
      <c r="D88">
        <f>IF(pogoda[[#This Row],[temperatura_srednia]]&gt;15,1,0)</f>
        <v>1</v>
      </c>
      <c r="E88">
        <f>IF(pogoda[[#This Row],[opady]]&gt;0.6,1,0)</f>
        <v>0</v>
      </c>
      <c r="F88" s="2">
        <f>MIN(G87-pogoda[[#This Row],[parowanie]]+pogoda[[#This Row],[uzupelnione przez deszcz]], 25000)</f>
        <v>8223</v>
      </c>
      <c r="G88" s="2">
        <f>pogoda[[#This Row],[stan zbiornika przed podlaniem]]-pogoda[[#This Row],[ilosc podlana]]+pogoda[[#This Row],[dolano]]</f>
        <v>13000</v>
      </c>
      <c r="H88">
        <f>pogoda[[#This Row],[opady]]*700</f>
        <v>0</v>
      </c>
      <c r="I88" s="2">
        <f>ROUNDUP(IF(pogoda[[#This Row],[opady]]=0,0.0003*POWER(pogoda[[#This Row],[temperatura_srednia]],1.5)*G87,0),0)</f>
        <v>161</v>
      </c>
      <c r="J88" s="2">
        <f>IF(AND(pogoda[[#This Row],[ponad 15]]=1,pogoda[[#This Row],[wiecej_opadow]]=0),IF(pogoda[[#This Row],[temperatura_srednia]]&gt;30,24000,12000),0)</f>
        <v>12000</v>
      </c>
      <c r="K88" s="2">
        <f>IF(pogoda[[#This Row],[stan zbiornika przed podlaniem]]-pogoda[[#This Row],[ilosc podlana]] &lt; 0,25000-pogoda[[#This Row],[stan zbiornika przed podlaniem]],0)</f>
        <v>16777</v>
      </c>
    </row>
    <row r="89" spans="1:11" x14ac:dyDescent="0.25">
      <c r="A89" s="1">
        <v>42181</v>
      </c>
      <c r="B89">
        <v>16</v>
      </c>
      <c r="C89">
        <v>7</v>
      </c>
      <c r="D89">
        <f>IF(pogoda[[#This Row],[temperatura_srednia]]&gt;15,1,0)</f>
        <v>1</v>
      </c>
      <c r="E89">
        <f>IF(pogoda[[#This Row],[opady]]&gt;0.6,1,0)</f>
        <v>1</v>
      </c>
      <c r="F89" s="2">
        <f>MIN(G88-pogoda[[#This Row],[parowanie]]+pogoda[[#This Row],[uzupelnione przez deszcz]], 25000)</f>
        <v>17900</v>
      </c>
      <c r="G89" s="2">
        <f>pogoda[[#This Row],[stan zbiornika przed podlaniem]]-pogoda[[#This Row],[ilosc podlana]]+pogoda[[#This Row],[dolano]]</f>
        <v>17900</v>
      </c>
      <c r="H89">
        <f>pogoda[[#This Row],[opady]]*700</f>
        <v>4900</v>
      </c>
      <c r="I89" s="2">
        <f>ROUNDUP(IF(pogoda[[#This Row],[opady]]=0,0.0003*POWER(pogoda[[#This Row],[temperatura_srednia]],1.5)*G88,0),0)</f>
        <v>0</v>
      </c>
      <c r="J89" s="2">
        <f>IF(AND(pogoda[[#This Row],[ponad 15]]=1,pogoda[[#This Row],[wiecej_opadow]]=0),IF(pogoda[[#This Row],[temperatura_srednia]]&gt;30,24000,12000),0)</f>
        <v>0</v>
      </c>
      <c r="K89" s="2">
        <f>IF(pogoda[[#This Row],[stan zbiornika przed podlaniem]]-pogoda[[#This Row],[ilosc podlana]] &lt; 0,25000-pogoda[[#This Row],[stan zbiornika przed podlaniem]],0)</f>
        <v>0</v>
      </c>
    </row>
    <row r="90" spans="1:11" x14ac:dyDescent="0.25">
      <c r="A90" s="1">
        <v>42182</v>
      </c>
      <c r="B90">
        <v>18</v>
      </c>
      <c r="C90">
        <v>6</v>
      </c>
      <c r="D90">
        <f>IF(pogoda[[#This Row],[temperatura_srednia]]&gt;15,1,0)</f>
        <v>1</v>
      </c>
      <c r="E90">
        <f>IF(pogoda[[#This Row],[opady]]&gt;0.6,1,0)</f>
        <v>1</v>
      </c>
      <c r="F90" s="2">
        <f>MIN(G89-pogoda[[#This Row],[parowanie]]+pogoda[[#This Row],[uzupelnione przez deszcz]], 25000)</f>
        <v>22100</v>
      </c>
      <c r="G90" s="2">
        <f>pogoda[[#This Row],[stan zbiornika przed podlaniem]]-pogoda[[#This Row],[ilosc podlana]]+pogoda[[#This Row],[dolano]]</f>
        <v>22100</v>
      </c>
      <c r="H90">
        <f>pogoda[[#This Row],[opady]]*700</f>
        <v>4200</v>
      </c>
      <c r="I90" s="2">
        <f>ROUNDUP(IF(pogoda[[#This Row],[opady]]=0,0.0003*POWER(pogoda[[#This Row],[temperatura_srednia]],1.5)*G89,0),0)</f>
        <v>0</v>
      </c>
      <c r="J90" s="2">
        <f>IF(AND(pogoda[[#This Row],[ponad 15]]=1,pogoda[[#This Row],[wiecej_opadow]]=0),IF(pogoda[[#This Row],[temperatura_srednia]]&gt;30,24000,12000),0)</f>
        <v>0</v>
      </c>
      <c r="K90" s="2">
        <f>IF(pogoda[[#This Row],[stan zbiornika przed podlaniem]]-pogoda[[#This Row],[ilosc podlana]] &lt; 0,25000-pogoda[[#This Row],[stan zbiornika przed podlaniem]],0)</f>
        <v>0</v>
      </c>
    </row>
    <row r="91" spans="1:11" x14ac:dyDescent="0.25">
      <c r="A91" s="1">
        <v>42183</v>
      </c>
      <c r="B91">
        <v>16</v>
      </c>
      <c r="C91">
        <v>0</v>
      </c>
      <c r="D91">
        <f>IF(pogoda[[#This Row],[temperatura_srednia]]&gt;15,1,0)</f>
        <v>1</v>
      </c>
      <c r="E91">
        <f>IF(pogoda[[#This Row],[opady]]&gt;0.6,1,0)</f>
        <v>0</v>
      </c>
      <c r="F91" s="2">
        <f>MIN(G90-pogoda[[#This Row],[parowanie]]+pogoda[[#This Row],[uzupelnione przez deszcz]], 25000)</f>
        <v>21675</v>
      </c>
      <c r="G91" s="2">
        <f>pogoda[[#This Row],[stan zbiornika przed podlaniem]]-pogoda[[#This Row],[ilosc podlana]]+pogoda[[#This Row],[dolano]]</f>
        <v>9675</v>
      </c>
      <c r="H91">
        <f>pogoda[[#This Row],[opady]]*700</f>
        <v>0</v>
      </c>
      <c r="I91" s="2">
        <f>ROUNDUP(IF(pogoda[[#This Row],[opady]]=0,0.0003*POWER(pogoda[[#This Row],[temperatura_srednia]],1.5)*G90,0),0)</f>
        <v>425</v>
      </c>
      <c r="J91" s="2">
        <f>IF(AND(pogoda[[#This Row],[ponad 15]]=1,pogoda[[#This Row],[wiecej_opadow]]=0),IF(pogoda[[#This Row],[temperatura_srednia]]&gt;30,24000,12000),0)</f>
        <v>12000</v>
      </c>
      <c r="K91" s="2">
        <f>IF(pogoda[[#This Row],[stan zbiornika przed podlaniem]]-pogoda[[#This Row],[ilosc podlana]] &lt; 0,25000-pogoda[[#This Row],[stan zbiornika przed podlaniem]],0)</f>
        <v>0</v>
      </c>
    </row>
    <row r="92" spans="1:11" x14ac:dyDescent="0.25">
      <c r="A92" s="1">
        <v>42184</v>
      </c>
      <c r="B92">
        <v>16</v>
      </c>
      <c r="C92">
        <v>0</v>
      </c>
      <c r="D92">
        <f>IF(pogoda[[#This Row],[temperatura_srednia]]&gt;15,1,0)</f>
        <v>1</v>
      </c>
      <c r="E92">
        <f>IF(pogoda[[#This Row],[opady]]&gt;0.6,1,0)</f>
        <v>0</v>
      </c>
      <c r="F92" s="2">
        <f>MIN(G91-pogoda[[#This Row],[parowanie]]+pogoda[[#This Row],[uzupelnione przez deszcz]], 25000)</f>
        <v>9489</v>
      </c>
      <c r="G92" s="2">
        <f>pogoda[[#This Row],[stan zbiornika przed podlaniem]]-pogoda[[#This Row],[ilosc podlana]]+pogoda[[#This Row],[dolano]]</f>
        <v>13000</v>
      </c>
      <c r="H92">
        <f>pogoda[[#This Row],[opady]]*700</f>
        <v>0</v>
      </c>
      <c r="I92" s="2">
        <f>ROUNDUP(IF(pogoda[[#This Row],[opady]]=0,0.0003*POWER(pogoda[[#This Row],[temperatura_srednia]],1.5)*G91,0),0)</f>
        <v>186</v>
      </c>
      <c r="J92" s="2">
        <f>IF(AND(pogoda[[#This Row],[ponad 15]]=1,pogoda[[#This Row],[wiecej_opadow]]=0),IF(pogoda[[#This Row],[temperatura_srednia]]&gt;30,24000,12000),0)</f>
        <v>12000</v>
      </c>
      <c r="K92" s="2">
        <f>IF(pogoda[[#This Row],[stan zbiornika przed podlaniem]]-pogoda[[#This Row],[ilosc podlana]] &lt; 0,25000-pogoda[[#This Row],[stan zbiornika przed podlaniem]],0)</f>
        <v>15511</v>
      </c>
    </row>
    <row r="93" spans="1:11" x14ac:dyDescent="0.25">
      <c r="A93" s="1">
        <v>42185</v>
      </c>
      <c r="B93">
        <v>19</v>
      </c>
      <c r="C93">
        <v>0</v>
      </c>
      <c r="D93">
        <f>IF(pogoda[[#This Row],[temperatura_srednia]]&gt;15,1,0)</f>
        <v>1</v>
      </c>
      <c r="E93">
        <f>IF(pogoda[[#This Row],[opady]]&gt;0.6,1,0)</f>
        <v>0</v>
      </c>
      <c r="F93" s="2">
        <f>MIN(G92-pogoda[[#This Row],[parowanie]]+pogoda[[#This Row],[uzupelnione przez deszcz]], 25000)</f>
        <v>12677</v>
      </c>
      <c r="G93" s="2">
        <f>pogoda[[#This Row],[stan zbiornika przed podlaniem]]-pogoda[[#This Row],[ilosc podlana]]+pogoda[[#This Row],[dolano]]</f>
        <v>677</v>
      </c>
      <c r="H93">
        <f>pogoda[[#This Row],[opady]]*700</f>
        <v>0</v>
      </c>
      <c r="I93" s="2">
        <f>ROUNDUP(IF(pogoda[[#This Row],[opady]]=0,0.0003*POWER(pogoda[[#This Row],[temperatura_srednia]],1.5)*G92,0),0)</f>
        <v>323</v>
      </c>
      <c r="J93" s="2">
        <f>IF(AND(pogoda[[#This Row],[ponad 15]]=1,pogoda[[#This Row],[wiecej_opadow]]=0),IF(pogoda[[#This Row],[temperatura_srednia]]&gt;30,24000,12000),0)</f>
        <v>12000</v>
      </c>
      <c r="K93" s="2">
        <f>IF(pogoda[[#This Row],[stan zbiornika przed podlaniem]]-pogoda[[#This Row],[ilosc podlana]] &lt; 0,25000-pogoda[[#This Row],[stan zbiornika przed podlaniem]],0)</f>
        <v>0</v>
      </c>
    </row>
    <row r="94" spans="1:11" x14ac:dyDescent="0.25">
      <c r="A94" s="1">
        <v>42186</v>
      </c>
      <c r="B94">
        <v>18</v>
      </c>
      <c r="C94">
        <v>0</v>
      </c>
      <c r="D94">
        <f>IF(pogoda[[#This Row],[temperatura_srednia]]&gt;15,1,0)</f>
        <v>1</v>
      </c>
      <c r="E94">
        <f>IF(pogoda[[#This Row],[opady]]&gt;0.6,1,0)</f>
        <v>0</v>
      </c>
      <c r="F94" s="2">
        <f>MIN(G93-pogoda[[#This Row],[parowanie]]+pogoda[[#This Row],[uzupelnione przez deszcz]], 25000)</f>
        <v>661</v>
      </c>
      <c r="G94" s="2">
        <f>pogoda[[#This Row],[stan zbiornika przed podlaniem]]-pogoda[[#This Row],[ilosc podlana]]+pogoda[[#This Row],[dolano]]</f>
        <v>13000</v>
      </c>
      <c r="H94">
        <f>pogoda[[#This Row],[opady]]*700</f>
        <v>0</v>
      </c>
      <c r="I94" s="2">
        <f>ROUNDUP(IF(pogoda[[#This Row],[opady]]=0,0.0003*POWER(pogoda[[#This Row],[temperatura_srednia]],1.5)*G93,0),0)</f>
        <v>16</v>
      </c>
      <c r="J94" s="2">
        <f>IF(AND(pogoda[[#This Row],[ponad 15]]=1,pogoda[[#This Row],[wiecej_opadow]]=0),IF(pogoda[[#This Row],[temperatura_srednia]]&gt;30,24000,12000),0)</f>
        <v>12000</v>
      </c>
      <c r="K94" s="2">
        <f>IF(pogoda[[#This Row],[stan zbiornika przed podlaniem]]-pogoda[[#This Row],[ilosc podlana]] &lt; 0,25000-pogoda[[#This Row],[stan zbiornika przed podlaniem]],0)</f>
        <v>24339</v>
      </c>
    </row>
    <row r="95" spans="1:11" x14ac:dyDescent="0.25">
      <c r="A95" s="1">
        <v>42187</v>
      </c>
      <c r="B95">
        <v>20</v>
      </c>
      <c r="C95">
        <v>0</v>
      </c>
      <c r="D95">
        <f>IF(pogoda[[#This Row],[temperatura_srednia]]&gt;15,1,0)</f>
        <v>1</v>
      </c>
      <c r="E95">
        <f>IF(pogoda[[#This Row],[opady]]&gt;0.6,1,0)</f>
        <v>0</v>
      </c>
      <c r="F95" s="2">
        <f>MIN(G94-pogoda[[#This Row],[parowanie]]+pogoda[[#This Row],[uzupelnione przez deszcz]], 25000)</f>
        <v>12651</v>
      </c>
      <c r="G95" s="2">
        <f>pogoda[[#This Row],[stan zbiornika przed podlaniem]]-pogoda[[#This Row],[ilosc podlana]]+pogoda[[#This Row],[dolano]]</f>
        <v>651</v>
      </c>
      <c r="H95">
        <f>pogoda[[#This Row],[opady]]*700</f>
        <v>0</v>
      </c>
      <c r="I95" s="2">
        <f>ROUNDUP(IF(pogoda[[#This Row],[opady]]=0,0.0003*POWER(pogoda[[#This Row],[temperatura_srednia]],1.5)*G94,0),0)</f>
        <v>349</v>
      </c>
      <c r="J95" s="2">
        <f>IF(AND(pogoda[[#This Row],[ponad 15]]=1,pogoda[[#This Row],[wiecej_opadow]]=0),IF(pogoda[[#This Row],[temperatura_srednia]]&gt;30,24000,12000),0)</f>
        <v>12000</v>
      </c>
      <c r="K95" s="2">
        <f>IF(pogoda[[#This Row],[stan zbiornika przed podlaniem]]-pogoda[[#This Row],[ilosc podlana]] &lt; 0,25000-pogoda[[#This Row],[stan zbiornika przed podlaniem]],0)</f>
        <v>0</v>
      </c>
    </row>
    <row r="96" spans="1:11" x14ac:dyDescent="0.25">
      <c r="A96" s="1">
        <v>42188</v>
      </c>
      <c r="B96">
        <v>22</v>
      </c>
      <c r="C96">
        <v>0</v>
      </c>
      <c r="D96">
        <f>IF(pogoda[[#This Row],[temperatura_srednia]]&gt;15,1,0)</f>
        <v>1</v>
      </c>
      <c r="E96">
        <f>IF(pogoda[[#This Row],[opady]]&gt;0.6,1,0)</f>
        <v>0</v>
      </c>
      <c r="F96" s="2">
        <f>MIN(G95-pogoda[[#This Row],[parowanie]]+pogoda[[#This Row],[uzupelnione przez deszcz]], 25000)</f>
        <v>630</v>
      </c>
      <c r="G96" s="2">
        <f>pogoda[[#This Row],[stan zbiornika przed podlaniem]]-pogoda[[#This Row],[ilosc podlana]]+pogoda[[#This Row],[dolano]]</f>
        <v>13000</v>
      </c>
      <c r="H96">
        <f>pogoda[[#This Row],[opady]]*700</f>
        <v>0</v>
      </c>
      <c r="I96" s="2">
        <f>ROUNDUP(IF(pogoda[[#This Row],[opady]]=0,0.0003*POWER(pogoda[[#This Row],[temperatura_srednia]],1.5)*G95,0),0)</f>
        <v>21</v>
      </c>
      <c r="J96" s="2">
        <f>IF(AND(pogoda[[#This Row],[ponad 15]]=1,pogoda[[#This Row],[wiecej_opadow]]=0),IF(pogoda[[#This Row],[temperatura_srednia]]&gt;30,24000,12000),0)</f>
        <v>12000</v>
      </c>
      <c r="K96" s="2">
        <f>IF(pogoda[[#This Row],[stan zbiornika przed podlaniem]]-pogoda[[#This Row],[ilosc podlana]] &lt; 0,25000-pogoda[[#This Row],[stan zbiornika przed podlaniem]],0)</f>
        <v>24370</v>
      </c>
    </row>
    <row r="97" spans="1:11" x14ac:dyDescent="0.25">
      <c r="A97" s="1">
        <v>42189</v>
      </c>
      <c r="B97">
        <v>25</v>
      </c>
      <c r="C97">
        <v>0</v>
      </c>
      <c r="D97">
        <f>IF(pogoda[[#This Row],[temperatura_srednia]]&gt;15,1,0)</f>
        <v>1</v>
      </c>
      <c r="E97">
        <f>IF(pogoda[[#This Row],[opady]]&gt;0.6,1,0)</f>
        <v>0</v>
      </c>
      <c r="F97" s="2">
        <f>MIN(G96-pogoda[[#This Row],[parowanie]]+pogoda[[#This Row],[uzupelnione przez deszcz]], 25000)</f>
        <v>12512</v>
      </c>
      <c r="G97" s="2">
        <f>pogoda[[#This Row],[stan zbiornika przed podlaniem]]-pogoda[[#This Row],[ilosc podlana]]+pogoda[[#This Row],[dolano]]</f>
        <v>512</v>
      </c>
      <c r="H97">
        <f>pogoda[[#This Row],[opady]]*700</f>
        <v>0</v>
      </c>
      <c r="I97" s="2">
        <f>ROUNDUP(IF(pogoda[[#This Row],[opady]]=0,0.0003*POWER(pogoda[[#This Row],[temperatura_srednia]],1.5)*G96,0),0)</f>
        <v>488</v>
      </c>
      <c r="J97" s="2">
        <f>IF(AND(pogoda[[#This Row],[ponad 15]]=1,pogoda[[#This Row],[wiecej_opadow]]=0),IF(pogoda[[#This Row],[temperatura_srednia]]&gt;30,24000,12000),0)</f>
        <v>12000</v>
      </c>
      <c r="K97" s="2">
        <f>IF(pogoda[[#This Row],[stan zbiornika przed podlaniem]]-pogoda[[#This Row],[ilosc podlana]] &lt; 0,25000-pogoda[[#This Row],[stan zbiornika przed podlaniem]],0)</f>
        <v>0</v>
      </c>
    </row>
    <row r="98" spans="1:11" x14ac:dyDescent="0.25">
      <c r="A98" s="1">
        <v>42190</v>
      </c>
      <c r="B98">
        <v>26</v>
      </c>
      <c r="C98">
        <v>0</v>
      </c>
      <c r="D98">
        <f>IF(pogoda[[#This Row],[temperatura_srednia]]&gt;15,1,0)</f>
        <v>1</v>
      </c>
      <c r="E98">
        <f>IF(pogoda[[#This Row],[opady]]&gt;0.6,1,0)</f>
        <v>0</v>
      </c>
      <c r="F98" s="2">
        <f>MIN(G97-pogoda[[#This Row],[parowanie]]+pogoda[[#This Row],[uzupelnione przez deszcz]], 25000)</f>
        <v>491</v>
      </c>
      <c r="G98" s="2">
        <f>pogoda[[#This Row],[stan zbiornika przed podlaniem]]-pogoda[[#This Row],[ilosc podlana]]+pogoda[[#This Row],[dolano]]</f>
        <v>13000</v>
      </c>
      <c r="H98">
        <f>pogoda[[#This Row],[opady]]*700</f>
        <v>0</v>
      </c>
      <c r="I98" s="2">
        <f>ROUNDUP(IF(pogoda[[#This Row],[opady]]=0,0.0003*POWER(pogoda[[#This Row],[temperatura_srednia]],1.5)*G97,0),0)</f>
        <v>21</v>
      </c>
      <c r="J98" s="2">
        <f>IF(AND(pogoda[[#This Row],[ponad 15]]=1,pogoda[[#This Row],[wiecej_opadow]]=0),IF(pogoda[[#This Row],[temperatura_srednia]]&gt;30,24000,12000),0)</f>
        <v>12000</v>
      </c>
      <c r="K98" s="2">
        <f>IF(pogoda[[#This Row],[stan zbiornika przed podlaniem]]-pogoda[[#This Row],[ilosc podlana]] &lt; 0,25000-pogoda[[#This Row],[stan zbiornika przed podlaniem]],0)</f>
        <v>24509</v>
      </c>
    </row>
    <row r="99" spans="1:11" x14ac:dyDescent="0.25">
      <c r="A99" s="1">
        <v>42191</v>
      </c>
      <c r="B99">
        <v>22</v>
      </c>
      <c r="C99">
        <v>0</v>
      </c>
      <c r="D99">
        <f>IF(pogoda[[#This Row],[temperatura_srednia]]&gt;15,1,0)</f>
        <v>1</v>
      </c>
      <c r="E99">
        <f>IF(pogoda[[#This Row],[opady]]&gt;0.6,1,0)</f>
        <v>0</v>
      </c>
      <c r="F99" s="2">
        <f>MIN(G98-pogoda[[#This Row],[parowanie]]+pogoda[[#This Row],[uzupelnione przez deszcz]], 25000)</f>
        <v>12597</v>
      </c>
      <c r="G99" s="2">
        <f>pogoda[[#This Row],[stan zbiornika przed podlaniem]]-pogoda[[#This Row],[ilosc podlana]]+pogoda[[#This Row],[dolano]]</f>
        <v>597</v>
      </c>
      <c r="H99">
        <f>pogoda[[#This Row],[opady]]*700</f>
        <v>0</v>
      </c>
      <c r="I99" s="2">
        <f>ROUNDUP(IF(pogoda[[#This Row],[opady]]=0,0.0003*POWER(pogoda[[#This Row],[temperatura_srednia]],1.5)*G98,0),0)</f>
        <v>403</v>
      </c>
      <c r="J99" s="2">
        <f>IF(AND(pogoda[[#This Row],[ponad 15]]=1,pogoda[[#This Row],[wiecej_opadow]]=0),IF(pogoda[[#This Row],[temperatura_srednia]]&gt;30,24000,12000),0)</f>
        <v>12000</v>
      </c>
      <c r="K99" s="2">
        <f>IF(pogoda[[#This Row],[stan zbiornika przed podlaniem]]-pogoda[[#This Row],[ilosc podlana]] &lt; 0,25000-pogoda[[#This Row],[stan zbiornika przed podlaniem]],0)</f>
        <v>0</v>
      </c>
    </row>
    <row r="100" spans="1:11" x14ac:dyDescent="0.25">
      <c r="A100" s="1">
        <v>42192</v>
      </c>
      <c r="B100">
        <v>22</v>
      </c>
      <c r="C100">
        <v>18</v>
      </c>
      <c r="D100">
        <f>IF(pogoda[[#This Row],[temperatura_srednia]]&gt;15,1,0)</f>
        <v>1</v>
      </c>
      <c r="E100">
        <f>IF(pogoda[[#This Row],[opady]]&gt;0.6,1,0)</f>
        <v>1</v>
      </c>
      <c r="F100" s="2">
        <f>MIN(G99-pogoda[[#This Row],[parowanie]]+pogoda[[#This Row],[uzupelnione przez deszcz]], 25000)</f>
        <v>13197</v>
      </c>
      <c r="G100" s="2">
        <f>pogoda[[#This Row],[stan zbiornika przed podlaniem]]-pogoda[[#This Row],[ilosc podlana]]+pogoda[[#This Row],[dolano]]</f>
        <v>13197</v>
      </c>
      <c r="H100">
        <f>pogoda[[#This Row],[opady]]*700</f>
        <v>12600</v>
      </c>
      <c r="I100" s="2">
        <f>ROUNDUP(IF(pogoda[[#This Row],[opady]]=0,0.0003*POWER(pogoda[[#This Row],[temperatura_srednia]],1.5)*G99,0),0)</f>
        <v>0</v>
      </c>
      <c r="J100" s="2">
        <f>IF(AND(pogoda[[#This Row],[ponad 15]]=1,pogoda[[#This Row],[wiecej_opadow]]=0),IF(pogoda[[#This Row],[temperatura_srednia]]&gt;30,24000,12000),0)</f>
        <v>0</v>
      </c>
      <c r="K100" s="2">
        <f>IF(pogoda[[#This Row],[stan zbiornika przed podlaniem]]-pogoda[[#This Row],[ilosc podlana]] &lt; 0,25000-pogoda[[#This Row],[stan zbiornika przed podlaniem]],0)</f>
        <v>0</v>
      </c>
    </row>
    <row r="101" spans="1:11" x14ac:dyDescent="0.25">
      <c r="A101" s="1">
        <v>42193</v>
      </c>
      <c r="B101">
        <v>20</v>
      </c>
      <c r="C101">
        <v>3</v>
      </c>
      <c r="D101">
        <f>IF(pogoda[[#This Row],[temperatura_srednia]]&gt;15,1,0)</f>
        <v>1</v>
      </c>
      <c r="E101">
        <f>IF(pogoda[[#This Row],[opady]]&gt;0.6,1,0)</f>
        <v>1</v>
      </c>
      <c r="F101" s="2">
        <f>MIN(G100-pogoda[[#This Row],[parowanie]]+pogoda[[#This Row],[uzupelnione przez deszcz]], 25000)</f>
        <v>15297</v>
      </c>
      <c r="G101" s="2">
        <f>pogoda[[#This Row],[stan zbiornika przed podlaniem]]-pogoda[[#This Row],[ilosc podlana]]+pogoda[[#This Row],[dolano]]</f>
        <v>15297</v>
      </c>
      <c r="H101">
        <f>pogoda[[#This Row],[opady]]*700</f>
        <v>2100</v>
      </c>
      <c r="I101" s="2">
        <f>ROUNDUP(IF(pogoda[[#This Row],[opady]]=0,0.0003*POWER(pogoda[[#This Row],[temperatura_srednia]],1.5)*G100,0),0)</f>
        <v>0</v>
      </c>
      <c r="J101" s="2">
        <f>IF(AND(pogoda[[#This Row],[ponad 15]]=1,pogoda[[#This Row],[wiecej_opadow]]=0),IF(pogoda[[#This Row],[temperatura_srednia]]&gt;30,24000,12000),0)</f>
        <v>0</v>
      </c>
      <c r="K101" s="2">
        <f>IF(pogoda[[#This Row],[stan zbiornika przed podlaniem]]-pogoda[[#This Row],[ilosc podlana]] &lt; 0,25000-pogoda[[#This Row],[stan zbiornika przed podlaniem]],0)</f>
        <v>0</v>
      </c>
    </row>
    <row r="102" spans="1:11" x14ac:dyDescent="0.25">
      <c r="A102" s="1">
        <v>42194</v>
      </c>
      <c r="B102">
        <v>16</v>
      </c>
      <c r="C102">
        <v>0.2</v>
      </c>
      <c r="D102">
        <f>IF(pogoda[[#This Row],[temperatura_srednia]]&gt;15,1,0)</f>
        <v>1</v>
      </c>
      <c r="E102">
        <f>IF(pogoda[[#This Row],[opady]]&gt;0.6,1,0)</f>
        <v>0</v>
      </c>
      <c r="F102" s="2">
        <f>MIN(G101-pogoda[[#This Row],[parowanie]]+pogoda[[#This Row],[uzupelnione przez deszcz]], 25000)</f>
        <v>15437</v>
      </c>
      <c r="G102" s="2">
        <f>pogoda[[#This Row],[stan zbiornika przed podlaniem]]-pogoda[[#This Row],[ilosc podlana]]+pogoda[[#This Row],[dolano]]</f>
        <v>3437</v>
      </c>
      <c r="H102">
        <f>pogoda[[#This Row],[opady]]*700</f>
        <v>140</v>
      </c>
      <c r="I102" s="2">
        <f>ROUNDUP(IF(pogoda[[#This Row],[opady]]=0,0.0003*POWER(pogoda[[#This Row],[temperatura_srednia]],1.5)*G101,0),0)</f>
        <v>0</v>
      </c>
      <c r="J102" s="2">
        <f>IF(AND(pogoda[[#This Row],[ponad 15]]=1,pogoda[[#This Row],[wiecej_opadow]]=0),IF(pogoda[[#This Row],[temperatura_srednia]]&gt;30,24000,12000),0)</f>
        <v>12000</v>
      </c>
      <c r="K102" s="2">
        <f>IF(pogoda[[#This Row],[stan zbiornika przed podlaniem]]-pogoda[[#This Row],[ilosc podlana]] &lt; 0,25000-pogoda[[#This Row],[stan zbiornika przed podlaniem]],0)</f>
        <v>0</v>
      </c>
    </row>
    <row r="103" spans="1:11" x14ac:dyDescent="0.25">
      <c r="A103" s="1">
        <v>42195</v>
      </c>
      <c r="B103">
        <v>13</v>
      </c>
      <c r="C103">
        <v>12.2</v>
      </c>
      <c r="D103">
        <f>IF(pogoda[[#This Row],[temperatura_srednia]]&gt;15,1,0)</f>
        <v>0</v>
      </c>
      <c r="E103">
        <f>IF(pogoda[[#This Row],[opady]]&gt;0.6,1,0)</f>
        <v>1</v>
      </c>
      <c r="F103" s="2">
        <f>MIN(G102-pogoda[[#This Row],[parowanie]]+pogoda[[#This Row],[uzupelnione przez deszcz]], 25000)</f>
        <v>11977</v>
      </c>
      <c r="G103" s="2">
        <f>pogoda[[#This Row],[stan zbiornika przed podlaniem]]-pogoda[[#This Row],[ilosc podlana]]+pogoda[[#This Row],[dolano]]</f>
        <v>11977</v>
      </c>
      <c r="H103">
        <f>pogoda[[#This Row],[opady]]*700</f>
        <v>8540</v>
      </c>
      <c r="I103" s="2">
        <f>ROUNDUP(IF(pogoda[[#This Row],[opady]]=0,0.0003*POWER(pogoda[[#This Row],[temperatura_srednia]],1.5)*G102,0),0)</f>
        <v>0</v>
      </c>
      <c r="J103" s="2">
        <f>IF(AND(pogoda[[#This Row],[ponad 15]]=1,pogoda[[#This Row],[wiecej_opadow]]=0),IF(pogoda[[#This Row],[temperatura_srednia]]&gt;30,24000,12000),0)</f>
        <v>0</v>
      </c>
      <c r="K103" s="2">
        <f>IF(pogoda[[#This Row],[stan zbiornika przed podlaniem]]-pogoda[[#This Row],[ilosc podlana]] &lt; 0,25000-pogoda[[#This Row],[stan zbiornika przed podlaniem]],0)</f>
        <v>0</v>
      </c>
    </row>
    <row r="104" spans="1:11" x14ac:dyDescent="0.25">
      <c r="A104" s="1">
        <v>42196</v>
      </c>
      <c r="B104">
        <v>16</v>
      </c>
      <c r="C104">
        <v>0</v>
      </c>
      <c r="D104">
        <f>IF(pogoda[[#This Row],[temperatura_srednia]]&gt;15,1,0)</f>
        <v>1</v>
      </c>
      <c r="E104">
        <f>IF(pogoda[[#This Row],[opady]]&gt;0.6,1,0)</f>
        <v>0</v>
      </c>
      <c r="F104" s="2">
        <f>MIN(G103-pogoda[[#This Row],[parowanie]]+pogoda[[#This Row],[uzupelnione przez deszcz]], 25000)</f>
        <v>11747</v>
      </c>
      <c r="G104" s="2">
        <f>pogoda[[#This Row],[stan zbiornika przed podlaniem]]-pogoda[[#This Row],[ilosc podlana]]+pogoda[[#This Row],[dolano]]</f>
        <v>13000</v>
      </c>
      <c r="H104">
        <f>pogoda[[#This Row],[opady]]*700</f>
        <v>0</v>
      </c>
      <c r="I104" s="2">
        <f>ROUNDUP(IF(pogoda[[#This Row],[opady]]=0,0.0003*POWER(pogoda[[#This Row],[temperatura_srednia]],1.5)*G103,0),0)</f>
        <v>230</v>
      </c>
      <c r="J104" s="2">
        <f>IF(AND(pogoda[[#This Row],[ponad 15]]=1,pogoda[[#This Row],[wiecej_opadow]]=0),IF(pogoda[[#This Row],[temperatura_srednia]]&gt;30,24000,12000),0)</f>
        <v>12000</v>
      </c>
      <c r="K104" s="2">
        <f>IF(pogoda[[#This Row],[stan zbiornika przed podlaniem]]-pogoda[[#This Row],[ilosc podlana]] &lt; 0,25000-pogoda[[#This Row],[stan zbiornika przed podlaniem]],0)</f>
        <v>13253</v>
      </c>
    </row>
    <row r="105" spans="1:11" x14ac:dyDescent="0.25">
      <c r="A105" s="1">
        <v>42197</v>
      </c>
      <c r="B105">
        <v>18</v>
      </c>
      <c r="C105">
        <v>2</v>
      </c>
      <c r="D105">
        <f>IF(pogoda[[#This Row],[temperatura_srednia]]&gt;15,1,0)</f>
        <v>1</v>
      </c>
      <c r="E105">
        <f>IF(pogoda[[#This Row],[opady]]&gt;0.6,1,0)</f>
        <v>1</v>
      </c>
      <c r="F105" s="2">
        <f>MIN(G104-pogoda[[#This Row],[parowanie]]+pogoda[[#This Row],[uzupelnione przez deszcz]], 25000)</f>
        <v>14400</v>
      </c>
      <c r="G105" s="2">
        <f>pogoda[[#This Row],[stan zbiornika przed podlaniem]]-pogoda[[#This Row],[ilosc podlana]]+pogoda[[#This Row],[dolano]]</f>
        <v>14400</v>
      </c>
      <c r="H105">
        <f>pogoda[[#This Row],[opady]]*700</f>
        <v>1400</v>
      </c>
      <c r="I105" s="2">
        <f>ROUNDUP(IF(pogoda[[#This Row],[opady]]=0,0.0003*POWER(pogoda[[#This Row],[temperatura_srednia]],1.5)*G104,0),0)</f>
        <v>0</v>
      </c>
      <c r="J105" s="2">
        <f>IF(AND(pogoda[[#This Row],[ponad 15]]=1,pogoda[[#This Row],[wiecej_opadow]]=0),IF(pogoda[[#This Row],[temperatura_srednia]]&gt;30,24000,12000),0)</f>
        <v>0</v>
      </c>
      <c r="K105" s="2">
        <f>IF(pogoda[[#This Row],[stan zbiornika przed podlaniem]]-pogoda[[#This Row],[ilosc podlana]] &lt; 0,25000-pogoda[[#This Row],[stan zbiornika przed podlaniem]],0)</f>
        <v>0</v>
      </c>
    </row>
    <row r="106" spans="1:11" x14ac:dyDescent="0.25">
      <c r="A106" s="1">
        <v>42198</v>
      </c>
      <c r="B106">
        <v>18</v>
      </c>
      <c r="C106">
        <v>12</v>
      </c>
      <c r="D106">
        <f>IF(pogoda[[#This Row],[temperatura_srednia]]&gt;15,1,0)</f>
        <v>1</v>
      </c>
      <c r="E106">
        <f>IF(pogoda[[#This Row],[opady]]&gt;0.6,1,0)</f>
        <v>1</v>
      </c>
      <c r="F106" s="2">
        <f>MIN(G105-pogoda[[#This Row],[parowanie]]+pogoda[[#This Row],[uzupelnione przez deszcz]], 25000)</f>
        <v>22800</v>
      </c>
      <c r="G106" s="2">
        <f>pogoda[[#This Row],[stan zbiornika przed podlaniem]]-pogoda[[#This Row],[ilosc podlana]]+pogoda[[#This Row],[dolano]]</f>
        <v>22800</v>
      </c>
      <c r="H106">
        <f>pogoda[[#This Row],[opady]]*700</f>
        <v>8400</v>
      </c>
      <c r="I106" s="2">
        <f>ROUNDUP(IF(pogoda[[#This Row],[opady]]=0,0.0003*POWER(pogoda[[#This Row],[temperatura_srednia]],1.5)*G105,0),0)</f>
        <v>0</v>
      </c>
      <c r="J106" s="2">
        <f>IF(AND(pogoda[[#This Row],[ponad 15]]=1,pogoda[[#This Row],[wiecej_opadow]]=0),IF(pogoda[[#This Row],[temperatura_srednia]]&gt;30,24000,12000),0)</f>
        <v>0</v>
      </c>
      <c r="K106" s="2">
        <f>IF(pogoda[[#This Row],[stan zbiornika przed podlaniem]]-pogoda[[#This Row],[ilosc podlana]] &lt; 0,25000-pogoda[[#This Row],[stan zbiornika przed podlaniem]],0)</f>
        <v>0</v>
      </c>
    </row>
    <row r="107" spans="1:11" x14ac:dyDescent="0.25">
      <c r="A107" s="1">
        <v>42199</v>
      </c>
      <c r="B107">
        <v>18</v>
      </c>
      <c r="C107">
        <v>0</v>
      </c>
      <c r="D107">
        <f>IF(pogoda[[#This Row],[temperatura_srednia]]&gt;15,1,0)</f>
        <v>1</v>
      </c>
      <c r="E107">
        <f>IF(pogoda[[#This Row],[opady]]&gt;0.6,1,0)</f>
        <v>0</v>
      </c>
      <c r="F107" s="2">
        <f>MIN(G106-pogoda[[#This Row],[parowanie]]+pogoda[[#This Row],[uzupelnione przez deszcz]], 25000)</f>
        <v>22277</v>
      </c>
      <c r="G107" s="2">
        <f>pogoda[[#This Row],[stan zbiornika przed podlaniem]]-pogoda[[#This Row],[ilosc podlana]]+pogoda[[#This Row],[dolano]]</f>
        <v>10277</v>
      </c>
      <c r="H107">
        <f>pogoda[[#This Row],[opady]]*700</f>
        <v>0</v>
      </c>
      <c r="I107" s="2">
        <f>ROUNDUP(IF(pogoda[[#This Row],[opady]]=0,0.0003*POWER(pogoda[[#This Row],[temperatura_srednia]],1.5)*G106,0),0)</f>
        <v>523</v>
      </c>
      <c r="J107" s="2">
        <f>IF(AND(pogoda[[#This Row],[ponad 15]]=1,pogoda[[#This Row],[wiecej_opadow]]=0),IF(pogoda[[#This Row],[temperatura_srednia]]&gt;30,24000,12000),0)</f>
        <v>12000</v>
      </c>
      <c r="K107" s="2">
        <f>IF(pogoda[[#This Row],[stan zbiornika przed podlaniem]]-pogoda[[#This Row],[ilosc podlana]] &lt; 0,25000-pogoda[[#This Row],[stan zbiornika przed podlaniem]],0)</f>
        <v>0</v>
      </c>
    </row>
    <row r="108" spans="1:11" x14ac:dyDescent="0.25">
      <c r="A108" s="1">
        <v>42200</v>
      </c>
      <c r="B108">
        <v>18</v>
      </c>
      <c r="C108">
        <v>0</v>
      </c>
      <c r="D108">
        <f>IF(pogoda[[#This Row],[temperatura_srednia]]&gt;15,1,0)</f>
        <v>1</v>
      </c>
      <c r="E108">
        <f>IF(pogoda[[#This Row],[opady]]&gt;0.6,1,0)</f>
        <v>0</v>
      </c>
      <c r="F108" s="2">
        <f>MIN(G107-pogoda[[#This Row],[parowanie]]+pogoda[[#This Row],[uzupelnione przez deszcz]], 25000)</f>
        <v>10041</v>
      </c>
      <c r="G108" s="2">
        <f>pogoda[[#This Row],[stan zbiornika przed podlaniem]]-pogoda[[#This Row],[ilosc podlana]]+pogoda[[#This Row],[dolano]]</f>
        <v>13000</v>
      </c>
      <c r="H108">
        <f>pogoda[[#This Row],[opady]]*700</f>
        <v>0</v>
      </c>
      <c r="I108" s="2">
        <f>ROUNDUP(IF(pogoda[[#This Row],[opady]]=0,0.0003*POWER(pogoda[[#This Row],[temperatura_srednia]],1.5)*G107,0),0)</f>
        <v>236</v>
      </c>
      <c r="J108" s="2">
        <f>IF(AND(pogoda[[#This Row],[ponad 15]]=1,pogoda[[#This Row],[wiecej_opadow]]=0),IF(pogoda[[#This Row],[temperatura_srednia]]&gt;30,24000,12000),0)</f>
        <v>12000</v>
      </c>
      <c r="K108" s="2">
        <f>IF(pogoda[[#This Row],[stan zbiornika przed podlaniem]]-pogoda[[#This Row],[ilosc podlana]] &lt; 0,25000-pogoda[[#This Row],[stan zbiornika przed podlaniem]],0)</f>
        <v>14959</v>
      </c>
    </row>
    <row r="109" spans="1:11" x14ac:dyDescent="0.25">
      <c r="A109" s="1">
        <v>42201</v>
      </c>
      <c r="B109">
        <v>16</v>
      </c>
      <c r="C109">
        <v>0</v>
      </c>
      <c r="D109">
        <f>IF(pogoda[[#This Row],[temperatura_srednia]]&gt;15,1,0)</f>
        <v>1</v>
      </c>
      <c r="E109">
        <f>IF(pogoda[[#This Row],[opady]]&gt;0.6,1,0)</f>
        <v>0</v>
      </c>
      <c r="F109" s="2">
        <f>MIN(G108-pogoda[[#This Row],[parowanie]]+pogoda[[#This Row],[uzupelnione przez deszcz]], 25000)</f>
        <v>12750</v>
      </c>
      <c r="G109" s="2">
        <f>pogoda[[#This Row],[stan zbiornika przed podlaniem]]-pogoda[[#This Row],[ilosc podlana]]+pogoda[[#This Row],[dolano]]</f>
        <v>750</v>
      </c>
      <c r="H109">
        <f>pogoda[[#This Row],[opady]]*700</f>
        <v>0</v>
      </c>
      <c r="I109" s="2">
        <f>ROUNDUP(IF(pogoda[[#This Row],[opady]]=0,0.0003*POWER(pogoda[[#This Row],[temperatura_srednia]],1.5)*G108,0),0)</f>
        <v>250</v>
      </c>
      <c r="J109" s="2">
        <f>IF(AND(pogoda[[#This Row],[ponad 15]]=1,pogoda[[#This Row],[wiecej_opadow]]=0),IF(pogoda[[#This Row],[temperatura_srednia]]&gt;30,24000,12000),0)</f>
        <v>12000</v>
      </c>
      <c r="K109" s="2">
        <f>IF(pogoda[[#This Row],[stan zbiornika przed podlaniem]]-pogoda[[#This Row],[ilosc podlana]] &lt; 0,25000-pogoda[[#This Row],[stan zbiornika przed podlaniem]],0)</f>
        <v>0</v>
      </c>
    </row>
    <row r="110" spans="1:11" x14ac:dyDescent="0.25">
      <c r="A110" s="1">
        <v>42202</v>
      </c>
      <c r="B110">
        <v>21</v>
      </c>
      <c r="C110">
        <v>0</v>
      </c>
      <c r="D110">
        <f>IF(pogoda[[#This Row],[temperatura_srednia]]&gt;15,1,0)</f>
        <v>1</v>
      </c>
      <c r="E110">
        <f>IF(pogoda[[#This Row],[opady]]&gt;0.6,1,0)</f>
        <v>0</v>
      </c>
      <c r="F110" s="2">
        <f>MIN(G109-pogoda[[#This Row],[parowanie]]+pogoda[[#This Row],[uzupelnione przez deszcz]], 25000)</f>
        <v>728</v>
      </c>
      <c r="G110" s="2">
        <f>pogoda[[#This Row],[stan zbiornika przed podlaniem]]-pogoda[[#This Row],[ilosc podlana]]+pogoda[[#This Row],[dolano]]</f>
        <v>13000</v>
      </c>
      <c r="H110">
        <f>pogoda[[#This Row],[opady]]*700</f>
        <v>0</v>
      </c>
      <c r="I110" s="2">
        <f>ROUNDUP(IF(pogoda[[#This Row],[opady]]=0,0.0003*POWER(pogoda[[#This Row],[temperatura_srednia]],1.5)*G109,0),0)</f>
        <v>22</v>
      </c>
      <c r="J110" s="2">
        <f>IF(AND(pogoda[[#This Row],[ponad 15]]=1,pogoda[[#This Row],[wiecej_opadow]]=0),IF(pogoda[[#This Row],[temperatura_srednia]]&gt;30,24000,12000),0)</f>
        <v>12000</v>
      </c>
      <c r="K110" s="2">
        <f>IF(pogoda[[#This Row],[stan zbiornika przed podlaniem]]-pogoda[[#This Row],[ilosc podlana]] &lt; 0,25000-pogoda[[#This Row],[stan zbiornika przed podlaniem]],0)</f>
        <v>24272</v>
      </c>
    </row>
    <row r="111" spans="1:11" x14ac:dyDescent="0.25">
      <c r="A111" s="1">
        <v>42203</v>
      </c>
      <c r="B111">
        <v>26</v>
      </c>
      <c r="C111">
        <v>0</v>
      </c>
      <c r="D111">
        <f>IF(pogoda[[#This Row],[temperatura_srednia]]&gt;15,1,0)</f>
        <v>1</v>
      </c>
      <c r="E111">
        <f>IF(pogoda[[#This Row],[opady]]&gt;0.6,1,0)</f>
        <v>0</v>
      </c>
      <c r="F111" s="2">
        <f>MIN(G110-pogoda[[#This Row],[parowanie]]+pogoda[[#This Row],[uzupelnione przez deszcz]], 25000)</f>
        <v>12482</v>
      </c>
      <c r="G111" s="2">
        <f>pogoda[[#This Row],[stan zbiornika przed podlaniem]]-pogoda[[#This Row],[ilosc podlana]]+pogoda[[#This Row],[dolano]]</f>
        <v>482</v>
      </c>
      <c r="H111">
        <f>pogoda[[#This Row],[opady]]*700</f>
        <v>0</v>
      </c>
      <c r="I111" s="2">
        <f>ROUNDUP(IF(pogoda[[#This Row],[opady]]=0,0.0003*POWER(pogoda[[#This Row],[temperatura_srednia]],1.5)*G110,0),0)</f>
        <v>518</v>
      </c>
      <c r="J111" s="2">
        <f>IF(AND(pogoda[[#This Row],[ponad 15]]=1,pogoda[[#This Row],[wiecej_opadow]]=0),IF(pogoda[[#This Row],[temperatura_srednia]]&gt;30,24000,12000),0)</f>
        <v>12000</v>
      </c>
      <c r="K111" s="2">
        <f>IF(pogoda[[#This Row],[stan zbiornika przed podlaniem]]-pogoda[[#This Row],[ilosc podlana]] &lt; 0,25000-pogoda[[#This Row],[stan zbiornika przed podlaniem]],0)</f>
        <v>0</v>
      </c>
    </row>
    <row r="112" spans="1:11" x14ac:dyDescent="0.25">
      <c r="A112" s="1">
        <v>42204</v>
      </c>
      <c r="B112">
        <v>23</v>
      </c>
      <c r="C112">
        <v>18</v>
      </c>
      <c r="D112">
        <f>IF(pogoda[[#This Row],[temperatura_srednia]]&gt;15,1,0)</f>
        <v>1</v>
      </c>
      <c r="E112">
        <f>IF(pogoda[[#This Row],[opady]]&gt;0.6,1,0)</f>
        <v>1</v>
      </c>
      <c r="F112" s="2">
        <f>MIN(G111-pogoda[[#This Row],[parowanie]]+pogoda[[#This Row],[uzupelnione przez deszcz]], 25000)</f>
        <v>13082</v>
      </c>
      <c r="G112" s="2">
        <f>pogoda[[#This Row],[stan zbiornika przed podlaniem]]-pogoda[[#This Row],[ilosc podlana]]+pogoda[[#This Row],[dolano]]</f>
        <v>13082</v>
      </c>
      <c r="H112">
        <f>pogoda[[#This Row],[opady]]*700</f>
        <v>12600</v>
      </c>
      <c r="I112" s="2">
        <f>ROUNDUP(IF(pogoda[[#This Row],[opady]]=0,0.0003*POWER(pogoda[[#This Row],[temperatura_srednia]],1.5)*G111,0),0)</f>
        <v>0</v>
      </c>
      <c r="J112" s="2">
        <f>IF(AND(pogoda[[#This Row],[ponad 15]]=1,pogoda[[#This Row],[wiecej_opadow]]=0),IF(pogoda[[#This Row],[temperatura_srednia]]&gt;30,24000,12000),0)</f>
        <v>0</v>
      </c>
      <c r="K112" s="2">
        <f>IF(pogoda[[#This Row],[stan zbiornika przed podlaniem]]-pogoda[[#This Row],[ilosc podlana]] &lt; 0,25000-pogoda[[#This Row],[stan zbiornika przed podlaniem]],0)</f>
        <v>0</v>
      </c>
    </row>
    <row r="113" spans="1:11" x14ac:dyDescent="0.25">
      <c r="A113" s="1">
        <v>42205</v>
      </c>
      <c r="B113">
        <v>19</v>
      </c>
      <c r="C113">
        <v>0</v>
      </c>
      <c r="D113">
        <f>IF(pogoda[[#This Row],[temperatura_srednia]]&gt;15,1,0)</f>
        <v>1</v>
      </c>
      <c r="E113">
        <f>IF(pogoda[[#This Row],[opady]]&gt;0.6,1,0)</f>
        <v>0</v>
      </c>
      <c r="F113" s="2">
        <f>MIN(G112-pogoda[[#This Row],[parowanie]]+pogoda[[#This Row],[uzupelnione przez deszcz]], 25000)</f>
        <v>12756</v>
      </c>
      <c r="G113" s="2">
        <f>pogoda[[#This Row],[stan zbiornika przed podlaniem]]-pogoda[[#This Row],[ilosc podlana]]+pogoda[[#This Row],[dolano]]</f>
        <v>756</v>
      </c>
      <c r="H113">
        <f>pogoda[[#This Row],[opady]]*700</f>
        <v>0</v>
      </c>
      <c r="I113" s="2">
        <f>ROUNDUP(IF(pogoda[[#This Row],[opady]]=0,0.0003*POWER(pogoda[[#This Row],[temperatura_srednia]],1.5)*G112,0),0)</f>
        <v>326</v>
      </c>
      <c r="J113" s="2">
        <f>IF(AND(pogoda[[#This Row],[ponad 15]]=1,pogoda[[#This Row],[wiecej_opadow]]=0),IF(pogoda[[#This Row],[temperatura_srednia]]&gt;30,24000,12000),0)</f>
        <v>12000</v>
      </c>
      <c r="K113" s="2">
        <f>IF(pogoda[[#This Row],[stan zbiornika przed podlaniem]]-pogoda[[#This Row],[ilosc podlana]] &lt; 0,25000-pogoda[[#This Row],[stan zbiornika przed podlaniem]],0)</f>
        <v>0</v>
      </c>
    </row>
    <row r="114" spans="1:11" x14ac:dyDescent="0.25">
      <c r="A114" s="1">
        <v>42206</v>
      </c>
      <c r="B114">
        <v>20</v>
      </c>
      <c r="C114">
        <v>6</v>
      </c>
      <c r="D114">
        <f>IF(pogoda[[#This Row],[temperatura_srednia]]&gt;15,1,0)</f>
        <v>1</v>
      </c>
      <c r="E114">
        <f>IF(pogoda[[#This Row],[opady]]&gt;0.6,1,0)</f>
        <v>1</v>
      </c>
      <c r="F114" s="2">
        <f>MIN(G113-pogoda[[#This Row],[parowanie]]+pogoda[[#This Row],[uzupelnione przez deszcz]], 25000)</f>
        <v>4956</v>
      </c>
      <c r="G114" s="2">
        <f>pogoda[[#This Row],[stan zbiornika przed podlaniem]]-pogoda[[#This Row],[ilosc podlana]]+pogoda[[#This Row],[dolano]]</f>
        <v>4956</v>
      </c>
      <c r="H114">
        <f>pogoda[[#This Row],[opady]]*700</f>
        <v>4200</v>
      </c>
      <c r="I114" s="2">
        <f>ROUNDUP(IF(pogoda[[#This Row],[opady]]=0,0.0003*POWER(pogoda[[#This Row],[temperatura_srednia]],1.5)*G113,0),0)</f>
        <v>0</v>
      </c>
      <c r="J114" s="2">
        <f>IF(AND(pogoda[[#This Row],[ponad 15]]=1,pogoda[[#This Row],[wiecej_opadow]]=0),IF(pogoda[[#This Row],[temperatura_srednia]]&gt;30,24000,12000),0)</f>
        <v>0</v>
      </c>
      <c r="K114" s="2">
        <f>IF(pogoda[[#This Row],[stan zbiornika przed podlaniem]]-pogoda[[#This Row],[ilosc podlana]] &lt; 0,25000-pogoda[[#This Row],[stan zbiornika przed podlaniem]],0)</f>
        <v>0</v>
      </c>
    </row>
    <row r="115" spans="1:11" x14ac:dyDescent="0.25">
      <c r="A115" s="1">
        <v>42207</v>
      </c>
      <c r="B115">
        <v>22</v>
      </c>
      <c r="C115">
        <v>0</v>
      </c>
      <c r="D115">
        <f>IF(pogoda[[#This Row],[temperatura_srednia]]&gt;15,1,0)</f>
        <v>1</v>
      </c>
      <c r="E115">
        <f>IF(pogoda[[#This Row],[opady]]&gt;0.6,1,0)</f>
        <v>0</v>
      </c>
      <c r="F115" s="2">
        <f>MIN(G114-pogoda[[#This Row],[parowanie]]+pogoda[[#This Row],[uzupelnione przez deszcz]], 25000)</f>
        <v>4802</v>
      </c>
      <c r="G115" s="2">
        <f>pogoda[[#This Row],[stan zbiornika przed podlaniem]]-pogoda[[#This Row],[ilosc podlana]]+pogoda[[#This Row],[dolano]]</f>
        <v>13000</v>
      </c>
      <c r="H115">
        <f>pogoda[[#This Row],[opady]]*700</f>
        <v>0</v>
      </c>
      <c r="I115" s="2">
        <f>ROUNDUP(IF(pogoda[[#This Row],[opady]]=0,0.0003*POWER(pogoda[[#This Row],[temperatura_srednia]],1.5)*G114,0),0)</f>
        <v>154</v>
      </c>
      <c r="J115" s="2">
        <f>IF(AND(pogoda[[#This Row],[ponad 15]]=1,pogoda[[#This Row],[wiecej_opadow]]=0),IF(pogoda[[#This Row],[temperatura_srednia]]&gt;30,24000,12000),0)</f>
        <v>12000</v>
      </c>
      <c r="K115" s="2">
        <f>IF(pogoda[[#This Row],[stan zbiornika przed podlaniem]]-pogoda[[#This Row],[ilosc podlana]] &lt; 0,25000-pogoda[[#This Row],[stan zbiornika przed podlaniem]],0)</f>
        <v>20198</v>
      </c>
    </row>
    <row r="116" spans="1:11" x14ac:dyDescent="0.25">
      <c r="A116" s="1">
        <v>42208</v>
      </c>
      <c r="B116">
        <v>20</v>
      </c>
      <c r="C116">
        <v>0</v>
      </c>
      <c r="D116">
        <f>IF(pogoda[[#This Row],[temperatura_srednia]]&gt;15,1,0)</f>
        <v>1</v>
      </c>
      <c r="E116">
        <f>IF(pogoda[[#This Row],[opady]]&gt;0.6,1,0)</f>
        <v>0</v>
      </c>
      <c r="F116" s="2">
        <f>MIN(G115-pogoda[[#This Row],[parowanie]]+pogoda[[#This Row],[uzupelnione przez deszcz]], 25000)</f>
        <v>12651</v>
      </c>
      <c r="G116" s="2">
        <f>pogoda[[#This Row],[stan zbiornika przed podlaniem]]-pogoda[[#This Row],[ilosc podlana]]+pogoda[[#This Row],[dolano]]</f>
        <v>651</v>
      </c>
      <c r="H116">
        <f>pogoda[[#This Row],[opady]]*700</f>
        <v>0</v>
      </c>
      <c r="I116" s="2">
        <f>ROUNDUP(IF(pogoda[[#This Row],[opady]]=0,0.0003*POWER(pogoda[[#This Row],[temperatura_srednia]],1.5)*G115,0),0)</f>
        <v>349</v>
      </c>
      <c r="J116" s="2">
        <f>IF(AND(pogoda[[#This Row],[ponad 15]]=1,pogoda[[#This Row],[wiecej_opadow]]=0),IF(pogoda[[#This Row],[temperatura_srednia]]&gt;30,24000,12000),0)</f>
        <v>12000</v>
      </c>
      <c r="K116" s="2">
        <f>IF(pogoda[[#This Row],[stan zbiornika przed podlaniem]]-pogoda[[#This Row],[ilosc podlana]] &lt; 0,25000-pogoda[[#This Row],[stan zbiornika przed podlaniem]],0)</f>
        <v>0</v>
      </c>
    </row>
    <row r="117" spans="1:11" x14ac:dyDescent="0.25">
      <c r="A117" s="1">
        <v>42209</v>
      </c>
      <c r="B117">
        <v>20</v>
      </c>
      <c r="C117">
        <v>0</v>
      </c>
      <c r="D117">
        <f>IF(pogoda[[#This Row],[temperatura_srednia]]&gt;15,1,0)</f>
        <v>1</v>
      </c>
      <c r="E117">
        <f>IF(pogoda[[#This Row],[opady]]&gt;0.6,1,0)</f>
        <v>0</v>
      </c>
      <c r="F117" s="2">
        <f>MIN(G116-pogoda[[#This Row],[parowanie]]+pogoda[[#This Row],[uzupelnione przez deszcz]], 25000)</f>
        <v>633</v>
      </c>
      <c r="G117" s="2">
        <f>pogoda[[#This Row],[stan zbiornika przed podlaniem]]-pogoda[[#This Row],[ilosc podlana]]+pogoda[[#This Row],[dolano]]</f>
        <v>13000</v>
      </c>
      <c r="H117">
        <f>pogoda[[#This Row],[opady]]*700</f>
        <v>0</v>
      </c>
      <c r="I117" s="2">
        <f>ROUNDUP(IF(pogoda[[#This Row],[opady]]=0,0.0003*POWER(pogoda[[#This Row],[temperatura_srednia]],1.5)*G116,0),0)</f>
        <v>18</v>
      </c>
      <c r="J117" s="2">
        <f>IF(AND(pogoda[[#This Row],[ponad 15]]=1,pogoda[[#This Row],[wiecej_opadow]]=0),IF(pogoda[[#This Row],[temperatura_srednia]]&gt;30,24000,12000),0)</f>
        <v>12000</v>
      </c>
      <c r="K117" s="2">
        <f>IF(pogoda[[#This Row],[stan zbiornika przed podlaniem]]-pogoda[[#This Row],[ilosc podlana]] &lt; 0,25000-pogoda[[#This Row],[stan zbiornika przed podlaniem]],0)</f>
        <v>24367</v>
      </c>
    </row>
    <row r="118" spans="1:11" x14ac:dyDescent="0.25">
      <c r="A118" s="1">
        <v>42210</v>
      </c>
      <c r="B118">
        <v>23</v>
      </c>
      <c r="C118">
        <v>0.1</v>
      </c>
      <c r="D118">
        <f>IF(pogoda[[#This Row],[temperatura_srednia]]&gt;15,1,0)</f>
        <v>1</v>
      </c>
      <c r="E118">
        <f>IF(pogoda[[#This Row],[opady]]&gt;0.6,1,0)</f>
        <v>0</v>
      </c>
      <c r="F118" s="2">
        <f>MIN(G117-pogoda[[#This Row],[parowanie]]+pogoda[[#This Row],[uzupelnione przez deszcz]], 25000)</f>
        <v>13070</v>
      </c>
      <c r="G118" s="2">
        <f>pogoda[[#This Row],[stan zbiornika przed podlaniem]]-pogoda[[#This Row],[ilosc podlana]]+pogoda[[#This Row],[dolano]]</f>
        <v>1070</v>
      </c>
      <c r="H118">
        <f>pogoda[[#This Row],[opady]]*700</f>
        <v>70</v>
      </c>
      <c r="I118" s="2">
        <f>ROUNDUP(IF(pogoda[[#This Row],[opady]]=0,0.0003*POWER(pogoda[[#This Row],[temperatura_srednia]],1.5)*G117,0),0)</f>
        <v>0</v>
      </c>
      <c r="J118" s="2">
        <f>IF(AND(pogoda[[#This Row],[ponad 15]]=1,pogoda[[#This Row],[wiecej_opadow]]=0),IF(pogoda[[#This Row],[temperatura_srednia]]&gt;30,24000,12000),0)</f>
        <v>12000</v>
      </c>
      <c r="K118" s="2">
        <f>IF(pogoda[[#This Row],[stan zbiornika przed podlaniem]]-pogoda[[#This Row],[ilosc podlana]] &lt; 0,25000-pogoda[[#This Row],[stan zbiornika przed podlaniem]],0)</f>
        <v>0</v>
      </c>
    </row>
    <row r="119" spans="1:11" x14ac:dyDescent="0.25">
      <c r="A119" s="1">
        <v>42211</v>
      </c>
      <c r="B119">
        <v>16</v>
      </c>
      <c r="C119">
        <v>0</v>
      </c>
      <c r="D119">
        <f>IF(pogoda[[#This Row],[temperatura_srednia]]&gt;15,1,0)</f>
        <v>1</v>
      </c>
      <c r="E119">
        <f>IF(pogoda[[#This Row],[opady]]&gt;0.6,1,0)</f>
        <v>0</v>
      </c>
      <c r="F119" s="2">
        <f>MIN(G118-pogoda[[#This Row],[parowanie]]+pogoda[[#This Row],[uzupelnione przez deszcz]], 25000)</f>
        <v>1049</v>
      </c>
      <c r="G119" s="2">
        <f>pogoda[[#This Row],[stan zbiornika przed podlaniem]]-pogoda[[#This Row],[ilosc podlana]]+pogoda[[#This Row],[dolano]]</f>
        <v>13000</v>
      </c>
      <c r="H119">
        <f>pogoda[[#This Row],[opady]]*700</f>
        <v>0</v>
      </c>
      <c r="I119" s="2">
        <f>ROUNDUP(IF(pogoda[[#This Row],[opady]]=0,0.0003*POWER(pogoda[[#This Row],[temperatura_srednia]],1.5)*G118,0),0)</f>
        <v>21</v>
      </c>
      <c r="J119" s="2">
        <f>IF(AND(pogoda[[#This Row],[ponad 15]]=1,pogoda[[#This Row],[wiecej_opadow]]=0),IF(pogoda[[#This Row],[temperatura_srednia]]&gt;30,24000,12000),0)</f>
        <v>12000</v>
      </c>
      <c r="K119" s="2">
        <f>IF(pogoda[[#This Row],[stan zbiornika przed podlaniem]]-pogoda[[#This Row],[ilosc podlana]] &lt; 0,25000-pogoda[[#This Row],[stan zbiornika przed podlaniem]],0)</f>
        <v>23951</v>
      </c>
    </row>
    <row r="120" spans="1:11" x14ac:dyDescent="0.25">
      <c r="A120" s="1">
        <v>42212</v>
      </c>
      <c r="B120">
        <v>16</v>
      </c>
      <c r="C120">
        <v>0.1</v>
      </c>
      <c r="D120">
        <f>IF(pogoda[[#This Row],[temperatura_srednia]]&gt;15,1,0)</f>
        <v>1</v>
      </c>
      <c r="E120">
        <f>IF(pogoda[[#This Row],[opady]]&gt;0.6,1,0)</f>
        <v>0</v>
      </c>
      <c r="F120" s="2">
        <f>MIN(G119-pogoda[[#This Row],[parowanie]]+pogoda[[#This Row],[uzupelnione przez deszcz]], 25000)</f>
        <v>13070</v>
      </c>
      <c r="G120" s="2">
        <f>pogoda[[#This Row],[stan zbiornika przed podlaniem]]-pogoda[[#This Row],[ilosc podlana]]+pogoda[[#This Row],[dolano]]</f>
        <v>1070</v>
      </c>
      <c r="H120">
        <f>pogoda[[#This Row],[opady]]*700</f>
        <v>70</v>
      </c>
      <c r="I120" s="2">
        <f>ROUNDUP(IF(pogoda[[#This Row],[opady]]=0,0.0003*POWER(pogoda[[#This Row],[temperatura_srednia]],1.5)*G119,0),0)</f>
        <v>0</v>
      </c>
      <c r="J120" s="2">
        <f>IF(AND(pogoda[[#This Row],[ponad 15]]=1,pogoda[[#This Row],[wiecej_opadow]]=0),IF(pogoda[[#This Row],[temperatura_srednia]]&gt;30,24000,12000),0)</f>
        <v>12000</v>
      </c>
      <c r="K120" s="2">
        <f>IF(pogoda[[#This Row],[stan zbiornika przed podlaniem]]-pogoda[[#This Row],[ilosc podlana]] &lt; 0,25000-pogoda[[#This Row],[stan zbiornika przed podlaniem]],0)</f>
        <v>0</v>
      </c>
    </row>
    <row r="121" spans="1:11" x14ac:dyDescent="0.25">
      <c r="A121" s="1">
        <v>42213</v>
      </c>
      <c r="B121">
        <v>18</v>
      </c>
      <c r="C121">
        <v>0.3</v>
      </c>
      <c r="D121">
        <f>IF(pogoda[[#This Row],[temperatura_srednia]]&gt;15,1,0)</f>
        <v>1</v>
      </c>
      <c r="E121">
        <f>IF(pogoda[[#This Row],[opady]]&gt;0.6,1,0)</f>
        <v>0</v>
      </c>
      <c r="F121" s="2">
        <f>MIN(G120-pogoda[[#This Row],[parowanie]]+pogoda[[#This Row],[uzupelnione przez deszcz]], 25000)</f>
        <v>1280</v>
      </c>
      <c r="G121" s="2">
        <f>pogoda[[#This Row],[stan zbiornika przed podlaniem]]-pogoda[[#This Row],[ilosc podlana]]+pogoda[[#This Row],[dolano]]</f>
        <v>13000</v>
      </c>
      <c r="H121">
        <f>pogoda[[#This Row],[opady]]*700</f>
        <v>210</v>
      </c>
      <c r="I121" s="2">
        <f>ROUNDUP(IF(pogoda[[#This Row],[opady]]=0,0.0003*POWER(pogoda[[#This Row],[temperatura_srednia]],1.5)*G120,0),0)</f>
        <v>0</v>
      </c>
      <c r="J121" s="2">
        <f>IF(AND(pogoda[[#This Row],[ponad 15]]=1,pogoda[[#This Row],[wiecej_opadow]]=0),IF(pogoda[[#This Row],[temperatura_srednia]]&gt;30,24000,12000),0)</f>
        <v>12000</v>
      </c>
      <c r="K121" s="2">
        <f>IF(pogoda[[#This Row],[stan zbiornika przed podlaniem]]-pogoda[[#This Row],[ilosc podlana]] &lt; 0,25000-pogoda[[#This Row],[stan zbiornika przed podlaniem]],0)</f>
        <v>23720</v>
      </c>
    </row>
    <row r="122" spans="1:11" x14ac:dyDescent="0.25">
      <c r="A122" s="1">
        <v>42214</v>
      </c>
      <c r="B122">
        <v>18</v>
      </c>
      <c r="C122">
        <v>0</v>
      </c>
      <c r="D122">
        <f>IF(pogoda[[#This Row],[temperatura_srednia]]&gt;15,1,0)</f>
        <v>1</v>
      </c>
      <c r="E122">
        <f>IF(pogoda[[#This Row],[opady]]&gt;0.6,1,0)</f>
        <v>0</v>
      </c>
      <c r="F122" s="2">
        <f>MIN(G121-pogoda[[#This Row],[parowanie]]+pogoda[[#This Row],[uzupelnione przez deszcz]], 25000)</f>
        <v>12702</v>
      </c>
      <c r="G122" s="2">
        <f>pogoda[[#This Row],[stan zbiornika przed podlaniem]]-pogoda[[#This Row],[ilosc podlana]]+pogoda[[#This Row],[dolano]]</f>
        <v>702</v>
      </c>
      <c r="H122">
        <f>pogoda[[#This Row],[opady]]*700</f>
        <v>0</v>
      </c>
      <c r="I122" s="2">
        <f>ROUNDUP(IF(pogoda[[#This Row],[opady]]=0,0.0003*POWER(pogoda[[#This Row],[temperatura_srednia]],1.5)*G121,0),0)</f>
        <v>298</v>
      </c>
      <c r="J122" s="2">
        <f>IF(AND(pogoda[[#This Row],[ponad 15]]=1,pogoda[[#This Row],[wiecej_opadow]]=0),IF(pogoda[[#This Row],[temperatura_srednia]]&gt;30,24000,12000),0)</f>
        <v>12000</v>
      </c>
      <c r="K122" s="2">
        <f>IF(pogoda[[#This Row],[stan zbiornika przed podlaniem]]-pogoda[[#This Row],[ilosc podlana]] &lt; 0,25000-pogoda[[#This Row],[stan zbiornika przed podlaniem]],0)</f>
        <v>0</v>
      </c>
    </row>
    <row r="123" spans="1:11" x14ac:dyDescent="0.25">
      <c r="A123" s="1">
        <v>42215</v>
      </c>
      <c r="B123">
        <v>14</v>
      </c>
      <c r="C123">
        <v>0</v>
      </c>
      <c r="D123">
        <f>IF(pogoda[[#This Row],[temperatura_srednia]]&gt;15,1,0)</f>
        <v>0</v>
      </c>
      <c r="E123">
        <f>IF(pogoda[[#This Row],[opady]]&gt;0.6,1,0)</f>
        <v>0</v>
      </c>
      <c r="F123" s="2">
        <f>MIN(G122-pogoda[[#This Row],[parowanie]]+pogoda[[#This Row],[uzupelnione przez deszcz]], 25000)</f>
        <v>690</v>
      </c>
      <c r="G123" s="2">
        <f>pogoda[[#This Row],[stan zbiornika przed podlaniem]]-pogoda[[#This Row],[ilosc podlana]]+pogoda[[#This Row],[dolano]]</f>
        <v>690</v>
      </c>
      <c r="H123">
        <f>pogoda[[#This Row],[opady]]*700</f>
        <v>0</v>
      </c>
      <c r="I123" s="2">
        <f>ROUNDUP(IF(pogoda[[#This Row],[opady]]=0,0.0003*POWER(pogoda[[#This Row],[temperatura_srednia]],1.5)*G122,0),0)</f>
        <v>12</v>
      </c>
      <c r="J123" s="2">
        <f>IF(AND(pogoda[[#This Row],[ponad 15]]=1,pogoda[[#This Row],[wiecej_opadow]]=0),IF(pogoda[[#This Row],[temperatura_srednia]]&gt;30,24000,12000),0)</f>
        <v>0</v>
      </c>
      <c r="K123" s="2">
        <f>IF(pogoda[[#This Row],[stan zbiornika przed podlaniem]]-pogoda[[#This Row],[ilosc podlana]] &lt; 0,25000-pogoda[[#This Row],[stan zbiornika przed podlaniem]],0)</f>
        <v>0</v>
      </c>
    </row>
    <row r="124" spans="1:11" x14ac:dyDescent="0.25">
      <c r="A124" s="1">
        <v>42216</v>
      </c>
      <c r="B124">
        <v>14</v>
      </c>
      <c r="C124">
        <v>0</v>
      </c>
      <c r="D124">
        <f>IF(pogoda[[#This Row],[temperatura_srednia]]&gt;15,1,0)</f>
        <v>0</v>
      </c>
      <c r="E124">
        <f>IF(pogoda[[#This Row],[opady]]&gt;0.6,1,0)</f>
        <v>0</v>
      </c>
      <c r="F124" s="2">
        <f>MIN(G123-pogoda[[#This Row],[parowanie]]+pogoda[[#This Row],[uzupelnione przez deszcz]], 25000)</f>
        <v>679</v>
      </c>
      <c r="G124" s="2">
        <f>pogoda[[#This Row],[stan zbiornika przed podlaniem]]-pogoda[[#This Row],[ilosc podlana]]+pogoda[[#This Row],[dolano]]</f>
        <v>679</v>
      </c>
      <c r="H124">
        <f>pogoda[[#This Row],[opady]]*700</f>
        <v>0</v>
      </c>
      <c r="I124" s="2">
        <f>ROUNDUP(IF(pogoda[[#This Row],[opady]]=0,0.0003*POWER(pogoda[[#This Row],[temperatura_srednia]],1.5)*G123,0),0)</f>
        <v>11</v>
      </c>
      <c r="J124" s="2">
        <f>IF(AND(pogoda[[#This Row],[ponad 15]]=1,pogoda[[#This Row],[wiecej_opadow]]=0),IF(pogoda[[#This Row],[temperatura_srednia]]&gt;30,24000,12000),0)</f>
        <v>0</v>
      </c>
      <c r="K124" s="2">
        <f>IF(pogoda[[#This Row],[stan zbiornika przed podlaniem]]-pogoda[[#This Row],[ilosc podlana]] &lt; 0,25000-pogoda[[#This Row],[stan zbiornika przed podlaniem]],0)</f>
        <v>0</v>
      </c>
    </row>
    <row r="125" spans="1:11" x14ac:dyDescent="0.25">
      <c r="A125" s="1">
        <v>42217</v>
      </c>
      <c r="B125">
        <v>16</v>
      </c>
      <c r="C125">
        <v>0</v>
      </c>
      <c r="D125">
        <f>IF(pogoda[[#This Row],[temperatura_srednia]]&gt;15,1,0)</f>
        <v>1</v>
      </c>
      <c r="E125">
        <f>IF(pogoda[[#This Row],[opady]]&gt;0.6,1,0)</f>
        <v>0</v>
      </c>
      <c r="F125" s="2">
        <f>MIN(G124-pogoda[[#This Row],[parowanie]]+pogoda[[#This Row],[uzupelnione przez deszcz]], 25000)</f>
        <v>665</v>
      </c>
      <c r="G125" s="2">
        <f>pogoda[[#This Row],[stan zbiornika przed podlaniem]]-pogoda[[#This Row],[ilosc podlana]]+pogoda[[#This Row],[dolano]]</f>
        <v>13000</v>
      </c>
      <c r="H125">
        <f>pogoda[[#This Row],[opady]]*700</f>
        <v>0</v>
      </c>
      <c r="I125" s="2">
        <f>ROUNDUP(IF(pogoda[[#This Row],[opady]]=0,0.0003*POWER(pogoda[[#This Row],[temperatura_srednia]],1.5)*G124,0),0)</f>
        <v>14</v>
      </c>
      <c r="J125" s="2">
        <f>IF(AND(pogoda[[#This Row],[ponad 15]]=1,pogoda[[#This Row],[wiecej_opadow]]=0),IF(pogoda[[#This Row],[temperatura_srednia]]&gt;30,24000,12000),0)</f>
        <v>12000</v>
      </c>
      <c r="K125" s="2">
        <f>IF(pogoda[[#This Row],[stan zbiornika przed podlaniem]]-pogoda[[#This Row],[ilosc podlana]] &lt; 0,25000-pogoda[[#This Row],[stan zbiornika przed podlaniem]],0)</f>
        <v>24335</v>
      </c>
    </row>
    <row r="126" spans="1:11" x14ac:dyDescent="0.25">
      <c r="A126" s="1">
        <v>42218</v>
      </c>
      <c r="B126">
        <v>22</v>
      </c>
      <c r="C126">
        <v>0</v>
      </c>
      <c r="D126">
        <f>IF(pogoda[[#This Row],[temperatura_srednia]]&gt;15,1,0)</f>
        <v>1</v>
      </c>
      <c r="E126">
        <f>IF(pogoda[[#This Row],[opady]]&gt;0.6,1,0)</f>
        <v>0</v>
      </c>
      <c r="F126" s="2">
        <f>MIN(G125-pogoda[[#This Row],[parowanie]]+pogoda[[#This Row],[uzupelnione przez deszcz]], 25000)</f>
        <v>12597</v>
      </c>
      <c r="G126" s="2">
        <f>pogoda[[#This Row],[stan zbiornika przed podlaniem]]-pogoda[[#This Row],[ilosc podlana]]+pogoda[[#This Row],[dolano]]</f>
        <v>597</v>
      </c>
      <c r="H126">
        <f>pogoda[[#This Row],[opady]]*700</f>
        <v>0</v>
      </c>
      <c r="I126" s="2">
        <f>ROUNDUP(IF(pogoda[[#This Row],[opady]]=0,0.0003*POWER(pogoda[[#This Row],[temperatura_srednia]],1.5)*G125,0),0)</f>
        <v>403</v>
      </c>
      <c r="J126" s="2">
        <f>IF(AND(pogoda[[#This Row],[ponad 15]]=1,pogoda[[#This Row],[wiecej_opadow]]=0),IF(pogoda[[#This Row],[temperatura_srednia]]&gt;30,24000,12000),0)</f>
        <v>12000</v>
      </c>
      <c r="K126" s="2">
        <f>IF(pogoda[[#This Row],[stan zbiornika przed podlaniem]]-pogoda[[#This Row],[ilosc podlana]] &lt; 0,25000-pogoda[[#This Row],[stan zbiornika przed podlaniem]],0)</f>
        <v>0</v>
      </c>
    </row>
    <row r="127" spans="1:11" x14ac:dyDescent="0.25">
      <c r="A127" s="1">
        <v>42219</v>
      </c>
      <c r="B127">
        <v>22</v>
      </c>
      <c r="C127">
        <v>0</v>
      </c>
      <c r="D127">
        <f>IF(pogoda[[#This Row],[temperatura_srednia]]&gt;15,1,0)</f>
        <v>1</v>
      </c>
      <c r="E127">
        <f>IF(pogoda[[#This Row],[opady]]&gt;0.6,1,0)</f>
        <v>0</v>
      </c>
      <c r="F127" s="2">
        <f>MIN(G126-pogoda[[#This Row],[parowanie]]+pogoda[[#This Row],[uzupelnione przez deszcz]], 25000)</f>
        <v>578</v>
      </c>
      <c r="G127" s="2">
        <f>pogoda[[#This Row],[stan zbiornika przed podlaniem]]-pogoda[[#This Row],[ilosc podlana]]+pogoda[[#This Row],[dolano]]</f>
        <v>13000</v>
      </c>
      <c r="H127">
        <f>pogoda[[#This Row],[opady]]*700</f>
        <v>0</v>
      </c>
      <c r="I127" s="2">
        <f>ROUNDUP(IF(pogoda[[#This Row],[opady]]=0,0.0003*POWER(pogoda[[#This Row],[temperatura_srednia]],1.5)*G126,0),0)</f>
        <v>19</v>
      </c>
      <c r="J127" s="2">
        <f>IF(AND(pogoda[[#This Row],[ponad 15]]=1,pogoda[[#This Row],[wiecej_opadow]]=0),IF(pogoda[[#This Row],[temperatura_srednia]]&gt;30,24000,12000),0)</f>
        <v>12000</v>
      </c>
      <c r="K127" s="2">
        <f>IF(pogoda[[#This Row],[stan zbiornika przed podlaniem]]-pogoda[[#This Row],[ilosc podlana]] &lt; 0,25000-pogoda[[#This Row],[stan zbiornika przed podlaniem]],0)</f>
        <v>24422</v>
      </c>
    </row>
    <row r="128" spans="1:11" x14ac:dyDescent="0.25">
      <c r="A128" s="1">
        <v>42220</v>
      </c>
      <c r="B128">
        <v>25</v>
      </c>
      <c r="C128">
        <v>0</v>
      </c>
      <c r="D128">
        <f>IF(pogoda[[#This Row],[temperatura_srednia]]&gt;15,1,0)</f>
        <v>1</v>
      </c>
      <c r="E128">
        <f>IF(pogoda[[#This Row],[opady]]&gt;0.6,1,0)</f>
        <v>0</v>
      </c>
      <c r="F128" s="2">
        <f>MIN(G127-pogoda[[#This Row],[parowanie]]+pogoda[[#This Row],[uzupelnione przez deszcz]], 25000)</f>
        <v>12512</v>
      </c>
      <c r="G128" s="2">
        <f>pogoda[[#This Row],[stan zbiornika przed podlaniem]]-pogoda[[#This Row],[ilosc podlana]]+pogoda[[#This Row],[dolano]]</f>
        <v>512</v>
      </c>
      <c r="H128">
        <f>pogoda[[#This Row],[opady]]*700</f>
        <v>0</v>
      </c>
      <c r="I128" s="2">
        <f>ROUNDUP(IF(pogoda[[#This Row],[opady]]=0,0.0003*POWER(pogoda[[#This Row],[temperatura_srednia]],1.5)*G127,0),0)</f>
        <v>488</v>
      </c>
      <c r="J128" s="2">
        <f>IF(AND(pogoda[[#This Row],[ponad 15]]=1,pogoda[[#This Row],[wiecej_opadow]]=0),IF(pogoda[[#This Row],[temperatura_srednia]]&gt;30,24000,12000),0)</f>
        <v>12000</v>
      </c>
      <c r="K128" s="2">
        <f>IF(pogoda[[#This Row],[stan zbiornika przed podlaniem]]-pogoda[[#This Row],[ilosc podlana]] &lt; 0,25000-pogoda[[#This Row],[stan zbiornika przed podlaniem]],0)</f>
        <v>0</v>
      </c>
    </row>
    <row r="129" spans="1:11" x14ac:dyDescent="0.25">
      <c r="A129" s="1">
        <v>42221</v>
      </c>
      <c r="B129">
        <v>24</v>
      </c>
      <c r="C129">
        <v>0</v>
      </c>
      <c r="D129">
        <f>IF(pogoda[[#This Row],[temperatura_srednia]]&gt;15,1,0)</f>
        <v>1</v>
      </c>
      <c r="E129">
        <f>IF(pogoda[[#This Row],[opady]]&gt;0.6,1,0)</f>
        <v>0</v>
      </c>
      <c r="F129" s="2">
        <f>MIN(G128-pogoda[[#This Row],[parowanie]]+pogoda[[#This Row],[uzupelnione przez deszcz]], 25000)</f>
        <v>493</v>
      </c>
      <c r="G129" s="2">
        <f>pogoda[[#This Row],[stan zbiornika przed podlaniem]]-pogoda[[#This Row],[ilosc podlana]]+pogoda[[#This Row],[dolano]]</f>
        <v>13000</v>
      </c>
      <c r="H129">
        <f>pogoda[[#This Row],[opady]]*700</f>
        <v>0</v>
      </c>
      <c r="I129" s="2">
        <f>ROUNDUP(IF(pogoda[[#This Row],[opady]]=0,0.0003*POWER(pogoda[[#This Row],[temperatura_srednia]],1.5)*G128,0),0)</f>
        <v>19</v>
      </c>
      <c r="J129" s="2">
        <f>IF(AND(pogoda[[#This Row],[ponad 15]]=1,pogoda[[#This Row],[wiecej_opadow]]=0),IF(pogoda[[#This Row],[temperatura_srednia]]&gt;30,24000,12000),0)</f>
        <v>12000</v>
      </c>
      <c r="K129" s="2">
        <f>IF(pogoda[[#This Row],[stan zbiornika przed podlaniem]]-pogoda[[#This Row],[ilosc podlana]] &lt; 0,25000-pogoda[[#This Row],[stan zbiornika przed podlaniem]],0)</f>
        <v>24507</v>
      </c>
    </row>
    <row r="130" spans="1:11" x14ac:dyDescent="0.25">
      <c r="A130" s="1">
        <v>42222</v>
      </c>
      <c r="B130">
        <v>24</v>
      </c>
      <c r="C130">
        <v>0</v>
      </c>
      <c r="D130">
        <f>IF(pogoda[[#This Row],[temperatura_srednia]]&gt;15,1,0)</f>
        <v>1</v>
      </c>
      <c r="E130">
        <f>IF(pogoda[[#This Row],[opady]]&gt;0.6,1,0)</f>
        <v>0</v>
      </c>
      <c r="F130" s="2">
        <f>MIN(G129-pogoda[[#This Row],[parowanie]]+pogoda[[#This Row],[uzupelnione przez deszcz]], 25000)</f>
        <v>12541</v>
      </c>
      <c r="G130" s="2">
        <f>pogoda[[#This Row],[stan zbiornika przed podlaniem]]-pogoda[[#This Row],[ilosc podlana]]+pogoda[[#This Row],[dolano]]</f>
        <v>541</v>
      </c>
      <c r="H130">
        <f>pogoda[[#This Row],[opady]]*700</f>
        <v>0</v>
      </c>
      <c r="I130" s="2">
        <f>ROUNDUP(IF(pogoda[[#This Row],[opady]]=0,0.0003*POWER(pogoda[[#This Row],[temperatura_srednia]],1.5)*G129,0),0)</f>
        <v>459</v>
      </c>
      <c r="J130" s="2">
        <f>IF(AND(pogoda[[#This Row],[ponad 15]]=1,pogoda[[#This Row],[wiecej_opadow]]=0),IF(pogoda[[#This Row],[temperatura_srednia]]&gt;30,24000,12000),0)</f>
        <v>12000</v>
      </c>
      <c r="K130" s="2">
        <f>IF(pogoda[[#This Row],[stan zbiornika przed podlaniem]]-pogoda[[#This Row],[ilosc podlana]] &lt; 0,25000-pogoda[[#This Row],[stan zbiornika przed podlaniem]],0)</f>
        <v>0</v>
      </c>
    </row>
    <row r="131" spans="1:11" x14ac:dyDescent="0.25">
      <c r="A131" s="1">
        <v>42223</v>
      </c>
      <c r="B131">
        <v>28</v>
      </c>
      <c r="C131">
        <v>0</v>
      </c>
      <c r="D131">
        <f>IF(pogoda[[#This Row],[temperatura_srednia]]&gt;15,1,0)</f>
        <v>1</v>
      </c>
      <c r="E131">
        <f>IF(pogoda[[#This Row],[opady]]&gt;0.6,1,0)</f>
        <v>0</v>
      </c>
      <c r="F131" s="2">
        <f>MIN(G130-pogoda[[#This Row],[parowanie]]+pogoda[[#This Row],[uzupelnione przez deszcz]], 25000)</f>
        <v>516</v>
      </c>
      <c r="G131" s="2">
        <f>pogoda[[#This Row],[stan zbiornika przed podlaniem]]-pogoda[[#This Row],[ilosc podlana]]+pogoda[[#This Row],[dolano]]</f>
        <v>13000</v>
      </c>
      <c r="H131">
        <f>pogoda[[#This Row],[opady]]*700</f>
        <v>0</v>
      </c>
      <c r="I131" s="2">
        <f>ROUNDUP(IF(pogoda[[#This Row],[opady]]=0,0.0003*POWER(pogoda[[#This Row],[temperatura_srednia]],1.5)*G130,0),0)</f>
        <v>25</v>
      </c>
      <c r="J131" s="2">
        <f>IF(AND(pogoda[[#This Row],[ponad 15]]=1,pogoda[[#This Row],[wiecej_opadow]]=0),IF(pogoda[[#This Row],[temperatura_srednia]]&gt;30,24000,12000),0)</f>
        <v>12000</v>
      </c>
      <c r="K131" s="2">
        <f>IF(pogoda[[#This Row],[stan zbiornika przed podlaniem]]-pogoda[[#This Row],[ilosc podlana]] &lt; 0,25000-pogoda[[#This Row],[stan zbiornika przed podlaniem]],0)</f>
        <v>24484</v>
      </c>
    </row>
    <row r="132" spans="1:11" x14ac:dyDescent="0.25">
      <c r="A132" s="1">
        <v>42224</v>
      </c>
      <c r="B132">
        <v>28</v>
      </c>
      <c r="C132">
        <v>0</v>
      </c>
      <c r="D132">
        <f>IF(pogoda[[#This Row],[temperatura_srednia]]&gt;15,1,0)</f>
        <v>1</v>
      </c>
      <c r="E132">
        <f>IF(pogoda[[#This Row],[opady]]&gt;0.6,1,0)</f>
        <v>0</v>
      </c>
      <c r="F132" s="2">
        <f>MIN(G131-pogoda[[#This Row],[parowanie]]+pogoda[[#This Row],[uzupelnione przez deszcz]], 25000)</f>
        <v>12422</v>
      </c>
      <c r="G132" s="2">
        <f>pogoda[[#This Row],[stan zbiornika przed podlaniem]]-pogoda[[#This Row],[ilosc podlana]]+pogoda[[#This Row],[dolano]]</f>
        <v>422</v>
      </c>
      <c r="H132">
        <f>pogoda[[#This Row],[opady]]*700</f>
        <v>0</v>
      </c>
      <c r="I132" s="2">
        <f>ROUNDUP(IF(pogoda[[#This Row],[opady]]=0,0.0003*POWER(pogoda[[#This Row],[temperatura_srednia]],1.5)*G131,0),0)</f>
        <v>578</v>
      </c>
      <c r="J132" s="2">
        <f>IF(AND(pogoda[[#This Row],[ponad 15]]=1,pogoda[[#This Row],[wiecej_opadow]]=0),IF(pogoda[[#This Row],[temperatura_srednia]]&gt;30,24000,12000),0)</f>
        <v>12000</v>
      </c>
      <c r="K132" s="2">
        <f>IF(pogoda[[#This Row],[stan zbiornika przed podlaniem]]-pogoda[[#This Row],[ilosc podlana]] &lt; 0,25000-pogoda[[#This Row],[stan zbiornika przed podlaniem]],0)</f>
        <v>0</v>
      </c>
    </row>
    <row r="133" spans="1:11" x14ac:dyDescent="0.25">
      <c r="A133" s="1">
        <v>42225</v>
      </c>
      <c r="B133">
        <v>24</v>
      </c>
      <c r="C133">
        <v>0</v>
      </c>
      <c r="D133">
        <f>IF(pogoda[[#This Row],[temperatura_srednia]]&gt;15,1,0)</f>
        <v>1</v>
      </c>
      <c r="E133">
        <f>IF(pogoda[[#This Row],[opady]]&gt;0.6,1,0)</f>
        <v>0</v>
      </c>
      <c r="F133" s="2">
        <f>MIN(G132-pogoda[[#This Row],[parowanie]]+pogoda[[#This Row],[uzupelnione przez deszcz]], 25000)</f>
        <v>407</v>
      </c>
      <c r="G133" s="2">
        <f>pogoda[[#This Row],[stan zbiornika przed podlaniem]]-pogoda[[#This Row],[ilosc podlana]]+pogoda[[#This Row],[dolano]]</f>
        <v>13000</v>
      </c>
      <c r="H133">
        <f>pogoda[[#This Row],[opady]]*700</f>
        <v>0</v>
      </c>
      <c r="I133" s="2">
        <f>ROUNDUP(IF(pogoda[[#This Row],[opady]]=0,0.0003*POWER(pogoda[[#This Row],[temperatura_srednia]],1.5)*G132,0),0)</f>
        <v>15</v>
      </c>
      <c r="J133" s="2">
        <f>IF(AND(pogoda[[#This Row],[ponad 15]]=1,pogoda[[#This Row],[wiecej_opadow]]=0),IF(pogoda[[#This Row],[temperatura_srednia]]&gt;30,24000,12000),0)</f>
        <v>12000</v>
      </c>
      <c r="K133" s="2">
        <f>IF(pogoda[[#This Row],[stan zbiornika przed podlaniem]]-pogoda[[#This Row],[ilosc podlana]] &lt; 0,25000-pogoda[[#This Row],[stan zbiornika przed podlaniem]],0)</f>
        <v>24593</v>
      </c>
    </row>
    <row r="134" spans="1:11" x14ac:dyDescent="0.25">
      <c r="A134" s="1">
        <v>42226</v>
      </c>
      <c r="B134">
        <v>24</v>
      </c>
      <c r="C134">
        <v>0</v>
      </c>
      <c r="D134">
        <f>IF(pogoda[[#This Row],[temperatura_srednia]]&gt;15,1,0)</f>
        <v>1</v>
      </c>
      <c r="E134">
        <f>IF(pogoda[[#This Row],[opady]]&gt;0.6,1,0)</f>
        <v>0</v>
      </c>
      <c r="F134" s="2">
        <f>MIN(G133-pogoda[[#This Row],[parowanie]]+pogoda[[#This Row],[uzupelnione przez deszcz]], 25000)</f>
        <v>12541</v>
      </c>
      <c r="G134" s="2">
        <f>pogoda[[#This Row],[stan zbiornika przed podlaniem]]-pogoda[[#This Row],[ilosc podlana]]+pogoda[[#This Row],[dolano]]</f>
        <v>541</v>
      </c>
      <c r="H134">
        <f>pogoda[[#This Row],[opady]]*700</f>
        <v>0</v>
      </c>
      <c r="I134" s="2">
        <f>ROUNDUP(IF(pogoda[[#This Row],[opady]]=0,0.0003*POWER(pogoda[[#This Row],[temperatura_srednia]],1.5)*G133,0),0)</f>
        <v>459</v>
      </c>
      <c r="J134" s="2">
        <f>IF(AND(pogoda[[#This Row],[ponad 15]]=1,pogoda[[#This Row],[wiecej_opadow]]=0),IF(pogoda[[#This Row],[temperatura_srednia]]&gt;30,24000,12000),0)</f>
        <v>12000</v>
      </c>
      <c r="K134" s="2">
        <f>IF(pogoda[[#This Row],[stan zbiornika przed podlaniem]]-pogoda[[#This Row],[ilosc podlana]] &lt; 0,25000-pogoda[[#This Row],[stan zbiornika przed podlaniem]],0)</f>
        <v>0</v>
      </c>
    </row>
    <row r="135" spans="1:11" x14ac:dyDescent="0.25">
      <c r="A135" s="1">
        <v>42227</v>
      </c>
      <c r="B135">
        <v>26</v>
      </c>
      <c r="C135">
        <v>0</v>
      </c>
      <c r="D135">
        <f>IF(pogoda[[#This Row],[temperatura_srednia]]&gt;15,1,0)</f>
        <v>1</v>
      </c>
      <c r="E135">
        <f>IF(pogoda[[#This Row],[opady]]&gt;0.6,1,0)</f>
        <v>0</v>
      </c>
      <c r="F135" s="2">
        <f>MIN(G134-pogoda[[#This Row],[parowanie]]+pogoda[[#This Row],[uzupelnione przez deszcz]], 25000)</f>
        <v>519</v>
      </c>
      <c r="G135" s="2">
        <f>pogoda[[#This Row],[stan zbiornika przed podlaniem]]-pogoda[[#This Row],[ilosc podlana]]+pogoda[[#This Row],[dolano]]</f>
        <v>13000</v>
      </c>
      <c r="H135">
        <f>pogoda[[#This Row],[opady]]*700</f>
        <v>0</v>
      </c>
      <c r="I135" s="2">
        <f>ROUNDUP(IF(pogoda[[#This Row],[opady]]=0,0.0003*POWER(pogoda[[#This Row],[temperatura_srednia]],1.5)*G134,0),0)</f>
        <v>22</v>
      </c>
      <c r="J135" s="2">
        <f>IF(AND(pogoda[[#This Row],[ponad 15]]=1,pogoda[[#This Row],[wiecej_opadow]]=0),IF(pogoda[[#This Row],[temperatura_srednia]]&gt;30,24000,12000),0)</f>
        <v>12000</v>
      </c>
      <c r="K135" s="2">
        <f>IF(pogoda[[#This Row],[stan zbiornika przed podlaniem]]-pogoda[[#This Row],[ilosc podlana]] &lt; 0,25000-pogoda[[#This Row],[stan zbiornika przed podlaniem]],0)</f>
        <v>24481</v>
      </c>
    </row>
    <row r="136" spans="1:11" x14ac:dyDescent="0.25">
      <c r="A136" s="1">
        <v>42228</v>
      </c>
      <c r="B136">
        <v>32</v>
      </c>
      <c r="C136">
        <v>0.6</v>
      </c>
      <c r="D136">
        <f>IF(pogoda[[#This Row],[temperatura_srednia]]&gt;15,1,0)</f>
        <v>1</v>
      </c>
      <c r="E136">
        <f>IF(pogoda[[#This Row],[opady]]&gt;0.6,1,0)</f>
        <v>0</v>
      </c>
      <c r="F136" s="2">
        <f>MIN(G135-pogoda[[#This Row],[parowanie]]+pogoda[[#This Row],[uzupelnione przez deszcz]], 25000)</f>
        <v>13420</v>
      </c>
      <c r="G136" s="2">
        <f>pogoda[[#This Row],[stan zbiornika przed podlaniem]]-pogoda[[#This Row],[ilosc podlana]]+pogoda[[#This Row],[dolano]]</f>
        <v>1000</v>
      </c>
      <c r="H136">
        <f>pogoda[[#This Row],[opady]]*700</f>
        <v>420</v>
      </c>
      <c r="I136" s="2">
        <f>ROUNDUP(IF(pogoda[[#This Row],[opady]]=0,0.0003*POWER(pogoda[[#This Row],[temperatura_srednia]],1.5)*G135,0),0)</f>
        <v>0</v>
      </c>
      <c r="J136" s="2">
        <f>IF(AND(pogoda[[#This Row],[ponad 15]]=1,pogoda[[#This Row],[wiecej_opadow]]=0),IF(pogoda[[#This Row],[temperatura_srednia]]&gt;30,24000,12000),0)</f>
        <v>24000</v>
      </c>
      <c r="K136" s="2">
        <f>IF(pogoda[[#This Row],[stan zbiornika przed podlaniem]]-pogoda[[#This Row],[ilosc podlana]] &lt; 0,25000-pogoda[[#This Row],[stan zbiornika przed podlaniem]],0)</f>
        <v>11580</v>
      </c>
    </row>
    <row r="137" spans="1:11" x14ac:dyDescent="0.25">
      <c r="A137" s="1">
        <v>42229</v>
      </c>
      <c r="B137">
        <v>31</v>
      </c>
      <c r="C137">
        <v>0.1</v>
      </c>
      <c r="D137">
        <f>IF(pogoda[[#This Row],[temperatura_srednia]]&gt;15,1,0)</f>
        <v>1</v>
      </c>
      <c r="E137">
        <f>IF(pogoda[[#This Row],[opady]]&gt;0.6,1,0)</f>
        <v>0</v>
      </c>
      <c r="F137" s="2">
        <f>MIN(G136-pogoda[[#This Row],[parowanie]]+pogoda[[#This Row],[uzupelnione przez deszcz]], 25000)</f>
        <v>1070</v>
      </c>
      <c r="G137" s="2">
        <f>pogoda[[#This Row],[stan zbiornika przed podlaniem]]-pogoda[[#This Row],[ilosc podlana]]+pogoda[[#This Row],[dolano]]</f>
        <v>1000</v>
      </c>
      <c r="H137">
        <f>pogoda[[#This Row],[opady]]*700</f>
        <v>70</v>
      </c>
      <c r="I137" s="2">
        <f>ROUNDUP(IF(pogoda[[#This Row],[opady]]=0,0.0003*POWER(pogoda[[#This Row],[temperatura_srednia]],1.5)*G136,0),0)</f>
        <v>0</v>
      </c>
      <c r="J137" s="2">
        <f>IF(AND(pogoda[[#This Row],[ponad 15]]=1,pogoda[[#This Row],[wiecej_opadow]]=0),IF(pogoda[[#This Row],[temperatura_srednia]]&gt;30,24000,12000),0)</f>
        <v>24000</v>
      </c>
      <c r="K137" s="2">
        <f>IF(pogoda[[#This Row],[stan zbiornika przed podlaniem]]-pogoda[[#This Row],[ilosc podlana]] &lt; 0,25000-pogoda[[#This Row],[stan zbiornika przed podlaniem]],0)</f>
        <v>23930</v>
      </c>
    </row>
    <row r="138" spans="1:11" x14ac:dyDescent="0.25">
      <c r="A138" s="1">
        <v>42230</v>
      </c>
      <c r="B138">
        <v>33</v>
      </c>
      <c r="C138">
        <v>0</v>
      </c>
      <c r="D138">
        <f>IF(pogoda[[#This Row],[temperatura_srednia]]&gt;15,1,0)</f>
        <v>1</v>
      </c>
      <c r="E138">
        <f>IF(pogoda[[#This Row],[opady]]&gt;0.6,1,0)</f>
        <v>0</v>
      </c>
      <c r="F138" s="2">
        <f>MIN(G137-pogoda[[#This Row],[parowanie]]+pogoda[[#This Row],[uzupelnione przez deszcz]], 25000)</f>
        <v>943</v>
      </c>
      <c r="G138" s="2">
        <f>pogoda[[#This Row],[stan zbiornika przed podlaniem]]-pogoda[[#This Row],[ilosc podlana]]+pogoda[[#This Row],[dolano]]</f>
        <v>1000</v>
      </c>
      <c r="H138">
        <f>pogoda[[#This Row],[opady]]*700</f>
        <v>0</v>
      </c>
      <c r="I138" s="2">
        <f>ROUNDUP(IF(pogoda[[#This Row],[opady]]=0,0.0003*POWER(pogoda[[#This Row],[temperatura_srednia]],1.5)*G137,0),0)</f>
        <v>57</v>
      </c>
      <c r="J138" s="2">
        <f>IF(AND(pogoda[[#This Row],[ponad 15]]=1,pogoda[[#This Row],[wiecej_opadow]]=0),IF(pogoda[[#This Row],[temperatura_srednia]]&gt;30,24000,12000),0)</f>
        <v>24000</v>
      </c>
      <c r="K138" s="2">
        <f>IF(pogoda[[#This Row],[stan zbiornika przed podlaniem]]-pogoda[[#This Row],[ilosc podlana]] &lt; 0,25000-pogoda[[#This Row],[stan zbiornika przed podlaniem]],0)</f>
        <v>24057</v>
      </c>
    </row>
    <row r="139" spans="1:11" x14ac:dyDescent="0.25">
      <c r="A139" s="1">
        <v>42231</v>
      </c>
      <c r="B139">
        <v>31</v>
      </c>
      <c r="C139">
        <v>12</v>
      </c>
      <c r="D139">
        <f>IF(pogoda[[#This Row],[temperatura_srednia]]&gt;15,1,0)</f>
        <v>1</v>
      </c>
      <c r="E139">
        <f>IF(pogoda[[#This Row],[opady]]&gt;0.6,1,0)</f>
        <v>1</v>
      </c>
      <c r="F139" s="2">
        <f>MIN(G138-pogoda[[#This Row],[parowanie]]+pogoda[[#This Row],[uzupelnione przez deszcz]], 25000)</f>
        <v>9400</v>
      </c>
      <c r="G139" s="2">
        <f>pogoda[[#This Row],[stan zbiornika przed podlaniem]]-pogoda[[#This Row],[ilosc podlana]]+pogoda[[#This Row],[dolano]]</f>
        <v>9400</v>
      </c>
      <c r="H139">
        <f>pogoda[[#This Row],[opady]]*700</f>
        <v>8400</v>
      </c>
      <c r="I139" s="2">
        <f>ROUNDUP(IF(pogoda[[#This Row],[opady]]=0,0.0003*POWER(pogoda[[#This Row],[temperatura_srednia]],1.5)*G138,0),0)</f>
        <v>0</v>
      </c>
      <c r="J139" s="2">
        <f>IF(AND(pogoda[[#This Row],[ponad 15]]=1,pogoda[[#This Row],[wiecej_opadow]]=0),IF(pogoda[[#This Row],[temperatura_srednia]]&gt;30,24000,12000),0)</f>
        <v>0</v>
      </c>
      <c r="K139" s="2">
        <f>IF(pogoda[[#This Row],[stan zbiornika przed podlaniem]]-pogoda[[#This Row],[ilosc podlana]] &lt; 0,25000-pogoda[[#This Row],[stan zbiornika przed podlaniem]],0)</f>
        <v>0</v>
      </c>
    </row>
    <row r="140" spans="1:11" x14ac:dyDescent="0.25">
      <c r="A140" s="1">
        <v>42232</v>
      </c>
      <c r="B140">
        <v>22</v>
      </c>
      <c r="C140">
        <v>0</v>
      </c>
      <c r="D140">
        <f>IF(pogoda[[#This Row],[temperatura_srednia]]&gt;15,1,0)</f>
        <v>1</v>
      </c>
      <c r="E140">
        <f>IF(pogoda[[#This Row],[opady]]&gt;0.6,1,0)</f>
        <v>0</v>
      </c>
      <c r="F140" s="2">
        <f>MIN(G139-pogoda[[#This Row],[parowanie]]+pogoda[[#This Row],[uzupelnione przez deszcz]], 25000)</f>
        <v>9109</v>
      </c>
      <c r="G140" s="2">
        <f>pogoda[[#This Row],[stan zbiornika przed podlaniem]]-pogoda[[#This Row],[ilosc podlana]]+pogoda[[#This Row],[dolano]]</f>
        <v>13000</v>
      </c>
      <c r="H140">
        <f>pogoda[[#This Row],[opady]]*700</f>
        <v>0</v>
      </c>
      <c r="I140" s="2">
        <f>ROUNDUP(IF(pogoda[[#This Row],[opady]]=0,0.0003*POWER(pogoda[[#This Row],[temperatura_srednia]],1.5)*G139,0),0)</f>
        <v>291</v>
      </c>
      <c r="J140" s="2">
        <f>IF(AND(pogoda[[#This Row],[ponad 15]]=1,pogoda[[#This Row],[wiecej_opadow]]=0),IF(pogoda[[#This Row],[temperatura_srednia]]&gt;30,24000,12000),0)</f>
        <v>12000</v>
      </c>
      <c r="K140" s="2">
        <f>IF(pogoda[[#This Row],[stan zbiornika przed podlaniem]]-pogoda[[#This Row],[ilosc podlana]] &lt; 0,25000-pogoda[[#This Row],[stan zbiornika przed podlaniem]],0)</f>
        <v>15891</v>
      </c>
    </row>
    <row r="141" spans="1:11" x14ac:dyDescent="0.25">
      <c r="A141" s="1">
        <v>42233</v>
      </c>
      <c r="B141">
        <v>24</v>
      </c>
      <c r="C141">
        <v>0.2</v>
      </c>
      <c r="D141">
        <f>IF(pogoda[[#This Row],[temperatura_srednia]]&gt;15,1,0)</f>
        <v>1</v>
      </c>
      <c r="E141">
        <f>IF(pogoda[[#This Row],[opady]]&gt;0.6,1,0)</f>
        <v>0</v>
      </c>
      <c r="F141" s="2">
        <f>MIN(G140-pogoda[[#This Row],[parowanie]]+pogoda[[#This Row],[uzupelnione przez deszcz]], 25000)</f>
        <v>13140</v>
      </c>
      <c r="G141" s="2">
        <f>pogoda[[#This Row],[stan zbiornika przed podlaniem]]-pogoda[[#This Row],[ilosc podlana]]+pogoda[[#This Row],[dolano]]</f>
        <v>1140</v>
      </c>
      <c r="H141">
        <f>pogoda[[#This Row],[opady]]*700</f>
        <v>140</v>
      </c>
      <c r="I141" s="2">
        <f>ROUNDUP(IF(pogoda[[#This Row],[opady]]=0,0.0003*POWER(pogoda[[#This Row],[temperatura_srednia]],1.5)*G140,0),0)</f>
        <v>0</v>
      </c>
      <c r="J141" s="2">
        <f>IF(AND(pogoda[[#This Row],[ponad 15]]=1,pogoda[[#This Row],[wiecej_opadow]]=0),IF(pogoda[[#This Row],[temperatura_srednia]]&gt;30,24000,12000),0)</f>
        <v>12000</v>
      </c>
      <c r="K141" s="2">
        <f>IF(pogoda[[#This Row],[stan zbiornika przed podlaniem]]-pogoda[[#This Row],[ilosc podlana]] &lt; 0,25000-pogoda[[#This Row],[stan zbiornika przed podlaniem]],0)</f>
        <v>0</v>
      </c>
    </row>
    <row r="142" spans="1:11" x14ac:dyDescent="0.25">
      <c r="A142" s="1">
        <v>42234</v>
      </c>
      <c r="B142">
        <v>22</v>
      </c>
      <c r="C142">
        <v>0</v>
      </c>
      <c r="D142">
        <f>IF(pogoda[[#This Row],[temperatura_srednia]]&gt;15,1,0)</f>
        <v>1</v>
      </c>
      <c r="E142">
        <f>IF(pogoda[[#This Row],[opady]]&gt;0.6,1,0)</f>
        <v>0</v>
      </c>
      <c r="F142" s="2">
        <f>MIN(G141-pogoda[[#This Row],[parowanie]]+pogoda[[#This Row],[uzupelnione przez deszcz]], 25000)</f>
        <v>1104</v>
      </c>
      <c r="G142" s="2">
        <f>pogoda[[#This Row],[stan zbiornika przed podlaniem]]-pogoda[[#This Row],[ilosc podlana]]+pogoda[[#This Row],[dolano]]</f>
        <v>13000</v>
      </c>
      <c r="H142">
        <f>pogoda[[#This Row],[opady]]*700</f>
        <v>0</v>
      </c>
      <c r="I142" s="2">
        <f>ROUNDUP(IF(pogoda[[#This Row],[opady]]=0,0.0003*POWER(pogoda[[#This Row],[temperatura_srednia]],1.5)*G141,0),0)</f>
        <v>36</v>
      </c>
      <c r="J142" s="2">
        <f>IF(AND(pogoda[[#This Row],[ponad 15]]=1,pogoda[[#This Row],[wiecej_opadow]]=0),IF(pogoda[[#This Row],[temperatura_srednia]]&gt;30,24000,12000),0)</f>
        <v>12000</v>
      </c>
      <c r="K142" s="2">
        <f>IF(pogoda[[#This Row],[stan zbiornika przed podlaniem]]-pogoda[[#This Row],[ilosc podlana]] &lt; 0,25000-pogoda[[#This Row],[stan zbiornika przed podlaniem]],0)</f>
        <v>23896</v>
      </c>
    </row>
    <row r="143" spans="1:11" x14ac:dyDescent="0.25">
      <c r="A143" s="1">
        <v>42235</v>
      </c>
      <c r="B143">
        <v>19</v>
      </c>
      <c r="C143">
        <v>0</v>
      </c>
      <c r="D143">
        <f>IF(pogoda[[#This Row],[temperatura_srednia]]&gt;15,1,0)</f>
        <v>1</v>
      </c>
      <c r="E143">
        <f>IF(pogoda[[#This Row],[opady]]&gt;0.6,1,0)</f>
        <v>0</v>
      </c>
      <c r="F143" s="2">
        <f>MIN(G142-pogoda[[#This Row],[parowanie]]+pogoda[[#This Row],[uzupelnione przez deszcz]], 25000)</f>
        <v>12677</v>
      </c>
      <c r="G143" s="2">
        <f>pogoda[[#This Row],[stan zbiornika przed podlaniem]]-pogoda[[#This Row],[ilosc podlana]]+pogoda[[#This Row],[dolano]]</f>
        <v>677</v>
      </c>
      <c r="H143">
        <f>pogoda[[#This Row],[opady]]*700</f>
        <v>0</v>
      </c>
      <c r="I143" s="2">
        <f>ROUNDUP(IF(pogoda[[#This Row],[opady]]=0,0.0003*POWER(pogoda[[#This Row],[temperatura_srednia]],1.5)*G142,0),0)</f>
        <v>323</v>
      </c>
      <c r="J143" s="2">
        <f>IF(AND(pogoda[[#This Row],[ponad 15]]=1,pogoda[[#This Row],[wiecej_opadow]]=0),IF(pogoda[[#This Row],[temperatura_srednia]]&gt;30,24000,12000),0)</f>
        <v>12000</v>
      </c>
      <c r="K143" s="2">
        <f>IF(pogoda[[#This Row],[stan zbiornika przed podlaniem]]-pogoda[[#This Row],[ilosc podlana]] &lt; 0,25000-pogoda[[#This Row],[stan zbiornika przed podlaniem]],0)</f>
        <v>0</v>
      </c>
    </row>
    <row r="144" spans="1:11" x14ac:dyDescent="0.25">
      <c r="A144" s="1">
        <v>42236</v>
      </c>
      <c r="B144">
        <v>18</v>
      </c>
      <c r="C144">
        <v>0</v>
      </c>
      <c r="D144">
        <f>IF(pogoda[[#This Row],[temperatura_srednia]]&gt;15,1,0)</f>
        <v>1</v>
      </c>
      <c r="E144">
        <f>IF(pogoda[[#This Row],[opady]]&gt;0.6,1,0)</f>
        <v>0</v>
      </c>
      <c r="F144" s="2">
        <f>MIN(G143-pogoda[[#This Row],[parowanie]]+pogoda[[#This Row],[uzupelnione przez deszcz]], 25000)</f>
        <v>661</v>
      </c>
      <c r="G144" s="2">
        <f>pogoda[[#This Row],[stan zbiornika przed podlaniem]]-pogoda[[#This Row],[ilosc podlana]]+pogoda[[#This Row],[dolano]]</f>
        <v>13000</v>
      </c>
      <c r="H144">
        <f>pogoda[[#This Row],[opady]]*700</f>
        <v>0</v>
      </c>
      <c r="I144" s="2">
        <f>ROUNDUP(IF(pogoda[[#This Row],[opady]]=0,0.0003*POWER(pogoda[[#This Row],[temperatura_srednia]],1.5)*G143,0),0)</f>
        <v>16</v>
      </c>
      <c r="J144" s="2">
        <f>IF(AND(pogoda[[#This Row],[ponad 15]]=1,pogoda[[#This Row],[wiecej_opadow]]=0),IF(pogoda[[#This Row],[temperatura_srednia]]&gt;30,24000,12000),0)</f>
        <v>12000</v>
      </c>
      <c r="K144" s="2">
        <f>IF(pogoda[[#This Row],[stan zbiornika przed podlaniem]]-pogoda[[#This Row],[ilosc podlana]] &lt; 0,25000-pogoda[[#This Row],[stan zbiornika przed podlaniem]],0)</f>
        <v>24339</v>
      </c>
    </row>
    <row r="145" spans="1:11" x14ac:dyDescent="0.25">
      <c r="A145" s="1">
        <v>42237</v>
      </c>
      <c r="B145">
        <v>18</v>
      </c>
      <c r="C145">
        <v>0</v>
      </c>
      <c r="D145">
        <f>IF(pogoda[[#This Row],[temperatura_srednia]]&gt;15,1,0)</f>
        <v>1</v>
      </c>
      <c r="E145">
        <f>IF(pogoda[[#This Row],[opady]]&gt;0.6,1,0)</f>
        <v>0</v>
      </c>
      <c r="F145" s="2">
        <f>MIN(G144-pogoda[[#This Row],[parowanie]]+pogoda[[#This Row],[uzupelnione przez deszcz]], 25000)</f>
        <v>12702</v>
      </c>
      <c r="G145" s="2">
        <f>pogoda[[#This Row],[stan zbiornika przed podlaniem]]-pogoda[[#This Row],[ilosc podlana]]+pogoda[[#This Row],[dolano]]</f>
        <v>702</v>
      </c>
      <c r="H145">
        <f>pogoda[[#This Row],[opady]]*700</f>
        <v>0</v>
      </c>
      <c r="I145" s="2">
        <f>ROUNDUP(IF(pogoda[[#This Row],[opady]]=0,0.0003*POWER(pogoda[[#This Row],[temperatura_srednia]],1.5)*G144,0),0)</f>
        <v>298</v>
      </c>
      <c r="J145" s="2">
        <f>IF(AND(pogoda[[#This Row],[ponad 15]]=1,pogoda[[#This Row],[wiecej_opadow]]=0),IF(pogoda[[#This Row],[temperatura_srednia]]&gt;30,24000,12000),0)</f>
        <v>12000</v>
      </c>
      <c r="K145" s="2">
        <f>IF(pogoda[[#This Row],[stan zbiornika przed podlaniem]]-pogoda[[#This Row],[ilosc podlana]] &lt; 0,25000-pogoda[[#This Row],[stan zbiornika przed podlaniem]],0)</f>
        <v>0</v>
      </c>
    </row>
    <row r="146" spans="1:11" x14ac:dyDescent="0.25">
      <c r="A146" s="1">
        <v>42238</v>
      </c>
      <c r="B146">
        <v>18</v>
      </c>
      <c r="C146">
        <v>0</v>
      </c>
      <c r="D146">
        <f>IF(pogoda[[#This Row],[temperatura_srednia]]&gt;15,1,0)</f>
        <v>1</v>
      </c>
      <c r="E146">
        <f>IF(pogoda[[#This Row],[opady]]&gt;0.6,1,0)</f>
        <v>0</v>
      </c>
      <c r="F146" s="2">
        <f>MIN(G145-pogoda[[#This Row],[parowanie]]+pogoda[[#This Row],[uzupelnione przez deszcz]], 25000)</f>
        <v>685</v>
      </c>
      <c r="G146" s="2">
        <f>pogoda[[#This Row],[stan zbiornika przed podlaniem]]-pogoda[[#This Row],[ilosc podlana]]+pogoda[[#This Row],[dolano]]</f>
        <v>13000</v>
      </c>
      <c r="H146">
        <f>pogoda[[#This Row],[opady]]*700</f>
        <v>0</v>
      </c>
      <c r="I146" s="2">
        <f>ROUNDUP(IF(pogoda[[#This Row],[opady]]=0,0.0003*POWER(pogoda[[#This Row],[temperatura_srednia]],1.5)*G145,0),0)</f>
        <v>17</v>
      </c>
      <c r="J146" s="2">
        <f>IF(AND(pogoda[[#This Row],[ponad 15]]=1,pogoda[[#This Row],[wiecej_opadow]]=0),IF(pogoda[[#This Row],[temperatura_srednia]]&gt;30,24000,12000),0)</f>
        <v>12000</v>
      </c>
      <c r="K146" s="2">
        <f>IF(pogoda[[#This Row],[stan zbiornika przed podlaniem]]-pogoda[[#This Row],[ilosc podlana]] &lt; 0,25000-pogoda[[#This Row],[stan zbiornika przed podlaniem]],0)</f>
        <v>24315</v>
      </c>
    </row>
    <row r="147" spans="1:11" x14ac:dyDescent="0.25">
      <c r="A147" s="1">
        <v>42239</v>
      </c>
      <c r="B147">
        <v>19</v>
      </c>
      <c r="C147">
        <v>0</v>
      </c>
      <c r="D147">
        <f>IF(pogoda[[#This Row],[temperatura_srednia]]&gt;15,1,0)</f>
        <v>1</v>
      </c>
      <c r="E147">
        <f>IF(pogoda[[#This Row],[opady]]&gt;0.6,1,0)</f>
        <v>0</v>
      </c>
      <c r="F147" s="2">
        <f>MIN(G146-pogoda[[#This Row],[parowanie]]+pogoda[[#This Row],[uzupelnione przez deszcz]], 25000)</f>
        <v>12677</v>
      </c>
      <c r="G147" s="2">
        <f>pogoda[[#This Row],[stan zbiornika przed podlaniem]]-pogoda[[#This Row],[ilosc podlana]]+pogoda[[#This Row],[dolano]]</f>
        <v>677</v>
      </c>
      <c r="H147">
        <f>pogoda[[#This Row],[opady]]*700</f>
        <v>0</v>
      </c>
      <c r="I147" s="2">
        <f>ROUNDUP(IF(pogoda[[#This Row],[opady]]=0,0.0003*POWER(pogoda[[#This Row],[temperatura_srednia]],1.5)*G146,0),0)</f>
        <v>323</v>
      </c>
      <c r="J147" s="2">
        <f>IF(AND(pogoda[[#This Row],[ponad 15]]=1,pogoda[[#This Row],[wiecej_opadow]]=0),IF(pogoda[[#This Row],[temperatura_srednia]]&gt;30,24000,12000),0)</f>
        <v>12000</v>
      </c>
      <c r="K147" s="2">
        <f>IF(pogoda[[#This Row],[stan zbiornika przed podlaniem]]-pogoda[[#This Row],[ilosc podlana]] &lt; 0,25000-pogoda[[#This Row],[stan zbiornika przed podlaniem]],0)</f>
        <v>0</v>
      </c>
    </row>
    <row r="148" spans="1:11" x14ac:dyDescent="0.25">
      <c r="A148" s="1">
        <v>42240</v>
      </c>
      <c r="B148">
        <v>21</v>
      </c>
      <c r="C148">
        <v>5.5</v>
      </c>
      <c r="D148">
        <f>IF(pogoda[[#This Row],[temperatura_srednia]]&gt;15,1,0)</f>
        <v>1</v>
      </c>
      <c r="E148">
        <f>IF(pogoda[[#This Row],[opady]]&gt;0.6,1,0)</f>
        <v>1</v>
      </c>
      <c r="F148" s="2">
        <f>MIN(G147-pogoda[[#This Row],[parowanie]]+pogoda[[#This Row],[uzupelnione przez deszcz]], 25000)</f>
        <v>4527</v>
      </c>
      <c r="G148" s="2">
        <f>pogoda[[#This Row],[stan zbiornika przed podlaniem]]-pogoda[[#This Row],[ilosc podlana]]+pogoda[[#This Row],[dolano]]</f>
        <v>4527</v>
      </c>
      <c r="H148">
        <f>pogoda[[#This Row],[opady]]*700</f>
        <v>3850</v>
      </c>
      <c r="I148" s="2">
        <f>ROUNDUP(IF(pogoda[[#This Row],[opady]]=0,0.0003*POWER(pogoda[[#This Row],[temperatura_srednia]],1.5)*G147,0),0)</f>
        <v>0</v>
      </c>
      <c r="J148" s="2">
        <f>IF(AND(pogoda[[#This Row],[ponad 15]]=1,pogoda[[#This Row],[wiecej_opadow]]=0),IF(pogoda[[#This Row],[temperatura_srednia]]&gt;30,24000,12000),0)</f>
        <v>0</v>
      </c>
      <c r="K148" s="2">
        <f>IF(pogoda[[#This Row],[stan zbiornika przed podlaniem]]-pogoda[[#This Row],[ilosc podlana]] &lt; 0,25000-pogoda[[#This Row],[stan zbiornika przed podlaniem]],0)</f>
        <v>0</v>
      </c>
    </row>
    <row r="149" spans="1:11" x14ac:dyDescent="0.25">
      <c r="A149" s="1">
        <v>42241</v>
      </c>
      <c r="B149">
        <v>18</v>
      </c>
      <c r="C149">
        <v>18</v>
      </c>
      <c r="D149">
        <f>IF(pogoda[[#This Row],[temperatura_srednia]]&gt;15,1,0)</f>
        <v>1</v>
      </c>
      <c r="E149">
        <f>IF(pogoda[[#This Row],[opady]]&gt;0.6,1,0)</f>
        <v>1</v>
      </c>
      <c r="F149" s="2">
        <f>MIN(G148-pogoda[[#This Row],[parowanie]]+pogoda[[#This Row],[uzupelnione przez deszcz]], 25000)</f>
        <v>17127</v>
      </c>
      <c r="G149" s="2">
        <f>pogoda[[#This Row],[stan zbiornika przed podlaniem]]-pogoda[[#This Row],[ilosc podlana]]+pogoda[[#This Row],[dolano]]</f>
        <v>17127</v>
      </c>
      <c r="H149">
        <f>pogoda[[#This Row],[opady]]*700</f>
        <v>12600</v>
      </c>
      <c r="I149" s="2">
        <f>ROUNDUP(IF(pogoda[[#This Row],[opady]]=0,0.0003*POWER(pogoda[[#This Row],[temperatura_srednia]],1.5)*G148,0),0)</f>
        <v>0</v>
      </c>
      <c r="J149" s="2">
        <f>IF(AND(pogoda[[#This Row],[ponad 15]]=1,pogoda[[#This Row],[wiecej_opadow]]=0),IF(pogoda[[#This Row],[temperatura_srednia]]&gt;30,24000,12000),0)</f>
        <v>0</v>
      </c>
      <c r="K149" s="2">
        <f>IF(pogoda[[#This Row],[stan zbiornika przed podlaniem]]-pogoda[[#This Row],[ilosc podlana]] &lt; 0,25000-pogoda[[#This Row],[stan zbiornika przed podlaniem]],0)</f>
        <v>0</v>
      </c>
    </row>
    <row r="150" spans="1:11" x14ac:dyDescent="0.25">
      <c r="A150" s="1">
        <v>42242</v>
      </c>
      <c r="B150">
        <v>19</v>
      </c>
      <c r="C150">
        <v>12</v>
      </c>
      <c r="D150">
        <f>IF(pogoda[[#This Row],[temperatura_srednia]]&gt;15,1,0)</f>
        <v>1</v>
      </c>
      <c r="E150">
        <f>IF(pogoda[[#This Row],[opady]]&gt;0.6,1,0)</f>
        <v>1</v>
      </c>
      <c r="F150" s="2">
        <f>MIN(G149-pogoda[[#This Row],[parowanie]]+pogoda[[#This Row],[uzupelnione przez deszcz]], 25000)</f>
        <v>25000</v>
      </c>
      <c r="G150" s="2">
        <f>pogoda[[#This Row],[stan zbiornika przed podlaniem]]-pogoda[[#This Row],[ilosc podlana]]+pogoda[[#This Row],[dolano]]</f>
        <v>25000</v>
      </c>
      <c r="H150">
        <f>pogoda[[#This Row],[opady]]*700</f>
        <v>8400</v>
      </c>
      <c r="I150" s="2">
        <f>ROUNDUP(IF(pogoda[[#This Row],[opady]]=0,0.0003*POWER(pogoda[[#This Row],[temperatura_srednia]],1.5)*G149,0),0)</f>
        <v>0</v>
      </c>
      <c r="J150" s="2">
        <f>IF(AND(pogoda[[#This Row],[ponad 15]]=1,pogoda[[#This Row],[wiecej_opadow]]=0),IF(pogoda[[#This Row],[temperatura_srednia]]&gt;30,24000,12000),0)</f>
        <v>0</v>
      </c>
      <c r="K150" s="2">
        <f>IF(pogoda[[#This Row],[stan zbiornika przed podlaniem]]-pogoda[[#This Row],[ilosc podlana]] &lt; 0,25000-pogoda[[#This Row],[stan zbiornika przed podlaniem]],0)</f>
        <v>0</v>
      </c>
    </row>
    <row r="151" spans="1:11" x14ac:dyDescent="0.25">
      <c r="A151" s="1">
        <v>42243</v>
      </c>
      <c r="B151">
        <v>23</v>
      </c>
      <c r="C151">
        <v>0</v>
      </c>
      <c r="D151">
        <f>IF(pogoda[[#This Row],[temperatura_srednia]]&gt;15,1,0)</f>
        <v>1</v>
      </c>
      <c r="E151">
        <f>IF(pogoda[[#This Row],[opady]]&gt;0.6,1,0)</f>
        <v>0</v>
      </c>
      <c r="F151" s="2">
        <f>MIN(G150-pogoda[[#This Row],[parowanie]]+pogoda[[#This Row],[uzupelnione przez deszcz]], 25000)</f>
        <v>24172</v>
      </c>
      <c r="G151" s="2">
        <f>pogoda[[#This Row],[stan zbiornika przed podlaniem]]-pogoda[[#This Row],[ilosc podlana]]+pogoda[[#This Row],[dolano]]</f>
        <v>12172</v>
      </c>
      <c r="H151">
        <f>pogoda[[#This Row],[opady]]*700</f>
        <v>0</v>
      </c>
      <c r="I151" s="2">
        <f>ROUNDUP(IF(pogoda[[#This Row],[opady]]=0,0.0003*POWER(pogoda[[#This Row],[temperatura_srednia]],1.5)*G150,0),0)</f>
        <v>828</v>
      </c>
      <c r="J151" s="2">
        <f>IF(AND(pogoda[[#This Row],[ponad 15]]=1,pogoda[[#This Row],[wiecej_opadow]]=0),IF(pogoda[[#This Row],[temperatura_srednia]]&gt;30,24000,12000),0)</f>
        <v>12000</v>
      </c>
      <c r="K151" s="2">
        <f>IF(pogoda[[#This Row],[stan zbiornika przed podlaniem]]-pogoda[[#This Row],[ilosc podlana]] &lt; 0,25000-pogoda[[#This Row],[stan zbiornika przed podlaniem]],0)</f>
        <v>0</v>
      </c>
    </row>
    <row r="152" spans="1:11" x14ac:dyDescent="0.25">
      <c r="A152" s="1">
        <v>42244</v>
      </c>
      <c r="B152">
        <v>17</v>
      </c>
      <c r="C152">
        <v>0.1</v>
      </c>
      <c r="D152">
        <f>IF(pogoda[[#This Row],[temperatura_srednia]]&gt;15,1,0)</f>
        <v>1</v>
      </c>
      <c r="E152">
        <f>IF(pogoda[[#This Row],[opady]]&gt;0.6,1,0)</f>
        <v>0</v>
      </c>
      <c r="F152" s="2">
        <f>MIN(G151-pogoda[[#This Row],[parowanie]]+pogoda[[#This Row],[uzupelnione przez deszcz]], 25000)</f>
        <v>12242</v>
      </c>
      <c r="G152" s="2">
        <f>pogoda[[#This Row],[stan zbiornika przed podlaniem]]-pogoda[[#This Row],[ilosc podlana]]+pogoda[[#This Row],[dolano]]</f>
        <v>242</v>
      </c>
      <c r="H152">
        <f>pogoda[[#This Row],[opady]]*700</f>
        <v>70</v>
      </c>
      <c r="I152" s="2">
        <f>ROUNDUP(IF(pogoda[[#This Row],[opady]]=0,0.0003*POWER(pogoda[[#This Row],[temperatura_srednia]],1.5)*G151,0),0)</f>
        <v>0</v>
      </c>
      <c r="J152" s="2">
        <f>IF(AND(pogoda[[#This Row],[ponad 15]]=1,pogoda[[#This Row],[wiecej_opadow]]=0),IF(pogoda[[#This Row],[temperatura_srednia]]&gt;30,24000,12000),0)</f>
        <v>12000</v>
      </c>
      <c r="K152" s="2">
        <f>IF(pogoda[[#This Row],[stan zbiornika przed podlaniem]]-pogoda[[#This Row],[ilosc podlana]] &lt; 0,25000-pogoda[[#This Row],[stan zbiornika przed podlaniem]],0)</f>
        <v>0</v>
      </c>
    </row>
    <row r="153" spans="1:11" x14ac:dyDescent="0.25">
      <c r="A153" s="1">
        <v>42245</v>
      </c>
      <c r="B153">
        <v>16</v>
      </c>
      <c r="C153">
        <v>14</v>
      </c>
      <c r="D153">
        <f>IF(pogoda[[#This Row],[temperatura_srednia]]&gt;15,1,0)</f>
        <v>1</v>
      </c>
      <c r="E153">
        <f>IF(pogoda[[#This Row],[opady]]&gt;0.6,1,0)</f>
        <v>1</v>
      </c>
      <c r="F153" s="2">
        <f>MIN(G152-pogoda[[#This Row],[parowanie]]+pogoda[[#This Row],[uzupelnione przez deszcz]], 25000)</f>
        <v>10042</v>
      </c>
      <c r="G153" s="2">
        <f>pogoda[[#This Row],[stan zbiornika przed podlaniem]]-pogoda[[#This Row],[ilosc podlana]]+pogoda[[#This Row],[dolano]]</f>
        <v>10042</v>
      </c>
      <c r="H153">
        <f>pogoda[[#This Row],[opady]]*700</f>
        <v>9800</v>
      </c>
      <c r="I153" s="2">
        <f>ROUNDUP(IF(pogoda[[#This Row],[opady]]=0,0.0003*POWER(pogoda[[#This Row],[temperatura_srednia]],1.5)*G152,0),0)</f>
        <v>0</v>
      </c>
      <c r="J153" s="2">
        <f>IF(AND(pogoda[[#This Row],[ponad 15]]=1,pogoda[[#This Row],[wiecej_opadow]]=0),IF(pogoda[[#This Row],[temperatura_srednia]]&gt;30,24000,12000),0)</f>
        <v>0</v>
      </c>
      <c r="K153" s="2">
        <f>IF(pogoda[[#This Row],[stan zbiornika przed podlaniem]]-pogoda[[#This Row],[ilosc podlana]] &lt; 0,25000-pogoda[[#This Row],[stan zbiornika przed podlaniem]],0)</f>
        <v>0</v>
      </c>
    </row>
    <row r="154" spans="1:11" x14ac:dyDescent="0.25">
      <c r="A154" s="1">
        <v>42246</v>
      </c>
      <c r="B154">
        <v>22</v>
      </c>
      <c r="C154">
        <v>0</v>
      </c>
      <c r="D154">
        <f>IF(pogoda[[#This Row],[temperatura_srednia]]&gt;15,1,0)</f>
        <v>1</v>
      </c>
      <c r="E154">
        <f>IF(pogoda[[#This Row],[opady]]&gt;0.6,1,0)</f>
        <v>0</v>
      </c>
      <c r="F154" s="2">
        <f>MIN(G153-pogoda[[#This Row],[parowanie]]+pogoda[[#This Row],[uzupelnione przez deszcz]], 25000)</f>
        <v>9731</v>
      </c>
      <c r="G154" s="2">
        <f>pogoda[[#This Row],[stan zbiornika przed podlaniem]]-pogoda[[#This Row],[ilosc podlana]]+pogoda[[#This Row],[dolano]]</f>
        <v>13000</v>
      </c>
      <c r="H154">
        <f>pogoda[[#This Row],[opady]]*700</f>
        <v>0</v>
      </c>
      <c r="I154" s="2">
        <f>ROUNDUP(IF(pogoda[[#This Row],[opady]]=0,0.0003*POWER(pogoda[[#This Row],[temperatura_srednia]],1.5)*G153,0),0)</f>
        <v>311</v>
      </c>
      <c r="J154" s="2">
        <f>IF(AND(pogoda[[#This Row],[ponad 15]]=1,pogoda[[#This Row],[wiecej_opadow]]=0),IF(pogoda[[#This Row],[temperatura_srednia]]&gt;30,24000,12000),0)</f>
        <v>12000</v>
      </c>
      <c r="K154" s="2">
        <f>IF(pogoda[[#This Row],[stan zbiornika przed podlaniem]]-pogoda[[#This Row],[ilosc podlana]] &lt; 0,25000-pogoda[[#This Row],[stan zbiornika przed podlaniem]],0)</f>
        <v>15269</v>
      </c>
    </row>
    <row r="155" spans="1:11" x14ac:dyDescent="0.25">
      <c r="A155" s="1">
        <v>42247</v>
      </c>
      <c r="B155">
        <v>26</v>
      </c>
      <c r="C155">
        <v>0</v>
      </c>
      <c r="D155">
        <f>IF(pogoda[[#This Row],[temperatura_srednia]]&gt;15,1,0)</f>
        <v>1</v>
      </c>
      <c r="E155">
        <f>IF(pogoda[[#This Row],[opady]]&gt;0.6,1,0)</f>
        <v>0</v>
      </c>
      <c r="F155" s="2">
        <f>MIN(G154-pogoda[[#This Row],[parowanie]]+pogoda[[#This Row],[uzupelnione przez deszcz]], 25000)</f>
        <v>12482</v>
      </c>
      <c r="G155" s="2">
        <f>pogoda[[#This Row],[stan zbiornika przed podlaniem]]-pogoda[[#This Row],[ilosc podlana]]+pogoda[[#This Row],[dolano]]</f>
        <v>482</v>
      </c>
      <c r="H155">
        <f>pogoda[[#This Row],[opady]]*700</f>
        <v>0</v>
      </c>
      <c r="I155" s="2">
        <f>ROUNDUP(IF(pogoda[[#This Row],[opady]]=0,0.0003*POWER(pogoda[[#This Row],[temperatura_srednia]],1.5)*G154,0),0)</f>
        <v>518</v>
      </c>
      <c r="J155" s="2">
        <f>IF(AND(pogoda[[#This Row],[ponad 15]]=1,pogoda[[#This Row],[wiecej_opadow]]=0),IF(pogoda[[#This Row],[temperatura_srednia]]&gt;30,24000,12000),0)</f>
        <v>12000</v>
      </c>
      <c r="K155" s="2">
        <f>IF(pogoda[[#This Row],[stan zbiornika przed podlaniem]]-pogoda[[#This Row],[ilosc podlana]] &lt; 0,25000-pogoda[[#This Row],[stan zbiornika przed podlaniem]],0)</f>
        <v>0</v>
      </c>
    </row>
    <row r="156" spans="1:11" x14ac:dyDescent="0.25">
      <c r="A156" s="1">
        <v>42248</v>
      </c>
      <c r="B156">
        <v>27</v>
      </c>
      <c r="C156">
        <v>2</v>
      </c>
      <c r="D156">
        <f>IF(pogoda[[#This Row],[temperatura_srednia]]&gt;15,1,0)</f>
        <v>1</v>
      </c>
      <c r="E156">
        <f>IF(pogoda[[#This Row],[opady]]&gt;0.6,1,0)</f>
        <v>1</v>
      </c>
      <c r="F156" s="2">
        <f>MIN(G155-pogoda[[#This Row],[parowanie]]+pogoda[[#This Row],[uzupelnione przez deszcz]], 25000)</f>
        <v>1882</v>
      </c>
      <c r="G156" s="2">
        <f>pogoda[[#This Row],[stan zbiornika przed podlaniem]]-pogoda[[#This Row],[ilosc podlana]]+pogoda[[#This Row],[dolano]]</f>
        <v>1882</v>
      </c>
      <c r="H156">
        <f>pogoda[[#This Row],[opady]]*700</f>
        <v>1400</v>
      </c>
      <c r="I156" s="2">
        <f>ROUNDUP(IF(pogoda[[#This Row],[opady]]=0,0.0003*POWER(pogoda[[#This Row],[temperatura_srednia]],1.5)*G155,0),0)</f>
        <v>0</v>
      </c>
      <c r="J156" s="2">
        <f>IF(AND(pogoda[[#This Row],[ponad 15]]=1,pogoda[[#This Row],[wiecej_opadow]]=0),IF(pogoda[[#This Row],[temperatura_srednia]]&gt;30,24000,12000),0)</f>
        <v>0</v>
      </c>
      <c r="K156" s="2">
        <f>IF(pogoda[[#This Row],[stan zbiornika przed podlaniem]]-pogoda[[#This Row],[ilosc podlana]] &lt; 0,25000-pogoda[[#This Row],[stan zbiornika przed podlaniem]],0)</f>
        <v>0</v>
      </c>
    </row>
    <row r="157" spans="1:11" x14ac:dyDescent="0.25">
      <c r="A157" s="1">
        <v>42249</v>
      </c>
      <c r="B157">
        <v>18</v>
      </c>
      <c r="C157">
        <v>0</v>
      </c>
      <c r="D157">
        <f>IF(pogoda[[#This Row],[temperatura_srednia]]&gt;15,1,0)</f>
        <v>1</v>
      </c>
      <c r="E157">
        <f>IF(pogoda[[#This Row],[opady]]&gt;0.6,1,0)</f>
        <v>0</v>
      </c>
      <c r="F157" s="2">
        <f>MIN(G156-pogoda[[#This Row],[parowanie]]+pogoda[[#This Row],[uzupelnione przez deszcz]], 25000)</f>
        <v>1838</v>
      </c>
      <c r="G157" s="2">
        <f>pogoda[[#This Row],[stan zbiornika przed podlaniem]]-pogoda[[#This Row],[ilosc podlana]]+pogoda[[#This Row],[dolano]]</f>
        <v>13000</v>
      </c>
      <c r="H157">
        <f>pogoda[[#This Row],[opady]]*700</f>
        <v>0</v>
      </c>
      <c r="I157" s="2">
        <f>ROUNDUP(IF(pogoda[[#This Row],[opady]]=0,0.0003*POWER(pogoda[[#This Row],[temperatura_srednia]],1.5)*G156,0),0)</f>
        <v>44</v>
      </c>
      <c r="J157" s="2">
        <f>IF(AND(pogoda[[#This Row],[ponad 15]]=1,pogoda[[#This Row],[wiecej_opadow]]=0),IF(pogoda[[#This Row],[temperatura_srednia]]&gt;30,24000,12000),0)</f>
        <v>12000</v>
      </c>
      <c r="K157" s="2">
        <f>IF(pogoda[[#This Row],[stan zbiornika przed podlaniem]]-pogoda[[#This Row],[ilosc podlana]] &lt; 0,25000-pogoda[[#This Row],[stan zbiornika przed podlaniem]],0)</f>
        <v>23162</v>
      </c>
    </row>
    <row r="158" spans="1:11" x14ac:dyDescent="0.25">
      <c r="A158" s="1">
        <v>42250</v>
      </c>
      <c r="B158">
        <v>17</v>
      </c>
      <c r="C158">
        <v>0</v>
      </c>
      <c r="D158">
        <f>IF(pogoda[[#This Row],[temperatura_srednia]]&gt;15,1,0)</f>
        <v>1</v>
      </c>
      <c r="E158">
        <f>IF(pogoda[[#This Row],[opady]]&gt;0.6,1,0)</f>
        <v>0</v>
      </c>
      <c r="F158" s="2">
        <f>MIN(G157-pogoda[[#This Row],[parowanie]]+pogoda[[#This Row],[uzupelnione przez deszcz]], 25000)</f>
        <v>12726</v>
      </c>
      <c r="G158" s="2">
        <f>pogoda[[#This Row],[stan zbiornika przed podlaniem]]-pogoda[[#This Row],[ilosc podlana]]+pogoda[[#This Row],[dolano]]</f>
        <v>726</v>
      </c>
      <c r="H158">
        <f>pogoda[[#This Row],[opady]]*700</f>
        <v>0</v>
      </c>
      <c r="I158" s="2">
        <f>ROUNDUP(IF(pogoda[[#This Row],[opady]]=0,0.0003*POWER(pogoda[[#This Row],[temperatura_srednia]],1.5)*G157,0),0)</f>
        <v>274</v>
      </c>
      <c r="J158" s="2">
        <f>IF(AND(pogoda[[#This Row],[ponad 15]]=1,pogoda[[#This Row],[wiecej_opadow]]=0),IF(pogoda[[#This Row],[temperatura_srednia]]&gt;30,24000,12000),0)</f>
        <v>12000</v>
      </c>
      <c r="K158" s="2">
        <f>IF(pogoda[[#This Row],[stan zbiornika przed podlaniem]]-pogoda[[#This Row],[ilosc podlana]] &lt; 0,25000-pogoda[[#This Row],[stan zbiornika przed podlaniem]],0)</f>
        <v>0</v>
      </c>
    </row>
    <row r="159" spans="1:11" x14ac:dyDescent="0.25">
      <c r="A159" s="1">
        <v>42251</v>
      </c>
      <c r="B159">
        <v>16</v>
      </c>
      <c r="C159">
        <v>0.1</v>
      </c>
      <c r="D159">
        <f>IF(pogoda[[#This Row],[temperatura_srednia]]&gt;15,1,0)</f>
        <v>1</v>
      </c>
      <c r="E159">
        <f>IF(pogoda[[#This Row],[opady]]&gt;0.6,1,0)</f>
        <v>0</v>
      </c>
      <c r="F159" s="2">
        <f>MIN(G158-pogoda[[#This Row],[parowanie]]+pogoda[[#This Row],[uzupelnione przez deszcz]], 25000)</f>
        <v>796</v>
      </c>
      <c r="G159" s="2">
        <f>pogoda[[#This Row],[stan zbiornika przed podlaniem]]-pogoda[[#This Row],[ilosc podlana]]+pogoda[[#This Row],[dolano]]</f>
        <v>13000</v>
      </c>
      <c r="H159">
        <f>pogoda[[#This Row],[opady]]*700</f>
        <v>70</v>
      </c>
      <c r="I159" s="2">
        <f>ROUNDUP(IF(pogoda[[#This Row],[opady]]=0,0.0003*POWER(pogoda[[#This Row],[temperatura_srednia]],1.5)*G158,0),0)</f>
        <v>0</v>
      </c>
      <c r="J159" s="2">
        <f>IF(AND(pogoda[[#This Row],[ponad 15]]=1,pogoda[[#This Row],[wiecej_opadow]]=0),IF(pogoda[[#This Row],[temperatura_srednia]]&gt;30,24000,12000),0)</f>
        <v>12000</v>
      </c>
      <c r="K159" s="2">
        <f>IF(pogoda[[#This Row],[stan zbiornika przed podlaniem]]-pogoda[[#This Row],[ilosc podlana]] &lt; 0,25000-pogoda[[#This Row],[stan zbiornika przed podlaniem]],0)</f>
        <v>24204</v>
      </c>
    </row>
    <row r="160" spans="1:11" x14ac:dyDescent="0.25">
      <c r="A160" s="1">
        <v>42252</v>
      </c>
      <c r="B160">
        <v>15</v>
      </c>
      <c r="C160">
        <v>0</v>
      </c>
      <c r="D160">
        <f>IF(pogoda[[#This Row],[temperatura_srednia]]&gt;15,1,0)</f>
        <v>0</v>
      </c>
      <c r="E160">
        <f>IF(pogoda[[#This Row],[opady]]&gt;0.6,1,0)</f>
        <v>0</v>
      </c>
      <c r="F160" s="2">
        <f>MIN(G159-pogoda[[#This Row],[parowanie]]+pogoda[[#This Row],[uzupelnione przez deszcz]], 25000)</f>
        <v>12773</v>
      </c>
      <c r="G160" s="2">
        <f>pogoda[[#This Row],[stan zbiornika przed podlaniem]]-pogoda[[#This Row],[ilosc podlana]]+pogoda[[#This Row],[dolano]]</f>
        <v>12773</v>
      </c>
      <c r="H160">
        <f>pogoda[[#This Row],[opady]]*700</f>
        <v>0</v>
      </c>
      <c r="I160" s="2">
        <f>ROUNDUP(IF(pogoda[[#This Row],[opady]]=0,0.0003*POWER(pogoda[[#This Row],[temperatura_srednia]],1.5)*G159,0),0)</f>
        <v>227</v>
      </c>
      <c r="J160" s="2">
        <f>IF(AND(pogoda[[#This Row],[ponad 15]]=1,pogoda[[#This Row],[wiecej_opadow]]=0),IF(pogoda[[#This Row],[temperatura_srednia]]&gt;30,24000,12000),0)</f>
        <v>0</v>
      </c>
      <c r="K160" s="2">
        <f>IF(pogoda[[#This Row],[stan zbiornika przed podlaniem]]-pogoda[[#This Row],[ilosc podlana]] &lt; 0,25000-pogoda[[#This Row],[stan zbiornika przed podlaniem]],0)</f>
        <v>0</v>
      </c>
    </row>
    <row r="161" spans="1:11" x14ac:dyDescent="0.25">
      <c r="A161" s="1">
        <v>42253</v>
      </c>
      <c r="B161">
        <v>12</v>
      </c>
      <c r="C161">
        <v>4</v>
      </c>
      <c r="D161">
        <f>IF(pogoda[[#This Row],[temperatura_srednia]]&gt;15,1,0)</f>
        <v>0</v>
      </c>
      <c r="E161">
        <f>IF(pogoda[[#This Row],[opady]]&gt;0.6,1,0)</f>
        <v>1</v>
      </c>
      <c r="F161" s="2">
        <f>MIN(G160-pogoda[[#This Row],[parowanie]]+pogoda[[#This Row],[uzupelnione przez deszcz]], 25000)</f>
        <v>15573</v>
      </c>
      <c r="G161" s="2">
        <f>pogoda[[#This Row],[stan zbiornika przed podlaniem]]-pogoda[[#This Row],[ilosc podlana]]+pogoda[[#This Row],[dolano]]</f>
        <v>15573</v>
      </c>
      <c r="H161">
        <f>pogoda[[#This Row],[opady]]*700</f>
        <v>2800</v>
      </c>
      <c r="I161" s="2">
        <f>ROUNDUP(IF(pogoda[[#This Row],[opady]]=0,0.0003*POWER(pogoda[[#This Row],[temperatura_srednia]],1.5)*G160,0),0)</f>
        <v>0</v>
      </c>
      <c r="J161" s="2">
        <f>IF(AND(pogoda[[#This Row],[ponad 15]]=1,pogoda[[#This Row],[wiecej_opadow]]=0),IF(pogoda[[#This Row],[temperatura_srednia]]&gt;30,24000,12000),0)</f>
        <v>0</v>
      </c>
      <c r="K161" s="2">
        <f>IF(pogoda[[#This Row],[stan zbiornika przed podlaniem]]-pogoda[[#This Row],[ilosc podlana]] &lt; 0,25000-pogoda[[#This Row],[stan zbiornika przed podlaniem]],0)</f>
        <v>0</v>
      </c>
    </row>
    <row r="162" spans="1:11" x14ac:dyDescent="0.25">
      <c r="A162" s="1">
        <v>42254</v>
      </c>
      <c r="B162">
        <v>13</v>
      </c>
      <c r="C162">
        <v>0</v>
      </c>
      <c r="D162">
        <f>IF(pogoda[[#This Row],[temperatura_srednia]]&gt;15,1,0)</f>
        <v>0</v>
      </c>
      <c r="E162">
        <f>IF(pogoda[[#This Row],[opady]]&gt;0.6,1,0)</f>
        <v>0</v>
      </c>
      <c r="F162" s="2">
        <f>MIN(G161-pogoda[[#This Row],[parowanie]]+pogoda[[#This Row],[uzupelnione przez deszcz]], 25000)</f>
        <v>15354</v>
      </c>
      <c r="G162" s="2">
        <f>pogoda[[#This Row],[stan zbiornika przed podlaniem]]-pogoda[[#This Row],[ilosc podlana]]+pogoda[[#This Row],[dolano]]</f>
        <v>15354</v>
      </c>
      <c r="H162">
        <f>pogoda[[#This Row],[opady]]*700</f>
        <v>0</v>
      </c>
      <c r="I162" s="2">
        <f>ROUNDUP(IF(pogoda[[#This Row],[opady]]=0,0.0003*POWER(pogoda[[#This Row],[temperatura_srednia]],1.5)*G161,0),0)</f>
        <v>219</v>
      </c>
      <c r="J162" s="2">
        <f>IF(AND(pogoda[[#This Row],[ponad 15]]=1,pogoda[[#This Row],[wiecej_opadow]]=0),IF(pogoda[[#This Row],[temperatura_srednia]]&gt;30,24000,12000),0)</f>
        <v>0</v>
      </c>
      <c r="K162" s="2">
        <f>IF(pogoda[[#This Row],[stan zbiornika przed podlaniem]]-pogoda[[#This Row],[ilosc podlana]] &lt; 0,25000-pogoda[[#This Row],[stan zbiornika przed podlaniem]],0)</f>
        <v>0</v>
      </c>
    </row>
    <row r="163" spans="1:11" x14ac:dyDescent="0.25">
      <c r="A163" s="1">
        <v>42255</v>
      </c>
      <c r="B163">
        <v>11</v>
      </c>
      <c r="C163">
        <v>4</v>
      </c>
      <c r="D163">
        <f>IF(pogoda[[#This Row],[temperatura_srednia]]&gt;15,1,0)</f>
        <v>0</v>
      </c>
      <c r="E163">
        <f>IF(pogoda[[#This Row],[opady]]&gt;0.6,1,0)</f>
        <v>1</v>
      </c>
      <c r="F163" s="2">
        <f>MIN(G162-pogoda[[#This Row],[parowanie]]+pogoda[[#This Row],[uzupelnione przez deszcz]], 25000)</f>
        <v>18154</v>
      </c>
      <c r="G163" s="2">
        <f>pogoda[[#This Row],[stan zbiornika przed podlaniem]]-pogoda[[#This Row],[ilosc podlana]]+pogoda[[#This Row],[dolano]]</f>
        <v>18154</v>
      </c>
      <c r="H163">
        <f>pogoda[[#This Row],[opady]]*700</f>
        <v>2800</v>
      </c>
      <c r="I163" s="2">
        <f>ROUNDUP(IF(pogoda[[#This Row],[opady]]=0,0.0003*POWER(pogoda[[#This Row],[temperatura_srednia]],1.5)*G162,0),0)</f>
        <v>0</v>
      </c>
      <c r="J163" s="2">
        <f>IF(AND(pogoda[[#This Row],[ponad 15]]=1,pogoda[[#This Row],[wiecej_opadow]]=0),IF(pogoda[[#This Row],[temperatura_srednia]]&gt;30,24000,12000),0)</f>
        <v>0</v>
      </c>
      <c r="K163" s="2">
        <f>IF(pogoda[[#This Row],[stan zbiornika przed podlaniem]]-pogoda[[#This Row],[ilosc podlana]] &lt; 0,25000-pogoda[[#This Row],[stan zbiornika przed podlaniem]],0)</f>
        <v>0</v>
      </c>
    </row>
    <row r="164" spans="1:11" x14ac:dyDescent="0.25">
      <c r="A164" s="1">
        <v>42256</v>
      </c>
      <c r="B164">
        <v>11</v>
      </c>
      <c r="C164">
        <v>0</v>
      </c>
      <c r="D164">
        <f>IF(pogoda[[#This Row],[temperatura_srednia]]&gt;15,1,0)</f>
        <v>0</v>
      </c>
      <c r="E164">
        <f>IF(pogoda[[#This Row],[opady]]&gt;0.6,1,0)</f>
        <v>0</v>
      </c>
      <c r="F164" s="2">
        <f>MIN(G163-pogoda[[#This Row],[parowanie]]+pogoda[[#This Row],[uzupelnione przez deszcz]], 25000)</f>
        <v>17955</v>
      </c>
      <c r="G164" s="2">
        <f>pogoda[[#This Row],[stan zbiornika przed podlaniem]]-pogoda[[#This Row],[ilosc podlana]]+pogoda[[#This Row],[dolano]]</f>
        <v>17955</v>
      </c>
      <c r="H164">
        <f>pogoda[[#This Row],[opady]]*700</f>
        <v>0</v>
      </c>
      <c r="I164" s="2">
        <f>ROUNDUP(IF(pogoda[[#This Row],[opady]]=0,0.0003*POWER(pogoda[[#This Row],[temperatura_srednia]],1.5)*G163,0),0)</f>
        <v>199</v>
      </c>
      <c r="J164" s="2">
        <f>IF(AND(pogoda[[#This Row],[ponad 15]]=1,pogoda[[#This Row],[wiecej_opadow]]=0),IF(pogoda[[#This Row],[temperatura_srednia]]&gt;30,24000,12000),0)</f>
        <v>0</v>
      </c>
      <c r="K164" s="2">
        <f>IF(pogoda[[#This Row],[stan zbiornika przed podlaniem]]-pogoda[[#This Row],[ilosc podlana]] &lt; 0,25000-pogoda[[#This Row],[stan zbiornika przed podlaniem]],0)</f>
        <v>0</v>
      </c>
    </row>
    <row r="165" spans="1:11" x14ac:dyDescent="0.25">
      <c r="A165" s="1">
        <v>42257</v>
      </c>
      <c r="B165">
        <v>12</v>
      </c>
      <c r="C165">
        <v>0</v>
      </c>
      <c r="D165">
        <f>IF(pogoda[[#This Row],[temperatura_srednia]]&gt;15,1,0)</f>
        <v>0</v>
      </c>
      <c r="E165">
        <f>IF(pogoda[[#This Row],[opady]]&gt;0.6,1,0)</f>
        <v>0</v>
      </c>
      <c r="F165" s="2">
        <f>MIN(G164-pogoda[[#This Row],[parowanie]]+pogoda[[#This Row],[uzupelnione przez deszcz]], 25000)</f>
        <v>17731</v>
      </c>
      <c r="G165" s="2">
        <f>pogoda[[#This Row],[stan zbiornika przed podlaniem]]-pogoda[[#This Row],[ilosc podlana]]+pogoda[[#This Row],[dolano]]</f>
        <v>17731</v>
      </c>
      <c r="H165">
        <f>pogoda[[#This Row],[opady]]*700</f>
        <v>0</v>
      </c>
      <c r="I165" s="2">
        <f>ROUNDUP(IF(pogoda[[#This Row],[opady]]=0,0.0003*POWER(pogoda[[#This Row],[temperatura_srednia]],1.5)*G164,0),0)</f>
        <v>224</v>
      </c>
      <c r="J165" s="2">
        <f>IF(AND(pogoda[[#This Row],[ponad 15]]=1,pogoda[[#This Row],[wiecej_opadow]]=0),IF(pogoda[[#This Row],[temperatura_srednia]]&gt;30,24000,12000),0)</f>
        <v>0</v>
      </c>
      <c r="K165" s="2">
        <f>IF(pogoda[[#This Row],[stan zbiornika przed podlaniem]]-pogoda[[#This Row],[ilosc podlana]] &lt; 0,25000-pogoda[[#This Row],[stan zbiornika przed podlaniem]],0)</f>
        <v>0</v>
      </c>
    </row>
    <row r="166" spans="1:11" x14ac:dyDescent="0.25">
      <c r="A166" s="1">
        <v>42258</v>
      </c>
      <c r="B166">
        <v>16</v>
      </c>
      <c r="C166">
        <v>0.1</v>
      </c>
      <c r="D166">
        <f>IF(pogoda[[#This Row],[temperatura_srednia]]&gt;15,1,0)</f>
        <v>1</v>
      </c>
      <c r="E166">
        <f>IF(pogoda[[#This Row],[opady]]&gt;0.6,1,0)</f>
        <v>0</v>
      </c>
      <c r="F166" s="2">
        <f>MIN(G165-pogoda[[#This Row],[parowanie]]+pogoda[[#This Row],[uzupelnione przez deszcz]], 25000)</f>
        <v>17801</v>
      </c>
      <c r="G166" s="2">
        <f>pogoda[[#This Row],[stan zbiornika przed podlaniem]]-pogoda[[#This Row],[ilosc podlana]]+pogoda[[#This Row],[dolano]]</f>
        <v>5801</v>
      </c>
      <c r="H166">
        <f>pogoda[[#This Row],[opady]]*700</f>
        <v>70</v>
      </c>
      <c r="I166" s="2">
        <f>ROUNDUP(IF(pogoda[[#This Row],[opady]]=0,0.0003*POWER(pogoda[[#This Row],[temperatura_srednia]],1.5)*G165,0),0)</f>
        <v>0</v>
      </c>
      <c r="J166" s="2">
        <f>IF(AND(pogoda[[#This Row],[ponad 15]]=1,pogoda[[#This Row],[wiecej_opadow]]=0),IF(pogoda[[#This Row],[temperatura_srednia]]&gt;30,24000,12000),0)</f>
        <v>12000</v>
      </c>
      <c r="K166" s="2">
        <f>IF(pogoda[[#This Row],[stan zbiornika przed podlaniem]]-pogoda[[#This Row],[ilosc podlana]] &lt; 0,25000-pogoda[[#This Row],[stan zbiornika przed podlaniem]],0)</f>
        <v>0</v>
      </c>
    </row>
    <row r="167" spans="1:11" x14ac:dyDescent="0.25">
      <c r="A167" s="1">
        <v>42259</v>
      </c>
      <c r="B167">
        <v>18</v>
      </c>
      <c r="C167">
        <v>0</v>
      </c>
      <c r="D167">
        <f>IF(pogoda[[#This Row],[temperatura_srednia]]&gt;15,1,0)</f>
        <v>1</v>
      </c>
      <c r="E167">
        <f>IF(pogoda[[#This Row],[opady]]&gt;0.6,1,0)</f>
        <v>0</v>
      </c>
      <c r="F167" s="2">
        <f>MIN(G166-pogoda[[#This Row],[parowanie]]+pogoda[[#This Row],[uzupelnione przez deszcz]], 25000)</f>
        <v>5668</v>
      </c>
      <c r="G167" s="2">
        <f>pogoda[[#This Row],[stan zbiornika przed podlaniem]]-pogoda[[#This Row],[ilosc podlana]]+pogoda[[#This Row],[dolano]]</f>
        <v>13000</v>
      </c>
      <c r="H167">
        <f>pogoda[[#This Row],[opady]]*700</f>
        <v>0</v>
      </c>
      <c r="I167" s="2">
        <f>ROUNDUP(IF(pogoda[[#This Row],[opady]]=0,0.0003*POWER(pogoda[[#This Row],[temperatura_srednia]],1.5)*G166,0),0)</f>
        <v>133</v>
      </c>
      <c r="J167" s="2">
        <f>IF(AND(pogoda[[#This Row],[ponad 15]]=1,pogoda[[#This Row],[wiecej_opadow]]=0),IF(pogoda[[#This Row],[temperatura_srednia]]&gt;30,24000,12000),0)</f>
        <v>12000</v>
      </c>
      <c r="K167" s="2">
        <f>IF(pogoda[[#This Row],[stan zbiornika przed podlaniem]]-pogoda[[#This Row],[ilosc podlana]] &lt; 0,25000-pogoda[[#This Row],[stan zbiornika przed podlaniem]],0)</f>
        <v>19332</v>
      </c>
    </row>
    <row r="168" spans="1:11" x14ac:dyDescent="0.25">
      <c r="A168" s="1">
        <v>42260</v>
      </c>
      <c r="B168">
        <v>18</v>
      </c>
      <c r="C168">
        <v>0</v>
      </c>
      <c r="D168">
        <f>IF(pogoda[[#This Row],[temperatura_srednia]]&gt;15,1,0)</f>
        <v>1</v>
      </c>
      <c r="E168">
        <f>IF(pogoda[[#This Row],[opady]]&gt;0.6,1,0)</f>
        <v>0</v>
      </c>
      <c r="F168" s="2">
        <f>MIN(G167-pogoda[[#This Row],[parowanie]]+pogoda[[#This Row],[uzupelnione przez deszcz]], 25000)</f>
        <v>12702</v>
      </c>
      <c r="G168" s="2">
        <f>pogoda[[#This Row],[stan zbiornika przed podlaniem]]-pogoda[[#This Row],[ilosc podlana]]+pogoda[[#This Row],[dolano]]</f>
        <v>702</v>
      </c>
      <c r="H168">
        <f>pogoda[[#This Row],[opady]]*700</f>
        <v>0</v>
      </c>
      <c r="I168" s="2">
        <f>ROUNDUP(IF(pogoda[[#This Row],[opady]]=0,0.0003*POWER(pogoda[[#This Row],[temperatura_srednia]],1.5)*G167,0),0)</f>
        <v>298</v>
      </c>
      <c r="J168" s="2">
        <f>IF(AND(pogoda[[#This Row],[ponad 15]]=1,pogoda[[#This Row],[wiecej_opadow]]=0),IF(pogoda[[#This Row],[temperatura_srednia]]&gt;30,24000,12000),0)</f>
        <v>12000</v>
      </c>
      <c r="K168" s="2">
        <f>IF(pogoda[[#This Row],[stan zbiornika przed podlaniem]]-pogoda[[#This Row],[ilosc podlana]] &lt; 0,25000-pogoda[[#This Row],[stan zbiornika przed podlaniem]],0)</f>
        <v>0</v>
      </c>
    </row>
    <row r="169" spans="1:11" x14ac:dyDescent="0.25">
      <c r="A169" s="1">
        <v>42261</v>
      </c>
      <c r="B169">
        <v>19</v>
      </c>
      <c r="C169">
        <v>3</v>
      </c>
      <c r="D169">
        <f>IF(pogoda[[#This Row],[temperatura_srednia]]&gt;15,1,0)</f>
        <v>1</v>
      </c>
      <c r="E169">
        <f>IF(pogoda[[#This Row],[opady]]&gt;0.6,1,0)</f>
        <v>1</v>
      </c>
      <c r="F169" s="2">
        <f>MIN(G168-pogoda[[#This Row],[parowanie]]+pogoda[[#This Row],[uzupelnione przez deszcz]], 25000)</f>
        <v>2802</v>
      </c>
      <c r="G169" s="2">
        <f>pogoda[[#This Row],[stan zbiornika przed podlaniem]]-pogoda[[#This Row],[ilosc podlana]]+pogoda[[#This Row],[dolano]]</f>
        <v>2802</v>
      </c>
      <c r="H169">
        <f>pogoda[[#This Row],[opady]]*700</f>
        <v>2100</v>
      </c>
      <c r="I169" s="2">
        <f>ROUNDUP(IF(pogoda[[#This Row],[opady]]=0,0.0003*POWER(pogoda[[#This Row],[temperatura_srednia]],1.5)*G168,0),0)</f>
        <v>0</v>
      </c>
      <c r="J169" s="2">
        <f>IF(AND(pogoda[[#This Row],[ponad 15]]=1,pogoda[[#This Row],[wiecej_opadow]]=0),IF(pogoda[[#This Row],[temperatura_srednia]]&gt;30,24000,12000),0)</f>
        <v>0</v>
      </c>
      <c r="K169" s="2">
        <f>IF(pogoda[[#This Row],[stan zbiornika przed podlaniem]]-pogoda[[#This Row],[ilosc podlana]] &lt; 0,25000-pogoda[[#This Row],[stan zbiornika przed podlaniem]],0)</f>
        <v>0</v>
      </c>
    </row>
    <row r="170" spans="1:11" x14ac:dyDescent="0.25">
      <c r="A170" s="1">
        <v>42262</v>
      </c>
      <c r="B170">
        <v>16</v>
      </c>
      <c r="C170">
        <v>0.1</v>
      </c>
      <c r="D170">
        <f>IF(pogoda[[#This Row],[temperatura_srednia]]&gt;15,1,0)</f>
        <v>1</v>
      </c>
      <c r="E170">
        <f>IF(pogoda[[#This Row],[opady]]&gt;0.6,1,0)</f>
        <v>0</v>
      </c>
      <c r="F170" s="2">
        <f>MIN(G169-pogoda[[#This Row],[parowanie]]+pogoda[[#This Row],[uzupelnione przez deszcz]], 25000)</f>
        <v>2872</v>
      </c>
      <c r="G170" s="2">
        <f>pogoda[[#This Row],[stan zbiornika przed podlaniem]]-pogoda[[#This Row],[ilosc podlana]]+pogoda[[#This Row],[dolano]]</f>
        <v>13000</v>
      </c>
      <c r="H170">
        <f>pogoda[[#This Row],[opady]]*700</f>
        <v>70</v>
      </c>
      <c r="I170" s="2">
        <f>ROUNDUP(IF(pogoda[[#This Row],[opady]]=0,0.0003*POWER(pogoda[[#This Row],[temperatura_srednia]],1.5)*G169,0),0)</f>
        <v>0</v>
      </c>
      <c r="J170" s="2">
        <f>IF(AND(pogoda[[#This Row],[ponad 15]]=1,pogoda[[#This Row],[wiecej_opadow]]=0),IF(pogoda[[#This Row],[temperatura_srednia]]&gt;30,24000,12000),0)</f>
        <v>12000</v>
      </c>
      <c r="K170" s="2">
        <f>IF(pogoda[[#This Row],[stan zbiornika przed podlaniem]]-pogoda[[#This Row],[ilosc podlana]] &lt; 0,25000-pogoda[[#This Row],[stan zbiornika przed podlaniem]],0)</f>
        <v>22128</v>
      </c>
    </row>
    <row r="171" spans="1:11" x14ac:dyDescent="0.25">
      <c r="A171" s="1">
        <v>42263</v>
      </c>
      <c r="B171">
        <v>18</v>
      </c>
      <c r="C171">
        <v>0</v>
      </c>
      <c r="D171">
        <f>IF(pogoda[[#This Row],[temperatura_srednia]]&gt;15,1,0)</f>
        <v>1</v>
      </c>
      <c r="E171">
        <f>IF(pogoda[[#This Row],[opady]]&gt;0.6,1,0)</f>
        <v>0</v>
      </c>
      <c r="F171" s="2">
        <f>MIN(G170-pogoda[[#This Row],[parowanie]]+pogoda[[#This Row],[uzupelnione przez deszcz]], 25000)</f>
        <v>12702</v>
      </c>
      <c r="G171" s="2">
        <f>pogoda[[#This Row],[stan zbiornika przed podlaniem]]-pogoda[[#This Row],[ilosc podlana]]+pogoda[[#This Row],[dolano]]</f>
        <v>702</v>
      </c>
      <c r="H171">
        <f>pogoda[[#This Row],[opady]]*700</f>
        <v>0</v>
      </c>
      <c r="I171" s="2">
        <f>ROUNDUP(IF(pogoda[[#This Row],[opady]]=0,0.0003*POWER(pogoda[[#This Row],[temperatura_srednia]],1.5)*G170,0),0)</f>
        <v>298</v>
      </c>
      <c r="J171" s="2">
        <f>IF(AND(pogoda[[#This Row],[ponad 15]]=1,pogoda[[#This Row],[wiecej_opadow]]=0),IF(pogoda[[#This Row],[temperatura_srednia]]&gt;30,24000,12000),0)</f>
        <v>12000</v>
      </c>
      <c r="K171" s="2">
        <f>IF(pogoda[[#This Row],[stan zbiornika przed podlaniem]]-pogoda[[#This Row],[ilosc podlana]] &lt; 0,25000-pogoda[[#This Row],[stan zbiornika przed podlaniem]],0)</f>
        <v>0</v>
      </c>
    </row>
    <row r="172" spans="1:11" x14ac:dyDescent="0.25">
      <c r="A172" s="1">
        <v>42264</v>
      </c>
      <c r="B172">
        <v>22</v>
      </c>
      <c r="C172">
        <v>0.5</v>
      </c>
      <c r="D172">
        <f>IF(pogoda[[#This Row],[temperatura_srednia]]&gt;15,1,0)</f>
        <v>1</v>
      </c>
      <c r="E172">
        <f>IF(pogoda[[#This Row],[opady]]&gt;0.6,1,0)</f>
        <v>0</v>
      </c>
      <c r="F172" s="2">
        <f>MIN(G171-pogoda[[#This Row],[parowanie]]+pogoda[[#This Row],[uzupelnione przez deszcz]], 25000)</f>
        <v>1052</v>
      </c>
      <c r="G172" s="2">
        <f>pogoda[[#This Row],[stan zbiornika przed podlaniem]]-pogoda[[#This Row],[ilosc podlana]]+pogoda[[#This Row],[dolano]]</f>
        <v>13000</v>
      </c>
      <c r="H172">
        <f>pogoda[[#This Row],[opady]]*700</f>
        <v>350</v>
      </c>
      <c r="I172" s="2">
        <f>ROUNDUP(IF(pogoda[[#This Row],[opady]]=0,0.0003*POWER(pogoda[[#This Row],[temperatura_srednia]],1.5)*G171,0),0)</f>
        <v>0</v>
      </c>
      <c r="J172" s="2">
        <f>IF(AND(pogoda[[#This Row],[ponad 15]]=1,pogoda[[#This Row],[wiecej_opadow]]=0),IF(pogoda[[#This Row],[temperatura_srednia]]&gt;30,24000,12000),0)</f>
        <v>12000</v>
      </c>
      <c r="K172" s="2">
        <f>IF(pogoda[[#This Row],[stan zbiornika przed podlaniem]]-pogoda[[#This Row],[ilosc podlana]] &lt; 0,25000-pogoda[[#This Row],[stan zbiornika przed podlaniem]],0)</f>
        <v>23948</v>
      </c>
    </row>
    <row r="173" spans="1:11" x14ac:dyDescent="0.25">
      <c r="A173" s="1">
        <v>42265</v>
      </c>
      <c r="B173">
        <v>16</v>
      </c>
      <c r="C173">
        <v>0</v>
      </c>
      <c r="D173">
        <f>IF(pogoda[[#This Row],[temperatura_srednia]]&gt;15,1,0)</f>
        <v>1</v>
      </c>
      <c r="E173">
        <f>IF(pogoda[[#This Row],[opady]]&gt;0.6,1,0)</f>
        <v>0</v>
      </c>
      <c r="F173" s="2">
        <f>MIN(G172-pogoda[[#This Row],[parowanie]]+pogoda[[#This Row],[uzupelnione przez deszcz]], 25000)</f>
        <v>12750</v>
      </c>
      <c r="G173" s="2">
        <f>pogoda[[#This Row],[stan zbiornika przed podlaniem]]-pogoda[[#This Row],[ilosc podlana]]+pogoda[[#This Row],[dolano]]</f>
        <v>750</v>
      </c>
      <c r="H173">
        <f>pogoda[[#This Row],[opady]]*700</f>
        <v>0</v>
      </c>
      <c r="I173" s="2">
        <f>ROUNDUP(IF(pogoda[[#This Row],[opady]]=0,0.0003*POWER(pogoda[[#This Row],[temperatura_srednia]],1.5)*G172,0),0)</f>
        <v>250</v>
      </c>
      <c r="J173" s="2">
        <f>IF(AND(pogoda[[#This Row],[ponad 15]]=1,pogoda[[#This Row],[wiecej_opadow]]=0),IF(pogoda[[#This Row],[temperatura_srednia]]&gt;30,24000,12000),0)</f>
        <v>12000</v>
      </c>
      <c r="K173" s="2">
        <f>IF(pogoda[[#This Row],[stan zbiornika przed podlaniem]]-pogoda[[#This Row],[ilosc podlana]] &lt; 0,25000-pogoda[[#This Row],[stan zbiornika przed podlaniem]],0)</f>
        <v>0</v>
      </c>
    </row>
    <row r="174" spans="1:11" x14ac:dyDescent="0.25">
      <c r="A174" s="1">
        <v>42266</v>
      </c>
      <c r="B174">
        <v>15</v>
      </c>
      <c r="C174">
        <v>0</v>
      </c>
      <c r="D174">
        <f>IF(pogoda[[#This Row],[temperatura_srednia]]&gt;15,1,0)</f>
        <v>0</v>
      </c>
      <c r="E174">
        <f>IF(pogoda[[#This Row],[opady]]&gt;0.6,1,0)</f>
        <v>0</v>
      </c>
      <c r="F174" s="2">
        <f>MIN(G173-pogoda[[#This Row],[parowanie]]+pogoda[[#This Row],[uzupelnione przez deszcz]], 25000)</f>
        <v>736</v>
      </c>
      <c r="G174" s="2">
        <f>pogoda[[#This Row],[stan zbiornika przed podlaniem]]-pogoda[[#This Row],[ilosc podlana]]+pogoda[[#This Row],[dolano]]</f>
        <v>736</v>
      </c>
      <c r="H174">
        <f>pogoda[[#This Row],[opady]]*700</f>
        <v>0</v>
      </c>
      <c r="I174" s="2">
        <f>ROUNDUP(IF(pogoda[[#This Row],[opady]]=0,0.0003*POWER(pogoda[[#This Row],[temperatura_srednia]],1.5)*G173,0),0)</f>
        <v>14</v>
      </c>
      <c r="J174" s="2">
        <f>IF(AND(pogoda[[#This Row],[ponad 15]]=1,pogoda[[#This Row],[wiecej_opadow]]=0),IF(pogoda[[#This Row],[temperatura_srednia]]&gt;30,24000,12000),0)</f>
        <v>0</v>
      </c>
      <c r="K174" s="2">
        <f>IF(pogoda[[#This Row],[stan zbiornika przed podlaniem]]-pogoda[[#This Row],[ilosc podlana]] &lt; 0,25000-pogoda[[#This Row],[stan zbiornika przed podlaniem]],0)</f>
        <v>0</v>
      </c>
    </row>
    <row r="175" spans="1:11" x14ac:dyDescent="0.25">
      <c r="A175" s="1">
        <v>42267</v>
      </c>
      <c r="B175">
        <v>14</v>
      </c>
      <c r="C175">
        <v>2</v>
      </c>
      <c r="D175">
        <f>IF(pogoda[[#This Row],[temperatura_srednia]]&gt;15,1,0)</f>
        <v>0</v>
      </c>
      <c r="E175">
        <f>IF(pogoda[[#This Row],[opady]]&gt;0.6,1,0)</f>
        <v>1</v>
      </c>
      <c r="F175" s="2">
        <f>MIN(G174-pogoda[[#This Row],[parowanie]]+pogoda[[#This Row],[uzupelnione przez deszcz]], 25000)</f>
        <v>2136</v>
      </c>
      <c r="G175" s="2">
        <f>pogoda[[#This Row],[stan zbiornika przed podlaniem]]-pogoda[[#This Row],[ilosc podlana]]+pogoda[[#This Row],[dolano]]</f>
        <v>2136</v>
      </c>
      <c r="H175">
        <f>pogoda[[#This Row],[opady]]*700</f>
        <v>1400</v>
      </c>
      <c r="I175" s="2">
        <f>ROUNDUP(IF(pogoda[[#This Row],[opady]]=0,0.0003*POWER(pogoda[[#This Row],[temperatura_srednia]],1.5)*G174,0),0)</f>
        <v>0</v>
      </c>
      <c r="J175" s="2">
        <f>IF(AND(pogoda[[#This Row],[ponad 15]]=1,pogoda[[#This Row],[wiecej_opadow]]=0),IF(pogoda[[#This Row],[temperatura_srednia]]&gt;30,24000,12000),0)</f>
        <v>0</v>
      </c>
      <c r="K175" s="2">
        <f>IF(pogoda[[#This Row],[stan zbiornika przed podlaniem]]-pogoda[[#This Row],[ilosc podlana]] &lt; 0,25000-pogoda[[#This Row],[stan zbiornika przed podlaniem]],0)</f>
        <v>0</v>
      </c>
    </row>
    <row r="176" spans="1:11" x14ac:dyDescent="0.25">
      <c r="A176" s="1">
        <v>42268</v>
      </c>
      <c r="B176">
        <v>12</v>
      </c>
      <c r="C176">
        <v>0</v>
      </c>
      <c r="D176">
        <f>IF(pogoda[[#This Row],[temperatura_srednia]]&gt;15,1,0)</f>
        <v>0</v>
      </c>
      <c r="E176">
        <f>IF(pogoda[[#This Row],[opady]]&gt;0.6,1,0)</f>
        <v>0</v>
      </c>
      <c r="F176" s="2">
        <f>MIN(G175-pogoda[[#This Row],[parowanie]]+pogoda[[#This Row],[uzupelnione przez deszcz]], 25000)</f>
        <v>2109</v>
      </c>
      <c r="G176" s="2">
        <f>pogoda[[#This Row],[stan zbiornika przed podlaniem]]-pogoda[[#This Row],[ilosc podlana]]+pogoda[[#This Row],[dolano]]</f>
        <v>2109</v>
      </c>
      <c r="H176">
        <f>pogoda[[#This Row],[opady]]*700</f>
        <v>0</v>
      </c>
      <c r="I176" s="2">
        <f>ROUNDUP(IF(pogoda[[#This Row],[opady]]=0,0.0003*POWER(pogoda[[#This Row],[temperatura_srednia]],1.5)*G175,0),0)</f>
        <v>27</v>
      </c>
      <c r="J176" s="2">
        <f>IF(AND(pogoda[[#This Row],[ponad 15]]=1,pogoda[[#This Row],[wiecej_opadow]]=0),IF(pogoda[[#This Row],[temperatura_srednia]]&gt;30,24000,12000),0)</f>
        <v>0</v>
      </c>
      <c r="K176" s="2">
        <f>IF(pogoda[[#This Row],[stan zbiornika przed podlaniem]]-pogoda[[#This Row],[ilosc podlana]] &lt; 0,25000-pogoda[[#This Row],[stan zbiornika przed podlaniem]],0)</f>
        <v>0</v>
      </c>
    </row>
    <row r="177" spans="1:11" x14ac:dyDescent="0.25">
      <c r="A177" s="1">
        <v>42269</v>
      </c>
      <c r="B177">
        <v>13</v>
      </c>
      <c r="C177">
        <v>0</v>
      </c>
      <c r="D177">
        <f>IF(pogoda[[#This Row],[temperatura_srednia]]&gt;15,1,0)</f>
        <v>0</v>
      </c>
      <c r="E177">
        <f>IF(pogoda[[#This Row],[opady]]&gt;0.6,1,0)</f>
        <v>0</v>
      </c>
      <c r="F177" s="2">
        <f>MIN(G176-pogoda[[#This Row],[parowanie]]+pogoda[[#This Row],[uzupelnione przez deszcz]], 25000)</f>
        <v>2079</v>
      </c>
      <c r="G177" s="2">
        <f>pogoda[[#This Row],[stan zbiornika przed podlaniem]]-pogoda[[#This Row],[ilosc podlana]]+pogoda[[#This Row],[dolano]]</f>
        <v>2079</v>
      </c>
      <c r="H177">
        <f>pogoda[[#This Row],[opady]]*700</f>
        <v>0</v>
      </c>
      <c r="I177" s="2">
        <f>ROUNDUP(IF(pogoda[[#This Row],[opady]]=0,0.0003*POWER(pogoda[[#This Row],[temperatura_srednia]],1.5)*G176,0),0)</f>
        <v>30</v>
      </c>
      <c r="J177" s="2">
        <f>IF(AND(pogoda[[#This Row],[ponad 15]]=1,pogoda[[#This Row],[wiecej_opadow]]=0),IF(pogoda[[#This Row],[temperatura_srednia]]&gt;30,24000,12000),0)</f>
        <v>0</v>
      </c>
      <c r="K177" s="2">
        <f>IF(pogoda[[#This Row],[stan zbiornika przed podlaniem]]-pogoda[[#This Row],[ilosc podlana]] &lt; 0,25000-pogoda[[#This Row],[stan zbiornika przed podlaniem]],0)</f>
        <v>0</v>
      </c>
    </row>
    <row r="178" spans="1:11" x14ac:dyDescent="0.25">
      <c r="A178" s="1">
        <v>42270</v>
      </c>
      <c r="B178">
        <v>15</v>
      </c>
      <c r="C178">
        <v>0</v>
      </c>
      <c r="D178">
        <f>IF(pogoda[[#This Row],[temperatura_srednia]]&gt;15,1,0)</f>
        <v>0</v>
      </c>
      <c r="E178">
        <f>IF(pogoda[[#This Row],[opady]]&gt;0.6,1,0)</f>
        <v>0</v>
      </c>
      <c r="F178" s="2">
        <f>MIN(G177-pogoda[[#This Row],[parowanie]]+pogoda[[#This Row],[uzupelnione przez deszcz]], 25000)</f>
        <v>2042</v>
      </c>
      <c r="G178" s="2">
        <f>pogoda[[#This Row],[stan zbiornika przed podlaniem]]-pogoda[[#This Row],[ilosc podlana]]+pogoda[[#This Row],[dolano]]</f>
        <v>2042</v>
      </c>
      <c r="H178">
        <f>pogoda[[#This Row],[opady]]*700</f>
        <v>0</v>
      </c>
      <c r="I178" s="2">
        <f>ROUNDUP(IF(pogoda[[#This Row],[opady]]=0,0.0003*POWER(pogoda[[#This Row],[temperatura_srednia]],1.5)*G177,0),0)</f>
        <v>37</v>
      </c>
      <c r="J178" s="2">
        <f>IF(AND(pogoda[[#This Row],[ponad 15]]=1,pogoda[[#This Row],[wiecej_opadow]]=0),IF(pogoda[[#This Row],[temperatura_srednia]]&gt;30,24000,12000),0)</f>
        <v>0</v>
      </c>
      <c r="K178" s="2">
        <f>IF(pogoda[[#This Row],[stan zbiornika przed podlaniem]]-pogoda[[#This Row],[ilosc podlana]] &lt; 0,25000-pogoda[[#This Row],[stan zbiornika przed podlaniem]],0)</f>
        <v>0</v>
      </c>
    </row>
    <row r="179" spans="1:11" x14ac:dyDescent="0.25">
      <c r="A179" s="1">
        <v>42271</v>
      </c>
      <c r="B179">
        <v>15</v>
      </c>
      <c r="C179">
        <v>0</v>
      </c>
      <c r="D179">
        <f>IF(pogoda[[#This Row],[temperatura_srednia]]&gt;15,1,0)</f>
        <v>0</v>
      </c>
      <c r="E179">
        <f>IF(pogoda[[#This Row],[opady]]&gt;0.6,1,0)</f>
        <v>0</v>
      </c>
      <c r="F179" s="2">
        <f>MIN(G178-pogoda[[#This Row],[parowanie]]+pogoda[[#This Row],[uzupelnione przez deszcz]], 25000)</f>
        <v>2006</v>
      </c>
      <c r="G179" s="2">
        <f>pogoda[[#This Row],[stan zbiornika przed podlaniem]]-pogoda[[#This Row],[ilosc podlana]]+pogoda[[#This Row],[dolano]]</f>
        <v>2006</v>
      </c>
      <c r="H179">
        <f>pogoda[[#This Row],[opady]]*700</f>
        <v>0</v>
      </c>
      <c r="I179" s="2">
        <f>ROUNDUP(IF(pogoda[[#This Row],[opady]]=0,0.0003*POWER(pogoda[[#This Row],[temperatura_srednia]],1.5)*G178,0),0)</f>
        <v>36</v>
      </c>
      <c r="J179" s="2">
        <f>IF(AND(pogoda[[#This Row],[ponad 15]]=1,pogoda[[#This Row],[wiecej_opadow]]=0),IF(pogoda[[#This Row],[temperatura_srednia]]&gt;30,24000,12000),0)</f>
        <v>0</v>
      </c>
      <c r="K179" s="2">
        <f>IF(pogoda[[#This Row],[stan zbiornika przed podlaniem]]-pogoda[[#This Row],[ilosc podlana]] &lt; 0,25000-pogoda[[#This Row],[stan zbiornika przed podlaniem]],0)</f>
        <v>0</v>
      </c>
    </row>
    <row r="180" spans="1:11" x14ac:dyDescent="0.25">
      <c r="A180" s="1">
        <v>42272</v>
      </c>
      <c r="B180">
        <v>14</v>
      </c>
      <c r="C180">
        <v>0</v>
      </c>
      <c r="D180">
        <f>IF(pogoda[[#This Row],[temperatura_srednia]]&gt;15,1,0)</f>
        <v>0</v>
      </c>
      <c r="E180">
        <f>IF(pogoda[[#This Row],[opady]]&gt;0.6,1,0)</f>
        <v>0</v>
      </c>
      <c r="F180" s="2">
        <f>MIN(G179-pogoda[[#This Row],[parowanie]]+pogoda[[#This Row],[uzupelnione przez deszcz]], 25000)</f>
        <v>1974</v>
      </c>
      <c r="G180" s="2">
        <f>pogoda[[#This Row],[stan zbiornika przed podlaniem]]-pogoda[[#This Row],[ilosc podlana]]+pogoda[[#This Row],[dolano]]</f>
        <v>1974</v>
      </c>
      <c r="H180">
        <f>pogoda[[#This Row],[opady]]*700</f>
        <v>0</v>
      </c>
      <c r="I180" s="2">
        <f>ROUNDUP(IF(pogoda[[#This Row],[opady]]=0,0.0003*POWER(pogoda[[#This Row],[temperatura_srednia]],1.5)*G179,0),0)</f>
        <v>32</v>
      </c>
      <c r="J180" s="2">
        <f>IF(AND(pogoda[[#This Row],[ponad 15]]=1,pogoda[[#This Row],[wiecej_opadow]]=0),IF(pogoda[[#This Row],[temperatura_srednia]]&gt;30,24000,12000),0)</f>
        <v>0</v>
      </c>
      <c r="K180" s="2">
        <f>IF(pogoda[[#This Row],[stan zbiornika przed podlaniem]]-pogoda[[#This Row],[ilosc podlana]] &lt; 0,25000-pogoda[[#This Row],[stan zbiornika przed podlaniem]],0)</f>
        <v>0</v>
      </c>
    </row>
    <row r="181" spans="1:11" x14ac:dyDescent="0.25">
      <c r="A181" s="1">
        <v>42273</v>
      </c>
      <c r="B181">
        <v>12</v>
      </c>
      <c r="C181">
        <v>0</v>
      </c>
      <c r="D181">
        <f>IF(pogoda[[#This Row],[temperatura_srednia]]&gt;15,1,0)</f>
        <v>0</v>
      </c>
      <c r="E181">
        <f>IF(pogoda[[#This Row],[opady]]&gt;0.6,1,0)</f>
        <v>0</v>
      </c>
      <c r="F181" s="2">
        <f>MIN(G180-pogoda[[#This Row],[parowanie]]+pogoda[[#This Row],[uzupelnione przez deszcz]], 25000)</f>
        <v>1949</v>
      </c>
      <c r="G181" s="2">
        <f>pogoda[[#This Row],[stan zbiornika przed podlaniem]]-pogoda[[#This Row],[ilosc podlana]]+pogoda[[#This Row],[dolano]]</f>
        <v>1949</v>
      </c>
      <c r="H181">
        <f>pogoda[[#This Row],[opady]]*700</f>
        <v>0</v>
      </c>
      <c r="I181" s="2">
        <f>ROUNDUP(IF(pogoda[[#This Row],[opady]]=0,0.0003*POWER(pogoda[[#This Row],[temperatura_srednia]],1.5)*G180,0),0)</f>
        <v>25</v>
      </c>
      <c r="J181" s="2">
        <f>IF(AND(pogoda[[#This Row],[ponad 15]]=1,pogoda[[#This Row],[wiecej_opadow]]=0),IF(pogoda[[#This Row],[temperatura_srednia]]&gt;30,24000,12000),0)</f>
        <v>0</v>
      </c>
      <c r="K181" s="2">
        <f>IF(pogoda[[#This Row],[stan zbiornika przed podlaniem]]-pogoda[[#This Row],[ilosc podlana]] &lt; 0,25000-pogoda[[#This Row],[stan zbiornika przed podlaniem]],0)</f>
        <v>0</v>
      </c>
    </row>
    <row r="182" spans="1:11" x14ac:dyDescent="0.25">
      <c r="A182" s="1">
        <v>42274</v>
      </c>
      <c r="B182">
        <v>11</v>
      </c>
      <c r="C182">
        <v>0</v>
      </c>
      <c r="D182">
        <f>IF(pogoda[[#This Row],[temperatura_srednia]]&gt;15,1,0)</f>
        <v>0</v>
      </c>
      <c r="E182">
        <f>IF(pogoda[[#This Row],[opady]]&gt;0.6,1,0)</f>
        <v>0</v>
      </c>
      <c r="F182" s="2">
        <f>MIN(G181-pogoda[[#This Row],[parowanie]]+pogoda[[#This Row],[uzupelnione przez deszcz]], 25000)</f>
        <v>1927</v>
      </c>
      <c r="G182" s="2">
        <f>pogoda[[#This Row],[stan zbiornika przed podlaniem]]-pogoda[[#This Row],[ilosc podlana]]+pogoda[[#This Row],[dolano]]</f>
        <v>1927</v>
      </c>
      <c r="H182">
        <f>pogoda[[#This Row],[opady]]*700</f>
        <v>0</v>
      </c>
      <c r="I182" s="2">
        <f>ROUNDUP(IF(pogoda[[#This Row],[opady]]=0,0.0003*POWER(pogoda[[#This Row],[temperatura_srednia]],1.5)*G181,0),0)</f>
        <v>22</v>
      </c>
      <c r="J182" s="2">
        <f>IF(AND(pogoda[[#This Row],[ponad 15]]=1,pogoda[[#This Row],[wiecej_opadow]]=0),IF(pogoda[[#This Row],[temperatura_srednia]]&gt;30,24000,12000),0)</f>
        <v>0</v>
      </c>
      <c r="K182" s="2">
        <f>IF(pogoda[[#This Row],[stan zbiornika przed podlaniem]]-pogoda[[#This Row],[ilosc podlana]] &lt; 0,25000-pogoda[[#This Row],[stan zbiornika przed podlaniem]],0)</f>
        <v>0</v>
      </c>
    </row>
    <row r="183" spans="1:11" x14ac:dyDescent="0.25">
      <c r="A183" s="1">
        <v>42275</v>
      </c>
      <c r="B183">
        <v>10</v>
      </c>
      <c r="C183">
        <v>0</v>
      </c>
      <c r="D183">
        <f>IF(pogoda[[#This Row],[temperatura_srednia]]&gt;15,1,0)</f>
        <v>0</v>
      </c>
      <c r="E183">
        <f>IF(pogoda[[#This Row],[opady]]&gt;0.6,1,0)</f>
        <v>0</v>
      </c>
      <c r="F183" s="2">
        <f>MIN(G182-pogoda[[#This Row],[parowanie]]+pogoda[[#This Row],[uzupelnione przez deszcz]], 25000)</f>
        <v>1908</v>
      </c>
      <c r="G183" s="2">
        <f>pogoda[[#This Row],[stan zbiornika przed podlaniem]]-pogoda[[#This Row],[ilosc podlana]]+pogoda[[#This Row],[dolano]]</f>
        <v>1908</v>
      </c>
      <c r="H183">
        <f>pogoda[[#This Row],[opady]]*700</f>
        <v>0</v>
      </c>
      <c r="I183" s="2">
        <f>ROUNDUP(IF(pogoda[[#This Row],[opady]]=0,0.0003*POWER(pogoda[[#This Row],[temperatura_srednia]],1.5)*G182,0),0)</f>
        <v>19</v>
      </c>
      <c r="J183" s="2">
        <f>IF(AND(pogoda[[#This Row],[ponad 15]]=1,pogoda[[#This Row],[wiecej_opadow]]=0),IF(pogoda[[#This Row],[temperatura_srednia]]&gt;30,24000,12000),0)</f>
        <v>0</v>
      </c>
      <c r="K183" s="2">
        <f>IF(pogoda[[#This Row],[stan zbiornika przed podlaniem]]-pogoda[[#This Row],[ilosc podlana]] &lt; 0,25000-pogoda[[#This Row],[stan zbiornika przed podlaniem]],0)</f>
        <v>0</v>
      </c>
    </row>
    <row r="184" spans="1:11" x14ac:dyDescent="0.25">
      <c r="A184" s="1">
        <v>42276</v>
      </c>
      <c r="B184">
        <v>10</v>
      </c>
      <c r="C184">
        <v>0</v>
      </c>
      <c r="D184">
        <f>IF(pogoda[[#This Row],[temperatura_srednia]]&gt;15,1,0)</f>
        <v>0</v>
      </c>
      <c r="E184">
        <f>IF(pogoda[[#This Row],[opady]]&gt;0.6,1,0)</f>
        <v>0</v>
      </c>
      <c r="F184" s="2">
        <f>MIN(G183-pogoda[[#This Row],[parowanie]]+pogoda[[#This Row],[uzupelnione przez deszcz]], 25000)</f>
        <v>1889</v>
      </c>
      <c r="G184" s="2">
        <f>pogoda[[#This Row],[stan zbiornika przed podlaniem]]-pogoda[[#This Row],[ilosc podlana]]+pogoda[[#This Row],[dolano]]</f>
        <v>1889</v>
      </c>
      <c r="H184">
        <f>pogoda[[#This Row],[opady]]*700</f>
        <v>0</v>
      </c>
      <c r="I184" s="2">
        <f>ROUNDUP(IF(pogoda[[#This Row],[opady]]=0,0.0003*POWER(pogoda[[#This Row],[temperatura_srednia]],1.5)*G183,0),0)</f>
        <v>19</v>
      </c>
      <c r="J184" s="2">
        <f>IF(AND(pogoda[[#This Row],[ponad 15]]=1,pogoda[[#This Row],[wiecej_opadow]]=0),IF(pogoda[[#This Row],[temperatura_srednia]]&gt;30,24000,12000),0)</f>
        <v>0</v>
      </c>
      <c r="K184" s="2">
        <f>IF(pogoda[[#This Row],[stan zbiornika przed podlaniem]]-pogoda[[#This Row],[ilosc podlana]] &lt; 0,25000-pogoda[[#This Row],[stan zbiornika przed podlaniem]],0)</f>
        <v>0</v>
      </c>
    </row>
    <row r="185" spans="1:11" x14ac:dyDescent="0.25">
      <c r="A185" s="1">
        <v>42277</v>
      </c>
      <c r="B185">
        <v>10</v>
      </c>
      <c r="C185">
        <v>0</v>
      </c>
      <c r="D185">
        <f>IF(pogoda[[#This Row],[temperatura_srednia]]&gt;15,1,0)</f>
        <v>0</v>
      </c>
      <c r="E185">
        <f>IF(pogoda[[#This Row],[opady]]&gt;0.6,1,0)</f>
        <v>0</v>
      </c>
      <c r="F185" s="2">
        <f>MIN(G184-pogoda[[#This Row],[parowanie]]+pogoda[[#This Row],[uzupelnione przez deszcz]], 25000)</f>
        <v>1871</v>
      </c>
      <c r="G185" s="2">
        <f>pogoda[[#This Row],[stan zbiornika przed podlaniem]]-pogoda[[#This Row],[ilosc podlana]]+pogoda[[#This Row],[dolano]]</f>
        <v>1871</v>
      </c>
      <c r="H185">
        <f>pogoda[[#This Row],[opady]]*700</f>
        <v>0</v>
      </c>
      <c r="I185" s="2">
        <f>ROUNDUP(IF(pogoda[[#This Row],[opady]]=0,0.0003*POWER(pogoda[[#This Row],[temperatura_srednia]],1.5)*G184,0),0)</f>
        <v>18</v>
      </c>
      <c r="J185" s="2">
        <f>IF(AND(pogoda[[#This Row],[ponad 15]]=1,pogoda[[#This Row],[wiecej_opadow]]=0),IF(pogoda[[#This Row],[temperatura_srednia]]&gt;30,24000,12000),0)</f>
        <v>0</v>
      </c>
      <c r="K185" s="2">
        <f>IF(pogoda[[#This Row],[stan zbiornika przed podlaniem]]-pogoda[[#This Row],[ilosc podlana]] &lt; 0,25000-pogoda[[#This Row],[stan zbiornika przed podlaniem]],0)</f>
        <v>0</v>
      </c>
    </row>
    <row r="186" spans="1:11" x14ac:dyDescent="0.25">
      <c r="D186" s="2"/>
      <c r="E186" s="2"/>
      <c r="F186" s="2"/>
      <c r="G186" s="2"/>
      <c r="H186" s="2"/>
      <c r="I186" s="2"/>
      <c r="J186" s="2"/>
      <c r="K186" s="2">
        <f>SUM(pogoda[dolano])</f>
        <v>743427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39D2-D68A-44FB-8CF0-BDEB1BCCDC1B}">
  <dimension ref="A1:C16"/>
  <sheetViews>
    <sheetView tabSelected="1" workbookViewId="0">
      <selection activeCell="N14" sqref="N14"/>
    </sheetView>
  </sheetViews>
  <sheetFormatPr defaultRowHeight="15" x14ac:dyDescent="0.25"/>
  <cols>
    <col min="1" max="1" width="17.7109375" bestFit="1" customWidth="1"/>
    <col min="2" max="2" width="17.7109375" customWidth="1"/>
    <col min="3" max="3" width="9.140625" customWidth="1"/>
  </cols>
  <sheetData>
    <row r="1" spans="1:3" x14ac:dyDescent="0.25">
      <c r="A1" s="3" t="s">
        <v>11</v>
      </c>
      <c r="B1" t="s">
        <v>205</v>
      </c>
    </row>
    <row r="2" spans="1:3" x14ac:dyDescent="0.25">
      <c r="A2" s="4" t="s">
        <v>13</v>
      </c>
      <c r="B2" s="2">
        <v>0</v>
      </c>
      <c r="C2">
        <f>ROUNDUP(B2/1000,0)*11.74</f>
        <v>0</v>
      </c>
    </row>
    <row r="3" spans="1:3" x14ac:dyDescent="0.25">
      <c r="A3" s="4" t="s">
        <v>15</v>
      </c>
      <c r="B3" s="2">
        <v>0</v>
      </c>
      <c r="C3">
        <f t="shared" ref="C3:C8" si="0">ROUNDUP(B3/1000,0)*11.74</f>
        <v>0</v>
      </c>
    </row>
    <row r="4" spans="1:3" x14ac:dyDescent="0.25">
      <c r="A4" s="4" t="s">
        <v>46</v>
      </c>
      <c r="B4" s="2">
        <v>13172</v>
      </c>
      <c r="C4">
        <f t="shared" si="0"/>
        <v>164.36</v>
      </c>
    </row>
    <row r="5" spans="1:3" x14ac:dyDescent="0.25">
      <c r="A5" s="4" t="s">
        <v>78</v>
      </c>
      <c r="B5" s="2">
        <v>89444</v>
      </c>
      <c r="C5">
        <f t="shared" si="0"/>
        <v>1056.5999999999999</v>
      </c>
    </row>
    <row r="6" spans="1:3" x14ac:dyDescent="0.25">
      <c r="A6" s="4" t="s">
        <v>109</v>
      </c>
      <c r="B6" s="2">
        <v>217938</v>
      </c>
      <c r="C6">
        <f t="shared" si="0"/>
        <v>2559.3200000000002</v>
      </c>
    </row>
    <row r="7" spans="1:3" x14ac:dyDescent="0.25">
      <c r="A7" s="4" t="s">
        <v>141</v>
      </c>
      <c r="B7" s="2">
        <v>310099</v>
      </c>
      <c r="C7">
        <f t="shared" si="0"/>
        <v>3651.14</v>
      </c>
    </row>
    <row r="8" spans="1:3" x14ac:dyDescent="0.25">
      <c r="A8" s="4" t="s">
        <v>173</v>
      </c>
      <c r="B8" s="2">
        <v>112774</v>
      </c>
      <c r="C8">
        <f t="shared" si="0"/>
        <v>1326.6200000000001</v>
      </c>
    </row>
    <row r="9" spans="1:3" x14ac:dyDescent="0.25">
      <c r="A9" s="4" t="s">
        <v>12</v>
      </c>
      <c r="B9" s="2">
        <v>743427</v>
      </c>
    </row>
    <row r="11" spans="1:3" x14ac:dyDescent="0.25">
      <c r="A11" s="4" t="s">
        <v>15</v>
      </c>
      <c r="B11">
        <v>0</v>
      </c>
    </row>
    <row r="12" spans="1:3" x14ac:dyDescent="0.25">
      <c r="A12" s="4" t="s">
        <v>46</v>
      </c>
      <c r="B12">
        <v>164.36</v>
      </c>
    </row>
    <row r="13" spans="1:3" x14ac:dyDescent="0.25">
      <c r="A13" s="4" t="s">
        <v>78</v>
      </c>
      <c r="B13">
        <v>1056.5999999999999</v>
      </c>
    </row>
    <row r="14" spans="1:3" x14ac:dyDescent="0.25">
      <c r="A14" s="4" t="s">
        <v>109</v>
      </c>
      <c r="B14">
        <v>2559.3200000000002</v>
      </c>
    </row>
    <row r="15" spans="1:3" x14ac:dyDescent="0.25">
      <c r="A15" s="4" t="s">
        <v>141</v>
      </c>
      <c r="B15">
        <v>3651.14</v>
      </c>
    </row>
    <row r="16" spans="1:3" x14ac:dyDescent="0.25">
      <c r="A16" s="4" t="s">
        <v>173</v>
      </c>
      <c r="B16">
        <v>1326.6200000000001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960EB-768B-4C0B-A7F9-6B79286ADAB6}">
  <dimension ref="A1:B186"/>
  <sheetViews>
    <sheetView workbookViewId="0">
      <selection activeCell="O28" sqref="O28"/>
    </sheetView>
  </sheetViews>
  <sheetFormatPr defaultRowHeight="15" x14ac:dyDescent="0.25"/>
  <cols>
    <col min="1" max="1" width="17.7109375" bestFit="1" customWidth="1"/>
    <col min="2" max="2" width="31.5703125" bestFit="1" customWidth="1"/>
  </cols>
  <sheetData>
    <row r="1" spans="1:2" x14ac:dyDescent="0.25">
      <c r="A1" s="3" t="s">
        <v>11</v>
      </c>
      <c r="B1" t="s">
        <v>204</v>
      </c>
    </row>
    <row r="2" spans="1:2" x14ac:dyDescent="0.25">
      <c r="A2" s="5" t="s">
        <v>14</v>
      </c>
      <c r="B2" s="2">
        <v>25000</v>
      </c>
    </row>
    <row r="3" spans="1:2" x14ac:dyDescent="0.25">
      <c r="A3" s="5" t="s">
        <v>16</v>
      </c>
      <c r="B3" s="2">
        <v>25000</v>
      </c>
    </row>
    <row r="4" spans="1:2" x14ac:dyDescent="0.25">
      <c r="A4" s="5" t="s">
        <v>17</v>
      </c>
      <c r="B4" s="2">
        <v>25000</v>
      </c>
    </row>
    <row r="5" spans="1:2" x14ac:dyDescent="0.25">
      <c r="A5" s="5" t="s">
        <v>18</v>
      </c>
      <c r="B5" s="2">
        <v>25000</v>
      </c>
    </row>
    <row r="6" spans="1:2" x14ac:dyDescent="0.25">
      <c r="A6" s="5" t="s">
        <v>19</v>
      </c>
      <c r="B6" s="2">
        <v>25000</v>
      </c>
    </row>
    <row r="7" spans="1:2" x14ac:dyDescent="0.25">
      <c r="A7" s="5" t="s">
        <v>20</v>
      </c>
      <c r="B7" s="2">
        <v>24961</v>
      </c>
    </row>
    <row r="8" spans="1:2" x14ac:dyDescent="0.25">
      <c r="A8" s="5" t="s">
        <v>21</v>
      </c>
      <c r="B8" s="2">
        <v>24901</v>
      </c>
    </row>
    <row r="9" spans="1:2" x14ac:dyDescent="0.25">
      <c r="A9" s="5" t="s">
        <v>22</v>
      </c>
      <c r="B9" s="2">
        <v>25000</v>
      </c>
    </row>
    <row r="10" spans="1:2" x14ac:dyDescent="0.25">
      <c r="A10" s="5" t="s">
        <v>23</v>
      </c>
      <c r="B10" s="2">
        <v>25000</v>
      </c>
    </row>
    <row r="11" spans="1:2" x14ac:dyDescent="0.25">
      <c r="A11" s="5" t="s">
        <v>24</v>
      </c>
      <c r="B11" s="2">
        <v>25000</v>
      </c>
    </row>
    <row r="12" spans="1:2" x14ac:dyDescent="0.25">
      <c r="A12" s="5" t="s">
        <v>25</v>
      </c>
      <c r="B12" s="2">
        <v>25000</v>
      </c>
    </row>
    <row r="13" spans="1:2" x14ac:dyDescent="0.25">
      <c r="A13" s="5" t="s">
        <v>26</v>
      </c>
      <c r="B13" s="2">
        <v>25000</v>
      </c>
    </row>
    <row r="14" spans="1:2" x14ac:dyDescent="0.25">
      <c r="A14" s="5" t="s">
        <v>27</v>
      </c>
      <c r="B14" s="2">
        <v>25000</v>
      </c>
    </row>
    <row r="15" spans="1:2" x14ac:dyDescent="0.25">
      <c r="A15" s="5" t="s">
        <v>28</v>
      </c>
      <c r="B15" s="2">
        <v>25000</v>
      </c>
    </row>
    <row r="16" spans="1:2" x14ac:dyDescent="0.25">
      <c r="A16" s="5" t="s">
        <v>29</v>
      </c>
      <c r="B16" s="2">
        <v>24889</v>
      </c>
    </row>
    <row r="17" spans="1:2" x14ac:dyDescent="0.25">
      <c r="A17" s="5" t="s">
        <v>30</v>
      </c>
      <c r="B17" s="2">
        <v>24497</v>
      </c>
    </row>
    <row r="18" spans="1:2" x14ac:dyDescent="0.25">
      <c r="A18" s="5" t="s">
        <v>31</v>
      </c>
      <c r="B18" s="2">
        <v>24264</v>
      </c>
    </row>
    <row r="19" spans="1:2" x14ac:dyDescent="0.25">
      <c r="A19" s="5" t="s">
        <v>32</v>
      </c>
      <c r="B19" s="2">
        <v>24157</v>
      </c>
    </row>
    <row r="20" spans="1:2" x14ac:dyDescent="0.25">
      <c r="A20" s="5" t="s">
        <v>33</v>
      </c>
      <c r="B20" s="2">
        <v>24099</v>
      </c>
    </row>
    <row r="21" spans="1:2" x14ac:dyDescent="0.25">
      <c r="A21" s="5" t="s">
        <v>34</v>
      </c>
      <c r="B21" s="2">
        <v>23965</v>
      </c>
    </row>
    <row r="22" spans="1:2" x14ac:dyDescent="0.25">
      <c r="A22" s="5" t="s">
        <v>35</v>
      </c>
      <c r="B22" s="2">
        <v>24665</v>
      </c>
    </row>
    <row r="23" spans="1:2" x14ac:dyDescent="0.25">
      <c r="A23" s="5" t="s">
        <v>36</v>
      </c>
      <c r="B23" s="2">
        <v>25000</v>
      </c>
    </row>
    <row r="24" spans="1:2" x14ac:dyDescent="0.25">
      <c r="A24" s="5" t="s">
        <v>37</v>
      </c>
      <c r="B24" s="2">
        <v>25000</v>
      </c>
    </row>
    <row r="25" spans="1:2" x14ac:dyDescent="0.25">
      <c r="A25" s="5" t="s">
        <v>38</v>
      </c>
      <c r="B25" s="2">
        <v>25000</v>
      </c>
    </row>
    <row r="26" spans="1:2" x14ac:dyDescent="0.25">
      <c r="A26" s="5" t="s">
        <v>39</v>
      </c>
      <c r="B26" s="2">
        <v>25000</v>
      </c>
    </row>
    <row r="27" spans="1:2" x14ac:dyDescent="0.25">
      <c r="A27" s="5" t="s">
        <v>40</v>
      </c>
      <c r="B27" s="2">
        <v>25000</v>
      </c>
    </row>
    <row r="28" spans="1:2" x14ac:dyDescent="0.25">
      <c r="A28" s="5" t="s">
        <v>41</v>
      </c>
      <c r="B28" s="2">
        <v>12520</v>
      </c>
    </row>
    <row r="29" spans="1:2" x14ac:dyDescent="0.25">
      <c r="A29" s="5" t="s">
        <v>42</v>
      </c>
      <c r="B29" s="2">
        <v>13220</v>
      </c>
    </row>
    <row r="30" spans="1:2" x14ac:dyDescent="0.25">
      <c r="A30" s="5" t="s">
        <v>43</v>
      </c>
      <c r="B30" s="2">
        <v>14620</v>
      </c>
    </row>
    <row r="31" spans="1:2" x14ac:dyDescent="0.25">
      <c r="A31" s="5" t="s">
        <v>44</v>
      </c>
      <c r="B31" s="2">
        <v>14538</v>
      </c>
    </row>
    <row r="32" spans="1:2" x14ac:dyDescent="0.25">
      <c r="A32" s="5" t="s">
        <v>45</v>
      </c>
      <c r="B32" s="2">
        <v>14400</v>
      </c>
    </row>
    <row r="33" spans="1:2" x14ac:dyDescent="0.25">
      <c r="A33" s="5" t="s">
        <v>47</v>
      </c>
      <c r="B33" s="2">
        <v>17200</v>
      </c>
    </row>
    <row r="34" spans="1:2" x14ac:dyDescent="0.25">
      <c r="A34" s="5" t="s">
        <v>48</v>
      </c>
      <c r="B34" s="2">
        <v>20700</v>
      </c>
    </row>
    <row r="35" spans="1:2" x14ac:dyDescent="0.25">
      <c r="A35" s="5" t="s">
        <v>49</v>
      </c>
      <c r="B35" s="2">
        <v>23500</v>
      </c>
    </row>
    <row r="36" spans="1:2" x14ac:dyDescent="0.25">
      <c r="A36" s="5" t="s">
        <v>50</v>
      </c>
      <c r="B36" s="2">
        <v>23780</v>
      </c>
    </row>
    <row r="37" spans="1:2" x14ac:dyDescent="0.25">
      <c r="A37" s="5" t="s">
        <v>51</v>
      </c>
      <c r="B37" s="2">
        <v>12060</v>
      </c>
    </row>
    <row r="38" spans="1:2" x14ac:dyDescent="0.25">
      <c r="A38" s="5" t="s">
        <v>52</v>
      </c>
      <c r="B38" s="2">
        <v>13000</v>
      </c>
    </row>
    <row r="39" spans="1:2" x14ac:dyDescent="0.25">
      <c r="A39" s="5" t="s">
        <v>53</v>
      </c>
      <c r="B39" s="2">
        <v>12795</v>
      </c>
    </row>
    <row r="40" spans="1:2" x14ac:dyDescent="0.25">
      <c r="A40" s="5" t="s">
        <v>54</v>
      </c>
      <c r="B40" s="2">
        <v>12673</v>
      </c>
    </row>
    <row r="41" spans="1:2" x14ac:dyDescent="0.25">
      <c r="A41" s="5" t="s">
        <v>55</v>
      </c>
      <c r="B41" s="2">
        <v>12883</v>
      </c>
    </row>
    <row r="42" spans="1:2" x14ac:dyDescent="0.25">
      <c r="A42" s="5" t="s">
        <v>56</v>
      </c>
      <c r="B42" s="2">
        <v>12953</v>
      </c>
    </row>
    <row r="43" spans="1:2" x14ac:dyDescent="0.25">
      <c r="A43" s="5" t="s">
        <v>57</v>
      </c>
      <c r="B43" s="2">
        <v>12811</v>
      </c>
    </row>
    <row r="44" spans="1:2" x14ac:dyDescent="0.25">
      <c r="A44" s="5" t="s">
        <v>58</v>
      </c>
      <c r="B44" s="2">
        <v>14911</v>
      </c>
    </row>
    <row r="45" spans="1:2" x14ac:dyDescent="0.25">
      <c r="A45" s="5" t="s">
        <v>59</v>
      </c>
      <c r="B45" s="2">
        <v>14725</v>
      </c>
    </row>
    <row r="46" spans="1:2" x14ac:dyDescent="0.25">
      <c r="A46" s="5" t="s">
        <v>60</v>
      </c>
      <c r="B46" s="2">
        <v>14585</v>
      </c>
    </row>
    <row r="47" spans="1:2" x14ac:dyDescent="0.25">
      <c r="A47" s="5" t="s">
        <v>61</v>
      </c>
      <c r="B47" s="2">
        <v>14403</v>
      </c>
    </row>
    <row r="48" spans="1:2" x14ac:dyDescent="0.25">
      <c r="A48" s="5" t="s">
        <v>62</v>
      </c>
      <c r="B48" s="2">
        <v>15663</v>
      </c>
    </row>
    <row r="49" spans="1:2" x14ac:dyDescent="0.25">
      <c r="A49" s="5" t="s">
        <v>63</v>
      </c>
      <c r="B49" s="2">
        <v>17623</v>
      </c>
    </row>
    <row r="50" spans="1:2" x14ac:dyDescent="0.25">
      <c r="A50" s="5" t="s">
        <v>64</v>
      </c>
      <c r="B50" s="2">
        <v>18953</v>
      </c>
    </row>
    <row r="51" spans="1:2" x14ac:dyDescent="0.25">
      <c r="A51" s="5" t="s">
        <v>65</v>
      </c>
      <c r="B51" s="2">
        <v>20493</v>
      </c>
    </row>
    <row r="52" spans="1:2" x14ac:dyDescent="0.25">
      <c r="A52" s="5" t="s">
        <v>66</v>
      </c>
      <c r="B52" s="2">
        <v>22103</v>
      </c>
    </row>
    <row r="53" spans="1:2" x14ac:dyDescent="0.25">
      <c r="A53" s="5" t="s">
        <v>67</v>
      </c>
      <c r="B53" s="2">
        <v>25000</v>
      </c>
    </row>
    <row r="54" spans="1:2" x14ac:dyDescent="0.25">
      <c r="A54" s="5" t="s">
        <v>68</v>
      </c>
      <c r="B54" s="2">
        <v>25000</v>
      </c>
    </row>
    <row r="55" spans="1:2" x14ac:dyDescent="0.25">
      <c r="A55" s="5" t="s">
        <v>69</v>
      </c>
      <c r="B55" s="2">
        <v>25000</v>
      </c>
    </row>
    <row r="56" spans="1:2" x14ac:dyDescent="0.25">
      <c r="A56" s="5" t="s">
        <v>70</v>
      </c>
      <c r="B56" s="2">
        <v>25000</v>
      </c>
    </row>
    <row r="57" spans="1:2" x14ac:dyDescent="0.25">
      <c r="A57" s="5" t="s">
        <v>71</v>
      </c>
      <c r="B57" s="2">
        <v>24564</v>
      </c>
    </row>
    <row r="58" spans="1:2" x14ac:dyDescent="0.25">
      <c r="A58" s="5" t="s">
        <v>72</v>
      </c>
      <c r="B58" s="2">
        <v>24177</v>
      </c>
    </row>
    <row r="59" spans="1:2" x14ac:dyDescent="0.25">
      <c r="A59" s="5" t="s">
        <v>73</v>
      </c>
      <c r="B59" s="2">
        <v>23947</v>
      </c>
    </row>
    <row r="60" spans="1:2" x14ac:dyDescent="0.25">
      <c r="A60" s="5" t="s">
        <v>74</v>
      </c>
      <c r="B60" s="2">
        <v>24017</v>
      </c>
    </row>
    <row r="61" spans="1:2" x14ac:dyDescent="0.25">
      <c r="A61" s="5" t="s">
        <v>75</v>
      </c>
      <c r="B61" s="2">
        <v>23639</v>
      </c>
    </row>
    <row r="62" spans="1:2" x14ac:dyDescent="0.25">
      <c r="A62" s="5" t="s">
        <v>76</v>
      </c>
      <c r="B62" s="2">
        <v>23306</v>
      </c>
    </row>
    <row r="63" spans="1:2" x14ac:dyDescent="0.25">
      <c r="A63" s="5" t="s">
        <v>77</v>
      </c>
      <c r="B63" s="2">
        <v>23015</v>
      </c>
    </row>
    <row r="64" spans="1:2" x14ac:dyDescent="0.25">
      <c r="A64" s="5" t="s">
        <v>79</v>
      </c>
      <c r="B64" s="2">
        <v>25000</v>
      </c>
    </row>
    <row r="65" spans="1:2" x14ac:dyDescent="0.25">
      <c r="A65" s="5" t="s">
        <v>80</v>
      </c>
      <c r="B65" s="2">
        <v>25000</v>
      </c>
    </row>
    <row r="66" spans="1:2" x14ac:dyDescent="0.25">
      <c r="A66" s="5" t="s">
        <v>81</v>
      </c>
      <c r="B66" s="2">
        <v>12226</v>
      </c>
    </row>
    <row r="67" spans="1:2" x14ac:dyDescent="0.25">
      <c r="A67" s="5" t="s">
        <v>82</v>
      </c>
      <c r="B67" s="2">
        <v>12012</v>
      </c>
    </row>
    <row r="68" spans="1:2" x14ac:dyDescent="0.25">
      <c r="A68" s="5" t="s">
        <v>83</v>
      </c>
      <c r="B68" s="2">
        <v>13000</v>
      </c>
    </row>
    <row r="69" spans="1:2" x14ac:dyDescent="0.25">
      <c r="A69" s="5" t="s">
        <v>84</v>
      </c>
      <c r="B69" s="2">
        <v>597</v>
      </c>
    </row>
    <row r="70" spans="1:2" x14ac:dyDescent="0.25">
      <c r="A70" s="5" t="s">
        <v>85</v>
      </c>
      <c r="B70" s="2">
        <v>6197</v>
      </c>
    </row>
    <row r="71" spans="1:2" x14ac:dyDescent="0.25">
      <c r="A71" s="5" t="s">
        <v>86</v>
      </c>
      <c r="B71" s="2">
        <v>10327</v>
      </c>
    </row>
    <row r="72" spans="1:2" x14ac:dyDescent="0.25">
      <c r="A72" s="5" t="s">
        <v>87</v>
      </c>
      <c r="B72" s="2">
        <v>13827</v>
      </c>
    </row>
    <row r="73" spans="1:2" x14ac:dyDescent="0.25">
      <c r="A73" s="5" t="s">
        <v>88</v>
      </c>
      <c r="B73" s="2">
        <v>1561</v>
      </c>
    </row>
    <row r="74" spans="1:2" x14ac:dyDescent="0.25">
      <c r="A74" s="5" t="s">
        <v>89</v>
      </c>
      <c r="B74" s="2">
        <v>13000</v>
      </c>
    </row>
    <row r="75" spans="1:2" x14ac:dyDescent="0.25">
      <c r="A75" s="5" t="s">
        <v>90</v>
      </c>
      <c r="B75" s="2">
        <v>16500</v>
      </c>
    </row>
    <row r="76" spans="1:2" x14ac:dyDescent="0.25">
      <c r="A76" s="5" t="s">
        <v>91</v>
      </c>
      <c r="B76" s="2">
        <v>17200</v>
      </c>
    </row>
    <row r="77" spans="1:2" x14ac:dyDescent="0.25">
      <c r="A77" s="5" t="s">
        <v>92</v>
      </c>
      <c r="B77" s="2">
        <v>4667</v>
      </c>
    </row>
    <row r="78" spans="1:2" x14ac:dyDescent="0.25">
      <c r="A78" s="5" t="s">
        <v>93</v>
      </c>
      <c r="B78" s="2">
        <v>13000</v>
      </c>
    </row>
    <row r="79" spans="1:2" x14ac:dyDescent="0.25">
      <c r="A79" s="5" t="s">
        <v>94</v>
      </c>
      <c r="B79" s="2">
        <v>12837</v>
      </c>
    </row>
    <row r="80" spans="1:2" x14ac:dyDescent="0.25">
      <c r="A80" s="5" t="s">
        <v>95</v>
      </c>
      <c r="B80" s="2">
        <v>12635</v>
      </c>
    </row>
    <row r="81" spans="1:2" x14ac:dyDescent="0.25">
      <c r="A81" s="5" t="s">
        <v>96</v>
      </c>
      <c r="B81" s="2">
        <v>845</v>
      </c>
    </row>
    <row r="82" spans="1:2" x14ac:dyDescent="0.25">
      <c r="A82" s="5" t="s">
        <v>97</v>
      </c>
      <c r="B82" s="2">
        <v>2945</v>
      </c>
    </row>
    <row r="83" spans="1:2" x14ac:dyDescent="0.25">
      <c r="A83" s="5" t="s">
        <v>98</v>
      </c>
      <c r="B83" s="2">
        <v>4345</v>
      </c>
    </row>
    <row r="84" spans="1:2" x14ac:dyDescent="0.25">
      <c r="A84" s="5" t="s">
        <v>99</v>
      </c>
      <c r="B84" s="2">
        <v>4290</v>
      </c>
    </row>
    <row r="85" spans="1:2" x14ac:dyDescent="0.25">
      <c r="A85" s="5" t="s">
        <v>100</v>
      </c>
      <c r="B85" s="2">
        <v>6390</v>
      </c>
    </row>
    <row r="86" spans="1:2" x14ac:dyDescent="0.25">
      <c r="A86" s="5" t="s">
        <v>101</v>
      </c>
      <c r="B86" s="2">
        <v>8490</v>
      </c>
    </row>
    <row r="87" spans="1:2" x14ac:dyDescent="0.25">
      <c r="A87" s="5" t="s">
        <v>102</v>
      </c>
      <c r="B87" s="2">
        <v>8384</v>
      </c>
    </row>
    <row r="88" spans="1:2" x14ac:dyDescent="0.25">
      <c r="A88" s="5" t="s">
        <v>103</v>
      </c>
      <c r="B88" s="2">
        <v>13000</v>
      </c>
    </row>
    <row r="89" spans="1:2" x14ac:dyDescent="0.25">
      <c r="A89" s="5" t="s">
        <v>104</v>
      </c>
      <c r="B89" s="2">
        <v>17900</v>
      </c>
    </row>
    <row r="90" spans="1:2" x14ac:dyDescent="0.25">
      <c r="A90" s="5" t="s">
        <v>105</v>
      </c>
      <c r="B90" s="2">
        <v>22100</v>
      </c>
    </row>
    <row r="91" spans="1:2" x14ac:dyDescent="0.25">
      <c r="A91" s="5" t="s">
        <v>106</v>
      </c>
      <c r="B91" s="2">
        <v>9675</v>
      </c>
    </row>
    <row r="92" spans="1:2" x14ac:dyDescent="0.25">
      <c r="A92" s="5" t="s">
        <v>107</v>
      </c>
      <c r="B92" s="2">
        <v>13000</v>
      </c>
    </row>
    <row r="93" spans="1:2" x14ac:dyDescent="0.25">
      <c r="A93" s="5" t="s">
        <v>108</v>
      </c>
      <c r="B93" s="2">
        <v>677</v>
      </c>
    </row>
    <row r="94" spans="1:2" x14ac:dyDescent="0.25">
      <c r="A94" s="5" t="s">
        <v>110</v>
      </c>
      <c r="B94" s="2">
        <v>13000</v>
      </c>
    </row>
    <row r="95" spans="1:2" x14ac:dyDescent="0.25">
      <c r="A95" s="5" t="s">
        <v>111</v>
      </c>
      <c r="B95" s="2">
        <v>651</v>
      </c>
    </row>
    <row r="96" spans="1:2" x14ac:dyDescent="0.25">
      <c r="A96" s="5" t="s">
        <v>112</v>
      </c>
      <c r="B96" s="2">
        <v>13000</v>
      </c>
    </row>
    <row r="97" spans="1:2" x14ac:dyDescent="0.25">
      <c r="A97" s="5" t="s">
        <v>113</v>
      </c>
      <c r="B97" s="2">
        <v>512</v>
      </c>
    </row>
    <row r="98" spans="1:2" x14ac:dyDescent="0.25">
      <c r="A98" s="5" t="s">
        <v>114</v>
      </c>
      <c r="B98" s="2">
        <v>13000</v>
      </c>
    </row>
    <row r="99" spans="1:2" x14ac:dyDescent="0.25">
      <c r="A99" s="5" t="s">
        <v>115</v>
      </c>
      <c r="B99" s="2">
        <v>597</v>
      </c>
    </row>
    <row r="100" spans="1:2" x14ac:dyDescent="0.25">
      <c r="A100" s="5" t="s">
        <v>116</v>
      </c>
      <c r="B100" s="2">
        <v>13197</v>
      </c>
    </row>
    <row r="101" spans="1:2" x14ac:dyDescent="0.25">
      <c r="A101" s="5" t="s">
        <v>117</v>
      </c>
      <c r="B101" s="2">
        <v>15297</v>
      </c>
    </row>
    <row r="102" spans="1:2" x14ac:dyDescent="0.25">
      <c r="A102" s="5" t="s">
        <v>118</v>
      </c>
      <c r="B102" s="2">
        <v>3437</v>
      </c>
    </row>
    <row r="103" spans="1:2" x14ac:dyDescent="0.25">
      <c r="A103" s="5" t="s">
        <v>119</v>
      </c>
      <c r="B103" s="2">
        <v>11977</v>
      </c>
    </row>
    <row r="104" spans="1:2" x14ac:dyDescent="0.25">
      <c r="A104" s="5" t="s">
        <v>120</v>
      </c>
      <c r="B104" s="2">
        <v>13000</v>
      </c>
    </row>
    <row r="105" spans="1:2" x14ac:dyDescent="0.25">
      <c r="A105" s="5" t="s">
        <v>121</v>
      </c>
      <c r="B105" s="2">
        <v>14400</v>
      </c>
    </row>
    <row r="106" spans="1:2" x14ac:dyDescent="0.25">
      <c r="A106" s="5" t="s">
        <v>122</v>
      </c>
      <c r="B106" s="2">
        <v>22800</v>
      </c>
    </row>
    <row r="107" spans="1:2" x14ac:dyDescent="0.25">
      <c r="A107" s="5" t="s">
        <v>123</v>
      </c>
      <c r="B107" s="2">
        <v>10277</v>
      </c>
    </row>
    <row r="108" spans="1:2" x14ac:dyDescent="0.25">
      <c r="A108" s="5" t="s">
        <v>124</v>
      </c>
      <c r="B108" s="2">
        <v>13000</v>
      </c>
    </row>
    <row r="109" spans="1:2" x14ac:dyDescent="0.25">
      <c r="A109" s="5" t="s">
        <v>125</v>
      </c>
      <c r="B109" s="2">
        <v>750</v>
      </c>
    </row>
    <row r="110" spans="1:2" x14ac:dyDescent="0.25">
      <c r="A110" s="5" t="s">
        <v>126</v>
      </c>
      <c r="B110" s="2">
        <v>13000</v>
      </c>
    </row>
    <row r="111" spans="1:2" x14ac:dyDescent="0.25">
      <c r="A111" s="5" t="s">
        <v>127</v>
      </c>
      <c r="B111" s="2">
        <v>482</v>
      </c>
    </row>
    <row r="112" spans="1:2" x14ac:dyDescent="0.25">
      <c r="A112" s="5" t="s">
        <v>128</v>
      </c>
      <c r="B112" s="2">
        <v>13082</v>
      </c>
    </row>
    <row r="113" spans="1:2" x14ac:dyDescent="0.25">
      <c r="A113" s="5" t="s">
        <v>129</v>
      </c>
      <c r="B113" s="2">
        <v>756</v>
      </c>
    </row>
    <row r="114" spans="1:2" x14ac:dyDescent="0.25">
      <c r="A114" s="5" t="s">
        <v>130</v>
      </c>
      <c r="B114" s="2">
        <v>4956</v>
      </c>
    </row>
    <row r="115" spans="1:2" x14ac:dyDescent="0.25">
      <c r="A115" s="5" t="s">
        <v>131</v>
      </c>
      <c r="B115" s="2">
        <v>13000</v>
      </c>
    </row>
    <row r="116" spans="1:2" x14ac:dyDescent="0.25">
      <c r="A116" s="5" t="s">
        <v>132</v>
      </c>
      <c r="B116" s="2">
        <v>651</v>
      </c>
    </row>
    <row r="117" spans="1:2" x14ac:dyDescent="0.25">
      <c r="A117" s="5" t="s">
        <v>133</v>
      </c>
      <c r="B117" s="2">
        <v>13000</v>
      </c>
    </row>
    <row r="118" spans="1:2" x14ac:dyDescent="0.25">
      <c r="A118" s="5" t="s">
        <v>134</v>
      </c>
      <c r="B118" s="2">
        <v>1070</v>
      </c>
    </row>
    <row r="119" spans="1:2" x14ac:dyDescent="0.25">
      <c r="A119" s="5" t="s">
        <v>135</v>
      </c>
      <c r="B119" s="2">
        <v>13000</v>
      </c>
    </row>
    <row r="120" spans="1:2" x14ac:dyDescent="0.25">
      <c r="A120" s="5" t="s">
        <v>136</v>
      </c>
      <c r="B120" s="2">
        <v>1070</v>
      </c>
    </row>
    <row r="121" spans="1:2" x14ac:dyDescent="0.25">
      <c r="A121" s="5" t="s">
        <v>137</v>
      </c>
      <c r="B121" s="2">
        <v>13000</v>
      </c>
    </row>
    <row r="122" spans="1:2" x14ac:dyDescent="0.25">
      <c r="A122" s="5" t="s">
        <v>138</v>
      </c>
      <c r="B122" s="2">
        <v>702</v>
      </c>
    </row>
    <row r="123" spans="1:2" x14ac:dyDescent="0.25">
      <c r="A123" s="5" t="s">
        <v>139</v>
      </c>
      <c r="B123" s="2">
        <v>690</v>
      </c>
    </row>
    <row r="124" spans="1:2" x14ac:dyDescent="0.25">
      <c r="A124" s="5" t="s">
        <v>140</v>
      </c>
      <c r="B124" s="2">
        <v>679</v>
      </c>
    </row>
    <row r="125" spans="1:2" x14ac:dyDescent="0.25">
      <c r="A125" s="5" t="s">
        <v>142</v>
      </c>
      <c r="B125" s="2">
        <v>13000</v>
      </c>
    </row>
    <row r="126" spans="1:2" x14ac:dyDescent="0.25">
      <c r="A126" s="5" t="s">
        <v>143</v>
      </c>
      <c r="B126" s="2">
        <v>597</v>
      </c>
    </row>
    <row r="127" spans="1:2" x14ac:dyDescent="0.25">
      <c r="A127" s="5" t="s">
        <v>144</v>
      </c>
      <c r="B127" s="2">
        <v>13000</v>
      </c>
    </row>
    <row r="128" spans="1:2" x14ac:dyDescent="0.25">
      <c r="A128" s="5" t="s">
        <v>145</v>
      </c>
      <c r="B128" s="2">
        <v>512</v>
      </c>
    </row>
    <row r="129" spans="1:2" x14ac:dyDescent="0.25">
      <c r="A129" s="5" t="s">
        <v>146</v>
      </c>
      <c r="B129" s="2">
        <v>13000</v>
      </c>
    </row>
    <row r="130" spans="1:2" x14ac:dyDescent="0.25">
      <c r="A130" s="5" t="s">
        <v>147</v>
      </c>
      <c r="B130" s="2">
        <v>541</v>
      </c>
    </row>
    <row r="131" spans="1:2" x14ac:dyDescent="0.25">
      <c r="A131" s="5" t="s">
        <v>148</v>
      </c>
      <c r="B131" s="2">
        <v>13000</v>
      </c>
    </row>
    <row r="132" spans="1:2" x14ac:dyDescent="0.25">
      <c r="A132" s="5" t="s">
        <v>149</v>
      </c>
      <c r="B132" s="2">
        <v>422</v>
      </c>
    </row>
    <row r="133" spans="1:2" x14ac:dyDescent="0.25">
      <c r="A133" s="5" t="s">
        <v>150</v>
      </c>
      <c r="B133" s="2">
        <v>13000</v>
      </c>
    </row>
    <row r="134" spans="1:2" x14ac:dyDescent="0.25">
      <c r="A134" s="5" t="s">
        <v>151</v>
      </c>
      <c r="B134" s="2">
        <v>541</v>
      </c>
    </row>
    <row r="135" spans="1:2" x14ac:dyDescent="0.25">
      <c r="A135" s="5" t="s">
        <v>152</v>
      </c>
      <c r="B135" s="2">
        <v>13000</v>
      </c>
    </row>
    <row r="136" spans="1:2" x14ac:dyDescent="0.25">
      <c r="A136" s="5" t="s">
        <v>153</v>
      </c>
      <c r="B136" s="2">
        <v>1000</v>
      </c>
    </row>
    <row r="137" spans="1:2" x14ac:dyDescent="0.25">
      <c r="A137" s="5" t="s">
        <v>154</v>
      </c>
      <c r="B137" s="2">
        <v>1000</v>
      </c>
    </row>
    <row r="138" spans="1:2" x14ac:dyDescent="0.25">
      <c r="A138" s="5" t="s">
        <v>155</v>
      </c>
      <c r="B138" s="2">
        <v>1000</v>
      </c>
    </row>
    <row r="139" spans="1:2" x14ac:dyDescent="0.25">
      <c r="A139" s="5" t="s">
        <v>156</v>
      </c>
      <c r="B139" s="2">
        <v>9400</v>
      </c>
    </row>
    <row r="140" spans="1:2" x14ac:dyDescent="0.25">
      <c r="A140" s="5" t="s">
        <v>157</v>
      </c>
      <c r="B140" s="2">
        <v>13000</v>
      </c>
    </row>
    <row r="141" spans="1:2" x14ac:dyDescent="0.25">
      <c r="A141" s="5" t="s">
        <v>158</v>
      </c>
      <c r="B141" s="2">
        <v>1140</v>
      </c>
    </row>
    <row r="142" spans="1:2" x14ac:dyDescent="0.25">
      <c r="A142" s="5" t="s">
        <v>159</v>
      </c>
      <c r="B142" s="2">
        <v>13000</v>
      </c>
    </row>
    <row r="143" spans="1:2" x14ac:dyDescent="0.25">
      <c r="A143" s="5" t="s">
        <v>160</v>
      </c>
      <c r="B143" s="2">
        <v>677</v>
      </c>
    </row>
    <row r="144" spans="1:2" x14ac:dyDescent="0.25">
      <c r="A144" s="5" t="s">
        <v>161</v>
      </c>
      <c r="B144" s="2">
        <v>13000</v>
      </c>
    </row>
    <row r="145" spans="1:2" x14ac:dyDescent="0.25">
      <c r="A145" s="5" t="s">
        <v>162</v>
      </c>
      <c r="B145" s="2">
        <v>702</v>
      </c>
    </row>
    <row r="146" spans="1:2" x14ac:dyDescent="0.25">
      <c r="A146" s="5" t="s">
        <v>163</v>
      </c>
      <c r="B146" s="2">
        <v>13000</v>
      </c>
    </row>
    <row r="147" spans="1:2" x14ac:dyDescent="0.25">
      <c r="A147" s="5" t="s">
        <v>164</v>
      </c>
      <c r="B147" s="2">
        <v>677</v>
      </c>
    </row>
    <row r="148" spans="1:2" x14ac:dyDescent="0.25">
      <c r="A148" s="5" t="s">
        <v>165</v>
      </c>
      <c r="B148" s="2">
        <v>4527</v>
      </c>
    </row>
    <row r="149" spans="1:2" x14ac:dyDescent="0.25">
      <c r="A149" s="5" t="s">
        <v>166</v>
      </c>
      <c r="B149" s="2">
        <v>17127</v>
      </c>
    </row>
    <row r="150" spans="1:2" x14ac:dyDescent="0.25">
      <c r="A150" s="5" t="s">
        <v>167</v>
      </c>
      <c r="B150" s="2">
        <v>25000</v>
      </c>
    </row>
    <row r="151" spans="1:2" x14ac:dyDescent="0.25">
      <c r="A151" s="5" t="s">
        <v>168</v>
      </c>
      <c r="B151" s="2">
        <v>12172</v>
      </c>
    </row>
    <row r="152" spans="1:2" x14ac:dyDescent="0.25">
      <c r="A152" s="5" t="s">
        <v>169</v>
      </c>
      <c r="B152" s="2">
        <v>242</v>
      </c>
    </row>
    <row r="153" spans="1:2" x14ac:dyDescent="0.25">
      <c r="A153" s="5" t="s">
        <v>170</v>
      </c>
      <c r="B153" s="2">
        <v>10042</v>
      </c>
    </row>
    <row r="154" spans="1:2" x14ac:dyDescent="0.25">
      <c r="A154" s="5" t="s">
        <v>171</v>
      </c>
      <c r="B154" s="2">
        <v>13000</v>
      </c>
    </row>
    <row r="155" spans="1:2" x14ac:dyDescent="0.25">
      <c r="A155" s="5" t="s">
        <v>172</v>
      </c>
      <c r="B155" s="2">
        <v>482</v>
      </c>
    </row>
    <row r="156" spans="1:2" x14ac:dyDescent="0.25">
      <c r="A156" s="5" t="s">
        <v>174</v>
      </c>
      <c r="B156" s="2">
        <v>1882</v>
      </c>
    </row>
    <row r="157" spans="1:2" x14ac:dyDescent="0.25">
      <c r="A157" s="5" t="s">
        <v>175</v>
      </c>
      <c r="B157" s="2">
        <v>13000</v>
      </c>
    </row>
    <row r="158" spans="1:2" x14ac:dyDescent="0.25">
      <c r="A158" s="5" t="s">
        <v>176</v>
      </c>
      <c r="B158" s="2">
        <v>726</v>
      </c>
    </row>
    <row r="159" spans="1:2" x14ac:dyDescent="0.25">
      <c r="A159" s="5" t="s">
        <v>177</v>
      </c>
      <c r="B159" s="2">
        <v>13000</v>
      </c>
    </row>
    <row r="160" spans="1:2" x14ac:dyDescent="0.25">
      <c r="A160" s="5" t="s">
        <v>178</v>
      </c>
      <c r="B160" s="2">
        <v>12773</v>
      </c>
    </row>
    <row r="161" spans="1:2" x14ac:dyDescent="0.25">
      <c r="A161" s="5" t="s">
        <v>179</v>
      </c>
      <c r="B161" s="2">
        <v>15573</v>
      </c>
    </row>
    <row r="162" spans="1:2" x14ac:dyDescent="0.25">
      <c r="A162" s="5" t="s">
        <v>180</v>
      </c>
      <c r="B162" s="2">
        <v>15354</v>
      </c>
    </row>
    <row r="163" spans="1:2" x14ac:dyDescent="0.25">
      <c r="A163" s="5" t="s">
        <v>181</v>
      </c>
      <c r="B163" s="2">
        <v>18154</v>
      </c>
    </row>
    <row r="164" spans="1:2" x14ac:dyDescent="0.25">
      <c r="A164" s="5" t="s">
        <v>182</v>
      </c>
      <c r="B164" s="2">
        <v>17955</v>
      </c>
    </row>
    <row r="165" spans="1:2" x14ac:dyDescent="0.25">
      <c r="A165" s="5" t="s">
        <v>183</v>
      </c>
      <c r="B165" s="2">
        <v>17731</v>
      </c>
    </row>
    <row r="166" spans="1:2" x14ac:dyDescent="0.25">
      <c r="A166" s="5" t="s">
        <v>184</v>
      </c>
      <c r="B166" s="2">
        <v>5801</v>
      </c>
    </row>
    <row r="167" spans="1:2" x14ac:dyDescent="0.25">
      <c r="A167" s="5" t="s">
        <v>185</v>
      </c>
      <c r="B167" s="2">
        <v>13000</v>
      </c>
    </row>
    <row r="168" spans="1:2" x14ac:dyDescent="0.25">
      <c r="A168" s="5" t="s">
        <v>186</v>
      </c>
      <c r="B168" s="2">
        <v>702</v>
      </c>
    </row>
    <row r="169" spans="1:2" x14ac:dyDescent="0.25">
      <c r="A169" s="5" t="s">
        <v>187</v>
      </c>
      <c r="B169" s="2">
        <v>2802</v>
      </c>
    </row>
    <row r="170" spans="1:2" x14ac:dyDescent="0.25">
      <c r="A170" s="5" t="s">
        <v>188</v>
      </c>
      <c r="B170" s="2">
        <v>13000</v>
      </c>
    </row>
    <row r="171" spans="1:2" x14ac:dyDescent="0.25">
      <c r="A171" s="5" t="s">
        <v>189</v>
      </c>
      <c r="B171" s="2">
        <v>702</v>
      </c>
    </row>
    <row r="172" spans="1:2" x14ac:dyDescent="0.25">
      <c r="A172" s="5" t="s">
        <v>190</v>
      </c>
      <c r="B172" s="2">
        <v>13000</v>
      </c>
    </row>
    <row r="173" spans="1:2" x14ac:dyDescent="0.25">
      <c r="A173" s="5" t="s">
        <v>191</v>
      </c>
      <c r="B173" s="2">
        <v>750</v>
      </c>
    </row>
    <row r="174" spans="1:2" x14ac:dyDescent="0.25">
      <c r="A174" s="5" t="s">
        <v>192</v>
      </c>
      <c r="B174" s="2">
        <v>736</v>
      </c>
    </row>
    <row r="175" spans="1:2" x14ac:dyDescent="0.25">
      <c r="A175" s="5" t="s">
        <v>193</v>
      </c>
      <c r="B175" s="2">
        <v>2136</v>
      </c>
    </row>
    <row r="176" spans="1:2" x14ac:dyDescent="0.25">
      <c r="A176" s="5" t="s">
        <v>194</v>
      </c>
      <c r="B176" s="2">
        <v>2109</v>
      </c>
    </row>
    <row r="177" spans="1:2" x14ac:dyDescent="0.25">
      <c r="A177" s="5" t="s">
        <v>195</v>
      </c>
      <c r="B177" s="2">
        <v>2079</v>
      </c>
    </row>
    <row r="178" spans="1:2" x14ac:dyDescent="0.25">
      <c r="A178" s="5" t="s">
        <v>196</v>
      </c>
      <c r="B178" s="2">
        <v>2042</v>
      </c>
    </row>
    <row r="179" spans="1:2" x14ac:dyDescent="0.25">
      <c r="A179" s="5" t="s">
        <v>197</v>
      </c>
      <c r="B179" s="2">
        <v>2006</v>
      </c>
    </row>
    <row r="180" spans="1:2" x14ac:dyDescent="0.25">
      <c r="A180" s="5" t="s">
        <v>198</v>
      </c>
      <c r="B180" s="2">
        <v>1974</v>
      </c>
    </row>
    <row r="181" spans="1:2" x14ac:dyDescent="0.25">
      <c r="A181" s="5" t="s">
        <v>199</v>
      </c>
      <c r="B181" s="2">
        <v>1949</v>
      </c>
    </row>
    <row r="182" spans="1:2" x14ac:dyDescent="0.25">
      <c r="A182" s="5" t="s">
        <v>200</v>
      </c>
      <c r="B182" s="2">
        <v>1927</v>
      </c>
    </row>
    <row r="183" spans="1:2" x14ac:dyDescent="0.25">
      <c r="A183" s="5" t="s">
        <v>201</v>
      </c>
      <c r="B183" s="2">
        <v>1908</v>
      </c>
    </row>
    <row r="184" spans="1:2" x14ac:dyDescent="0.25">
      <c r="A184" s="5" t="s">
        <v>202</v>
      </c>
      <c r="B184" s="2">
        <v>1889</v>
      </c>
    </row>
    <row r="185" spans="1:2" x14ac:dyDescent="0.25">
      <c r="A185" s="5" t="s">
        <v>203</v>
      </c>
      <c r="B185" s="2">
        <v>1871</v>
      </c>
    </row>
    <row r="186" spans="1:2" x14ac:dyDescent="0.25">
      <c r="A186" s="5" t="s">
        <v>12</v>
      </c>
      <c r="B186" s="2">
        <v>2308167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4 6 l 2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O O p d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q X Z U D c u a g l Q B A A D 5 A Q A A E w A c A E Z v c m 1 1 b G F z L 1 N l Y 3 R p b 2 4 x L m 0 g o h g A K K A U A A A A A A A A A A A A A A A A A A A A A A A A A A A A j V H N T g I x E D 5 L s u / Q 1 M u S L B v Y q A f J H g z 4 d 5 C g c J I 1 p L A j N m 5 n N m 1 X X A g X X o m T i T e y 7 2 U V I x 4 8 2 M t 0 Z t L v r w a m V h K y w a 6 2 2 l 7 N q 5 k n o S F l O c 0 o F S x m G V i v x t y p 3 v R 2 k 1 Z r c s O O e Q m 7 N C 0 U o P U v Z A Z h h 9 C 6 x v j 8 8 j T p a 5 p p o W g u U E J y I 2 y h R a O V R M 2 o y R q s 7 3 A m K J K u Q B j 3 7 6 J k x x X a V 8 v r w a g L m V T S g o 7 5 A Q 9 Y h 7 J C o Y m j g J 3 j l F K J s 7 g V H T c D d l u Q h Y E t M 4 j 3 1 7 B H C A / 1 Y K f 5 k P f E r F p v N / N n y c i Z S u d l 9 W 4 W h K V y 3 U K S k s C d o a G Y u L d O t 3 J A V y B S 0 M b / c R y w 0 f f q L M s G U 5 E J b W K r i 9 9 E 9 w 4 J X Y r E b J n v I Y d a o H k k r X Y + h m U O x v + f r G C 5 5 B Z U D v o r w L F x / 4 J S u E y u 0 Z 4 c h Z 9 Y q 4 A t O e U i L d 3 Y E Q P D Q k 1 A r 1 Z 1 r y b x b 3 H t D 1 B L A Q I t A B Q A A g A I A O O p d l R O B e t A o g A A A P Y A A A A S A A A A A A A A A A A A A A A A A A A A A A B D b 2 5 m a W c v U G F j a 2 F n Z S 5 4 b W x Q S w E C L Q A U A A I A C A D j q X Z U D 8 r p q 6 Q A A A D p A A A A E w A A A A A A A A A A A A A A A A D u A A A A W 0 N v b n R l b n R f V H l w Z X N d L n h t b F B L A Q I t A B Q A A g A I A O O p d l Q N y 5 q C V A E A A P k B A A A T A A A A A A A A A A A A A A A A A N 8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J A A A A A A A A +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y V D I w O j E 1 O j A 2 L j I z M j Y w M j h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m 7 O d D D d T k G n q t / v v E R 4 Y g A A A A A C A A A A A A A Q Z g A A A A E A A C A A A A D g U V Z G G W d f w z N s Y 8 i 6 n z t M z 4 z h d + W s 2 K d v K 5 U 9 G Z H S B g A A A A A O g A A A A A I A A C A A A A B t 3 C 3 7 X J Q j v S a 9 x c 1 q E 9 k v P X 2 Q z j 9 D 4 p 5 T h 6 o s k D Z N I 1 A A A A A V 4 s q l A 3 p r L F / s 0 n f p 1 0 q z F 3 0 x Z m S W A 2 u Z g / e k h K O Y I X 6 a z Z m x i S r T u L t r 8 / d 5 v K m K w W T R v S B c K 6 O b n G N g k d i N 1 + t a e p w b r m B I a A 5 F M Q G B l E A A A A B z 9 J v p w O D 3 m a + C D N J n v v G h p u M A Q J 7 R / l G S f 0 h M 9 / R p 7 9 p J Y p 0 o b Z q 1 u C Y Q 6 b 3 M P U I n k 4 H Z n 0 0 O 0 G C T E p 6 r n M I 3 < / D a t a M a s h u p > 
</file>

<file path=customXml/itemProps1.xml><?xml version="1.0" encoding="utf-8"?>
<ds:datastoreItem xmlns:ds="http://schemas.openxmlformats.org/officeDocument/2006/customXml" ds:itemID="{3A71B23B-096C-4604-B865-09F0721C02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pogoda</vt:lpstr>
      <vt:lpstr>zestawienie miesieczne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Borodziuk</dc:creator>
  <cp:lastModifiedBy>Stanisław Borodziuk</cp:lastModifiedBy>
  <dcterms:created xsi:type="dcterms:W3CDTF">2022-03-22T20:11:56Z</dcterms:created>
  <dcterms:modified xsi:type="dcterms:W3CDTF">2022-03-22T20:54:23Z</dcterms:modified>
</cp:coreProperties>
</file>