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heRozenfeld\Desktop\Efuse Function\"/>
    </mc:Choice>
  </mc:AlternateContent>
  <xr:revisionPtr revIDLastSave="0" documentId="13_ncr:1_{16200E1F-FFE8-4FC0-939D-1731DCBD866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Fuses" sheetId="1" r:id="rId1"/>
    <sheet name="Efuse_For_Auto" sheetId="3" r:id="rId2"/>
    <sheet name="Tm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3" l="1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39" i="3"/>
  <c r="F31" i="3"/>
  <c r="F32" i="3"/>
  <c r="F33" i="3"/>
  <c r="F34" i="3"/>
  <c r="F35" i="3"/>
  <c r="F36" i="3"/>
  <c r="F37" i="3"/>
  <c r="F38" i="3"/>
  <c r="F30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2" i="3"/>
  <c r="G70" i="1" l="1"/>
  <c r="F70" i="1"/>
  <c r="G71" i="1"/>
  <c r="F71" i="1"/>
  <c r="G72" i="1"/>
  <c r="F72" i="1"/>
  <c r="G73" i="1"/>
  <c r="F73" i="1"/>
  <c r="G74" i="1"/>
  <c r="F74" i="1"/>
  <c r="A71" i="1"/>
  <c r="A72" i="1"/>
  <c r="A73" i="1"/>
  <c r="A74" i="1"/>
  <c r="F2" i="1"/>
  <c r="G3" i="1"/>
  <c r="F3" i="1"/>
  <c r="G4" i="1"/>
  <c r="F4" i="1"/>
  <c r="G5" i="1"/>
  <c r="F5" i="1"/>
  <c r="G6" i="1"/>
  <c r="F6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G21" i="1"/>
  <c r="F21" i="1"/>
  <c r="G22" i="1"/>
  <c r="F22" i="1"/>
  <c r="G23" i="1"/>
  <c r="F23" i="1"/>
  <c r="G24" i="1"/>
  <c r="F24" i="1"/>
  <c r="G25" i="1"/>
  <c r="F25" i="1"/>
  <c r="G26" i="1"/>
  <c r="F26" i="1"/>
  <c r="G27" i="1"/>
  <c r="F27" i="1"/>
  <c r="G28" i="1"/>
  <c r="F28" i="1"/>
  <c r="G29" i="1"/>
  <c r="F29" i="1"/>
  <c r="G30" i="1"/>
  <c r="F30" i="1"/>
  <c r="G31" i="1"/>
  <c r="F31" i="1"/>
  <c r="G32" i="1"/>
  <c r="F32" i="1"/>
  <c r="G33" i="1"/>
  <c r="F33" i="1"/>
  <c r="G34" i="1"/>
  <c r="F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G35" i="1"/>
  <c r="E35" i="1"/>
  <c r="H35" i="1"/>
  <c r="F35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E44" i="1"/>
  <c r="H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75" i="1"/>
  <c r="F75" i="1"/>
  <c r="G76" i="1"/>
  <c r="F76" i="1"/>
  <c r="G77" i="1"/>
  <c r="F77" i="1"/>
  <c r="G78" i="1"/>
  <c r="F78" i="1"/>
  <c r="G79" i="1"/>
  <c r="F79" i="1"/>
  <c r="G80" i="1"/>
  <c r="F80" i="1"/>
  <c r="G81" i="1"/>
  <c r="F81" i="1"/>
  <c r="G82" i="1"/>
  <c r="F82" i="1"/>
  <c r="G83" i="1"/>
  <c r="F83" i="1"/>
  <c r="G84" i="1"/>
  <c r="F84" i="1"/>
  <c r="G85" i="1"/>
  <c r="F85" i="1"/>
  <c r="G86" i="1"/>
  <c r="F86" i="1"/>
  <c r="G87" i="1"/>
  <c r="F87" i="1"/>
  <c r="G88" i="1"/>
  <c r="F88" i="1"/>
  <c r="G89" i="1"/>
  <c r="F89" i="1"/>
  <c r="G90" i="1"/>
  <c r="F90" i="1"/>
  <c r="G91" i="1"/>
  <c r="F91" i="1"/>
  <c r="G92" i="1"/>
  <c r="F92" i="1"/>
  <c r="G93" i="1"/>
  <c r="F93" i="1"/>
  <c r="G94" i="1"/>
  <c r="E94" i="1"/>
  <c r="F94" i="1"/>
  <c r="G95" i="1"/>
  <c r="F95" i="1"/>
  <c r="G96" i="1"/>
  <c r="F96" i="1"/>
  <c r="H94" i="1"/>
  <c r="G97" i="1"/>
  <c r="E97" i="1"/>
  <c r="F97" i="1"/>
</calcChain>
</file>

<file path=xl/sharedStrings.xml><?xml version="1.0" encoding="utf-8"?>
<sst xmlns="http://schemas.openxmlformats.org/spreadsheetml/2006/main" count="700" uniqueCount="292">
  <si>
    <t>Idx</t>
  </si>
  <si>
    <t>FieldName</t>
  </si>
  <si>
    <t>Section</t>
  </si>
  <si>
    <t>Description</t>
  </si>
  <si>
    <t>Default</t>
  </si>
  <si>
    <t>ULP</t>
  </si>
  <si>
    <t>Sbit</t>
  </si>
  <si>
    <t>Ebit</t>
  </si>
  <si>
    <t>FWidth</t>
  </si>
  <si>
    <t>SubSection</t>
  </si>
  <si>
    <t>CFG</t>
  </si>
  <si>
    <t>LP</t>
  </si>
  <si>
    <t>2’b01</t>
  </si>
  <si>
    <t>2'b00 - Tamper Disabled
2'b01 - Tamper every 32msec
2'b10 - Tamper every 64msec
2'b11 - Tamper every 128msec</t>
  </si>
  <si>
    <t>Controls the rate of inventory packets</t>
  </si>
  <si>
    <t>Enum</t>
  </si>
  <si>
    <t xml:space="preserve">Controls the rate of tamper packets
</t>
  </si>
  <si>
    <t>eas_mode</t>
  </si>
  <si>
    <t>2’b10</t>
  </si>
  <si>
    <t>eas_window_size</t>
  </si>
  <si>
    <t>4’d8</t>
  </si>
  <si>
    <t>eas_counts_per_cycle</t>
  </si>
  <si>
    <t>eas_count_tolerance</t>
  </si>
  <si>
    <t>Tolerance of the counts per cycle</t>
  </si>
  <si>
    <t>eas_l1_repetitions</t>
  </si>
  <si>
    <t>Number of L1 repetitions that is considered an EAS Event ( Only valid for eas_mode=”1” )</t>
  </si>
  <si>
    <t>The allowed difference between patterns given in fclk4khz cycles</t>
  </si>
  <si>
    <t>3'd2</t>
  </si>
  <si>
    <t>eas_l1_min_counts</t>
  </si>
  <si>
    <t>3’d3</t>
  </si>
  <si>
    <t>Minimum of “1” counts that are considered as L1 event</t>
  </si>
  <si>
    <t>eas_l1_max_counts</t>
  </si>
  <si>
    <t>Maximum of “1” counts that are considered as L1 event</t>
  </si>
  <si>
    <t>eas_max_separation</t>
  </si>
  <si>
    <t>EAS</t>
  </si>
  <si>
    <t>CALIB</t>
  </si>
  <si>
    <t>1’b0</t>
  </si>
  <si>
    <t>ENC</t>
  </si>
  <si>
    <t>enc_key</t>
  </si>
  <si>
    <t>5’b01100</t>
  </si>
  <si>
    <t>dig_clk_ulp_trim_cap1v</t>
  </si>
  <si>
    <t>dig_clk_ulp_trim</t>
  </si>
  <si>
    <t>dig_limiter_trim_cap1v</t>
  </si>
  <si>
    <t>4’b0111</t>
  </si>
  <si>
    <t>dig_bg_bg_trim_cap1v</t>
  </si>
  <si>
    <t>dig_bg_bg_trim</t>
  </si>
  <si>
    <t>dig_limiter_trim</t>
  </si>
  <si>
    <t>3’b011</t>
  </si>
  <si>
    <t>dig_bg_iref_trim_cap1v</t>
  </si>
  <si>
    <t>dig_bg_iref_trim</t>
  </si>
  <si>
    <t>dig_ldo_dig_trim_cap1v</t>
  </si>
  <si>
    <t>dig_ldo_dig_trim</t>
  </si>
  <si>
    <t>RESERVED</t>
  </si>
  <si>
    <t>reserved to align a byte</t>
  </si>
  <si>
    <t>END</t>
  </si>
  <si>
    <t>reserved_end</t>
  </si>
  <si>
    <t>nuid</t>
  </si>
  <si>
    <t>xtal_calibration</t>
  </si>
  <si>
    <t>inventory_packet_type</t>
  </si>
  <si>
    <t>encryption_en_inventory</t>
  </si>
  <si>
    <t>encryption_en_gate</t>
  </si>
  <si>
    <t>1'b0</t>
  </si>
  <si>
    <t>Enable encryption for invnetory</t>
  </si>
  <si>
    <t>Enable encryption for gate</t>
  </si>
  <si>
    <t>invert_ble_bits</t>
  </si>
  <si>
    <t>encryption_en_tamper</t>
  </si>
  <si>
    <t>Enable encryption for tamper</t>
  </si>
  <si>
    <t>2'h0</t>
  </si>
  <si>
    <t>4'h0</t>
  </si>
  <si>
    <t>1'h0</t>
  </si>
  <si>
    <t>2'h1</t>
  </si>
  <si>
    <t>2'h2</t>
  </si>
  <si>
    <t>2'b00 - channel 37
2'b01 - channel 38
2'b10 - channel 39</t>
  </si>
  <si>
    <t>PLL channel 0</t>
  </si>
  <si>
    <t>PLL channel 1</t>
  </si>
  <si>
    <t>PLL channel 2</t>
  </si>
  <si>
    <t>PLL</t>
  </si>
  <si>
    <t>sel_vco_coarse_bank_int</t>
  </si>
  <si>
    <t>1'b1</t>
  </si>
  <si>
    <t>aoa_length_tamper</t>
  </si>
  <si>
    <t>Packet Type Inventory.</t>
  </si>
  <si>
    <t>inventory_period</t>
  </si>
  <si>
    <t>tamper_period</t>
  </si>
  <si>
    <t>eas_period</t>
  </si>
  <si>
    <t>2'b00 - L1 Event Detection
2'b01 - L1 Event Repetition
2'b10 - Pattern Search
2'b11 - Resrved0</t>
  </si>
  <si>
    <t>XTAL capacitance trimming. In B it was in LP, for Nex3 must be stable. On first fuse read since there's no PLL it's possible to start with 0s.</t>
  </si>
  <si>
    <t>Vtrig value for 1 packet in Vcap</t>
  </si>
  <si>
    <t>AoA CW extention length in inventory</t>
  </si>
  <si>
    <t>gate_packet_type</t>
  </si>
  <si>
    <t>Packet Type gate</t>
  </si>
  <si>
    <t>tamper_packet_type</t>
  </si>
  <si>
    <t>Packet Type tamper</t>
  </si>
  <si>
    <t>1'b0 - Short
1'b1 - Regular</t>
  </si>
  <si>
    <t>5'h0</t>
  </si>
  <si>
    <t>key_number</t>
  </si>
  <si>
    <t>4'd0</t>
  </si>
  <si>
    <t>128'h0</t>
  </si>
  <si>
    <t xml:space="preserve">Encryption key </t>
  </si>
  <si>
    <t>Encryption key number. Added to TX packet so SW knows which decryption key to use</t>
  </si>
  <si>
    <t>random_channel_en</t>
  </si>
  <si>
    <t>BLE channel random enable</t>
  </si>
  <si>
    <t>1'b0 - Channel round robin
1'b1 - Random channel number</t>
  </si>
  <si>
    <t xml:space="preserve">Controls the rate of EAS search pattern
</t>
  </si>
  <si>
    <t>3'b000 - EAS Disabled
3'b001 - Search EAS every 64msec 
3'b010 - Search EAS every 128msec
3'b011 - Search EAS every 256msec 
3'b100 - Search EAS every 512msec 
3'b1** - Reserved0</t>
  </si>
  <si>
    <t>3'b011</t>
  </si>
  <si>
    <t>odc_en</t>
  </si>
  <si>
    <t>eas_min_separation</t>
  </si>
  <si>
    <t>eas_pattern_match_threshold</t>
  </si>
  <si>
    <t>Max separation allowed between EAS events [fclk4kHz cycles]</t>
  </si>
  <si>
    <t>8'd104</t>
  </si>
  <si>
    <t>4'd4</t>
  </si>
  <si>
    <t>5'd14</t>
  </si>
  <si>
    <t>reserved</t>
  </si>
  <si>
    <t>reserved_lp_enc</t>
  </si>
  <si>
    <t>dig_eas_trim</t>
  </si>
  <si>
    <t>dig_eas_trim_cap1v</t>
  </si>
  <si>
    <t>dig_limiter_lp_trim_cap1v</t>
  </si>
  <si>
    <t>dig_limiter_lp_trim</t>
  </si>
  <si>
    <t>tx_inventory_at_boot</t>
  </si>
  <si>
    <t>Allow inventory TX after boot</t>
  </si>
  <si>
    <t>Vtrig_min_multi_packet</t>
  </si>
  <si>
    <t>Vtrig_min_single_packet</t>
  </si>
  <si>
    <t>Vtrig value for the required number of packets in Vcap. For inventory TX use this threshold</t>
  </si>
  <si>
    <t>xtal_stabil_time</t>
  </si>
  <si>
    <t>Configure time to count for Xtal stabilization time</t>
  </si>
  <si>
    <t>2’b00</t>
  </si>
  <si>
    <t>bg_replenish_en</t>
  </si>
  <si>
    <t>dig_tamper_trim</t>
  </si>
  <si>
    <t>dig_tamper_trim_cap1v</t>
  </si>
  <si>
    <t>Type of pattern to be used in order to decide for gate event</t>
  </si>
  <si>
    <t>dig_vtrig_trim</t>
  </si>
  <si>
    <t>dig_vtrig_trim_cap1v</t>
  </si>
  <si>
    <t>2 concatenated controls</t>
  </si>
  <si>
    <t>How much time EAS search for signal (actual sensor active time). EAS Window Size = 4* eas_window_size[ fclk1kHz cycles]. Actual window size is 4mSec higher for warm up</t>
  </si>
  <si>
    <t>4'b1000</t>
  </si>
  <si>
    <t>pa_backoff</t>
  </si>
  <si>
    <t>PA time since pa_en is set until data is starting to propagate</t>
  </si>
  <si>
    <t xml:space="preserve">vco_coarse_bank_ext_ch38 </t>
  </si>
  <si>
    <t>vco_coarse_bank_ext_ch39</t>
  </si>
  <si>
    <t>Controls calibration start point to use predefined (vco_coarse_bank_ext_ch*) or calibration results</t>
  </si>
  <si>
    <t>1'b0 - use predefined
1'b1 - use dynamic calibration result</t>
  </si>
  <si>
    <t>dig_pll_refdoubler_delay_ctrl_dig0p7v</t>
  </si>
  <si>
    <t xml:space="preserve">dig_pll_refdoubler_delay_ctrl </t>
  </si>
  <si>
    <t>dig_pll_refdoubler_en_dig0p7v</t>
  </si>
  <si>
    <t>dig_pll_loopflt_cfg_dig0p7v</t>
  </si>
  <si>
    <t>dig_pll_lock_det_delay_cfg_dig0p7v</t>
  </si>
  <si>
    <t>dig_pll_lock_det_counter_cfg_dig0p7v</t>
  </si>
  <si>
    <t>dig_pll_pfd_pol_dig0p7v</t>
  </si>
  <si>
    <t>dig_pll_cp_cfg_dig0p7v</t>
  </si>
  <si>
    <t>dig_pll_cp_offset_dac_cfg_dig0p7v</t>
  </si>
  <si>
    <t>dig_pll_cp_offset_dac_pol_dig0p7v</t>
  </si>
  <si>
    <t>dig_pll_sdm_polarity_dig0p7v</t>
  </si>
  <si>
    <t>dig_pll_sdm_bypass_dig0p7v</t>
  </si>
  <si>
    <t>dig_pll_sdm_dither_en_dig0p7v</t>
  </si>
  <si>
    <t>dig_pll_vco_ibiastrim_dig0p7v</t>
  </si>
  <si>
    <t>dig_pll_pll_ibiastrim_dig0p7v</t>
  </si>
  <si>
    <t>dig_pll_pfd_reset_delay_cfg_dig0p7v</t>
  </si>
  <si>
    <t>dig_pll_setlock_vh_dig0p7v</t>
  </si>
  <si>
    <t>dig_pll_setlock_vl_dig0p7v</t>
  </si>
  <si>
    <t>3'b000 - Inventory packet disabled
3'b001 - Transmit inventory packet with minimal interval (256mSec)
3'b010 - Transmit inventory packet every 1sec
3'b011 - Transmit inventory packet every 8sec
3'b100 - Transmit inventory packet every 16sec
3'b101 - Transmit inventory packet every 32sec
3'b110 - Transmit inventory packet every 64sec
3'b111 - Transmit inventory packet every 128sec</t>
  </si>
  <si>
    <t>3'b101</t>
  </si>
  <si>
    <t>7'h55</t>
  </si>
  <si>
    <t>7'h12</t>
  </si>
  <si>
    <t>2'b00 - ADV_NONCONN_IND Type1
2'b01 - ADV_NONCONN_IND Type2
2'b10 - AUX_SYNC_IND</t>
  </si>
  <si>
    <t>2'b10</t>
  </si>
  <si>
    <t>aoa_length_gate</t>
  </si>
  <si>
    <t>"</t>
  </si>
  <si>
    <t>3'h3</t>
  </si>
  <si>
    <t>aoa_duty_cycle_inventory</t>
  </si>
  <si>
    <t>aoa_packet_ble_type</t>
  </si>
  <si>
    <t>send_rssi_in_packet</t>
  </si>
  <si>
    <t>1’b1</t>
  </si>
  <si>
    <t>1'b0 - No RSSI Measurements in Packet
1'b1 - Add RSSI Measurements to packet</t>
  </si>
  <si>
    <t>Invert BLE bits. Each 0 is mapped to 1 and vice versa</t>
  </si>
  <si>
    <t>xtal_iref_trim</t>
  </si>
  <si>
    <t>dig_xtal_iref_trim_cap1v</t>
  </si>
  <si>
    <t>dig_xtal_trim_cap1v</t>
  </si>
  <si>
    <t>future_eco_use</t>
  </si>
  <si>
    <t>For future use</t>
  </si>
  <si>
    <t>vtrig_periodically_sense</t>
  </si>
  <si>
    <t>Allow periodically Vtrig sense, in case of detecting Vtrig &gt; multi_packet the eas_period will be shortened to its minumal value discarding the eas_period fuse setting. This allows faster gate response and faster ODC state detection</t>
  </si>
  <si>
    <t>key_calc_read_disable</t>
  </si>
  <si>
    <t>6'd16</t>
  </si>
  <si>
    <t>dig_xtal_lock_det_counter_cfg_cap1v</t>
  </si>
  <si>
    <t>dig_xtal_lock_det_counter_cfg</t>
  </si>
  <si>
    <t>Counter (implemented on Xtal analog) to count until 880uSec since xtal_en</t>
  </si>
  <si>
    <t>~2 and ~4 are due to packet counter not promoting by 1 for each packet &amp; also promoted by tamper / EAS. In case aoa_length_inventory is 0 no CTE will be sent on any Inventory</t>
  </si>
  <si>
    <t>Only in case of CTE</t>
  </si>
  <si>
    <t>2'b00 - 1000uSec since xtal_en
2'b01 – 1100uSec since xtal_en
2'b10 – 1200uSec since xtal_en
2'b11 – 1256uSec since xtal_en</t>
  </si>
  <si>
    <t>in RevB it was 2 bits</t>
  </si>
  <si>
    <t>3'b000 - 3uSec
3'b001 - 5uSec
3'b010 - 7uSec
3'b011 - 9uSec
3'b100 - 11uSec
3'b101 - 13uSec
3'b110 - 15uSec
3'b111 - reserved</t>
  </si>
  <si>
    <t>odc_separation_threshold</t>
  </si>
  <si>
    <t>1'b0 - separarion thershold is 2mSec
1'b1 - separarion thershold is 4mSec</t>
  </si>
  <si>
    <t>7'b0110100</t>
  </si>
  <si>
    <t>4’b0100</t>
  </si>
  <si>
    <t>4’b0000</t>
  </si>
  <si>
    <t>4'h3</t>
  </si>
  <si>
    <t>4’b0011</t>
  </si>
  <si>
    <t>5’b00011</t>
  </si>
  <si>
    <t>ODC</t>
  </si>
  <si>
    <t xml:space="preserve">Enable / Disable the ability to process an ODC command to prepare VDDQ on broadcast ODC </t>
  </si>
  <si>
    <t>odc_timeout_limit</t>
  </si>
  <si>
    <t>2'b01</t>
  </si>
  <si>
    <t>timeout target for ODC, timer counts from the last valid ODC command it received</t>
  </si>
  <si>
    <t>odc_vector_status</t>
  </si>
  <si>
    <t>odc_write_protection_level</t>
  </si>
  <si>
    <t>write protection level allowed by ODC</t>
  </si>
  <si>
    <t>2'b00 - Allow full range write to fuses
2'b01 - Allow write to all range besides NUID and ENC section
2'b1x - Allow write only to ODC section</t>
  </si>
  <si>
    <t>1'b0 - Allow VDDQ preparation in Unicast and Broadcast
1'b1 - Allow VDDQ preparation only in Unicast</t>
  </si>
  <si>
    <t>odc_unicast_only_prep_vddq</t>
  </si>
  <si>
    <t>vector for general purpose. The reduction XOR of this vector is calculated inside ODC and sent over… TODO?</t>
  </si>
  <si>
    <t>16'b0</t>
  </si>
  <si>
    <t>dig_boost_vhv_trim</t>
  </si>
  <si>
    <t>dig_boost_osc_tr</t>
  </si>
  <si>
    <t>3'd0</t>
  </si>
  <si>
    <t>cte_info_field_order</t>
  </si>
  <si>
    <t>2'b00</t>
  </si>
  <si>
    <t>3'b0</t>
  </si>
  <si>
    <t>Bandgap charge pulse prior to any TX. This should re-charge the BG that is on "hold" state for a long period while Xtal gets lock</t>
  </si>
  <si>
    <t>Enable ODC mechanism</t>
  </si>
  <si>
    <t>Controls the threshold for detecting ODC and not gate event for separation counter. Above the selected threshold the detection will be gate only.</t>
  </si>
  <si>
    <t>Min separation allowed between EAS events [fclk4kHz cycles]</t>
  </si>
  <si>
    <t>Fclk (ULP) capacitance trimming.On first fuse read since there's no value. It's possible to start with 0s. Protect digital circuit while this value is changed since there's a glitch on Fclk</t>
  </si>
  <si>
    <t>pa_bias</t>
  </si>
  <si>
    <t xml:space="preserve">pa_match </t>
  </si>
  <si>
    <t xml:space="preserve">vco_coarse_bank_ext_ch37 </t>
  </si>
  <si>
    <t xml:space="preserve">pll_config_channel_0 </t>
  </si>
  <si>
    <t xml:space="preserve">pll_config_channel_1 </t>
  </si>
  <si>
    <t xml:space="preserve">pll_config_channel_2 </t>
  </si>
  <si>
    <t>ldo_pa_trim</t>
  </si>
  <si>
    <t>LDO PA voltage trim</t>
  </si>
  <si>
    <t xml:space="preserve">ldo_pll_trim </t>
  </si>
  <si>
    <t>LDO PLL Vout trim</t>
  </si>
  <si>
    <t xml:space="preserve">dig_pll_refdoubler_en </t>
  </si>
  <si>
    <t xml:space="preserve">dig_pll_loopflt_cfg </t>
  </si>
  <si>
    <t>dig_pll_lock_det_delay_cfg</t>
  </si>
  <si>
    <t>dig_pll_lock_det_counter_cfg</t>
  </si>
  <si>
    <t xml:space="preserve">dig_pll_pfd_pol </t>
  </si>
  <si>
    <t>dig_pll_cp_cfg</t>
  </si>
  <si>
    <t xml:space="preserve">dig_pll_cp_offset_dac_cfg </t>
  </si>
  <si>
    <t xml:space="preserve">dig_pll_cp_offset_dac_pol </t>
  </si>
  <si>
    <t>dig_pll_sdm_polarity</t>
  </si>
  <si>
    <t>dig_pll_sdm_bypass</t>
  </si>
  <si>
    <t xml:space="preserve">dig_pll_sdm_dither_en </t>
  </si>
  <si>
    <t xml:space="preserve">dig_pll_vco_ibiastrim </t>
  </si>
  <si>
    <t xml:space="preserve">dig_pll_pll_ibiastrim </t>
  </si>
  <si>
    <t xml:space="preserve">dig_pll_pfd_reset_delay_cfg </t>
  </si>
  <si>
    <t>dig_pll_setlock_vh</t>
  </si>
  <si>
    <t>dig_pll_setlock_vl</t>
  </si>
  <si>
    <t>aoa_length_inventory</t>
  </si>
  <si>
    <t>3'b000 - No CTE 
3'b001 - CTE Length is 24usec
3'b010 - CTE Length is 40usec
3'b010 - CTE Length is 64usec
...
3'b111 - CTE Length is 120usec</t>
  </si>
  <si>
    <t>Number of 58KHz pulses in each Count Cycle. Obtained in Sort.</t>
  </si>
  <si>
    <t>This field controls CTE Info field order as spec doesn’t specify bit order on this field.
Bit [0] controls CTE length alignment to MSB/LSB. 1 means NexB3 behavior, field is on MSBs.
Bit [1] flips the bit order of CTE lengh field (MSB to LSB)</t>
  </si>
  <si>
    <t xml:space="preserve">2'b00 - Reserved (Behaves like 2'b11)
2'b01 - CTE every inventory packet
2'b10 - CTE every ~2inventory packets
2'b11 - CTE every ~4inventory packets </t>
  </si>
  <si>
    <t>odc_vddq_timeout_en</t>
  </si>
  <si>
    <t>Enable timeout for waiting to VDDQ comparator when charge pump is on</t>
  </si>
  <si>
    <t>odc_transmit_err_resp</t>
  </si>
  <si>
    <t>Transmit ODC detection packet in case ODC command was validly received by CRC check failed</t>
  </si>
  <si>
    <t>This is a test mode bit to allow TX Antenna test mode</t>
  </si>
  <si>
    <t>tx_antenna_test_mode</t>
  </si>
  <si>
    <t>Must be byte aligned prior to NUID</t>
  </si>
  <si>
    <t>48'b0</t>
  </si>
  <si>
    <t>2'b0</t>
  </si>
  <si>
    <t>set this fuse to disable key validation read bit. Only 2'b01 or 2'b10 allows read the NUID &amp; ENC key</t>
  </si>
  <si>
    <t>4'b0000</t>
  </si>
  <si>
    <t>gfsk_to_sdm_factor_fuses</t>
  </si>
  <si>
    <t>11'h001</t>
  </si>
  <si>
    <t>6'd32</t>
  </si>
  <si>
    <t>3'h5</t>
  </si>
  <si>
    <t>4'h1</t>
  </si>
  <si>
    <t>5'h1</t>
  </si>
  <si>
    <t>3'h1</t>
  </si>
  <si>
    <t>3'h4</t>
  </si>
  <si>
    <t>3'h2</t>
  </si>
  <si>
    <t xml:space="preserve"> 0x5</t>
  </si>
  <si>
    <t xml:space="preserve"> 0x1</t>
  </si>
  <si>
    <t xml:space="preserve"> 0x3</t>
  </si>
  <si>
    <t xml:space="preserve"> 0x0</t>
  </si>
  <si>
    <t xml:space="preserve"> 0x8</t>
  </si>
  <si>
    <t xml:space="preserve"> 0xE</t>
  </si>
  <si>
    <t xml:space="preserve"> 0x2</t>
  </si>
  <si>
    <t xml:space="preserve"> 0x4</t>
  </si>
  <si>
    <t xml:space="preserve"> 0x68</t>
  </si>
  <si>
    <t xml:space="preserve"> 0x10</t>
  </si>
  <si>
    <t xml:space="preserve"> 0xC</t>
  </si>
  <si>
    <t xml:space="preserve"> 0x34</t>
  </si>
  <si>
    <t xml:space="preserve"> 0x7</t>
  </si>
  <si>
    <t xml:space="preserve"> 0x20</t>
  </si>
  <si>
    <t xml:space="preserve"> 0x55</t>
  </si>
  <si>
    <t xml:space="preserve"> 0x12</t>
  </si>
  <si>
    <t>Location In 32Bit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</si>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</sst>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1" fillId="4" borderId="2" xfId="0" applyFont="1" applyFill="1" applyBorder="1" applyAlignment="1">
      <alignment horizontal="left" vertical="top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3" borderId="0" xfId="0" applyFill="1" applyAlignment="1">
      <alignment horizontal="left" vertical="top"/>
    </xf>
    <xf numFmtId="0" fontId="0" fillId="0" borderId="5" xfId="0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0" borderId="8" xfId="0" applyBorder="1" applyAlignment="1">
      <alignment vertical="top"/>
    </xf>
    <xf numFmtId="0" fontId="2" fillId="3" borderId="0" xfId="0" applyFont="1" applyFill="1" applyAlignment="1">
      <alignment horizontal="left" vertical="top"/>
    </xf>
    <xf numFmtId="0" fontId="4" fillId="0" borderId="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zoomScaleNormal="100" workbookViewId="0">
      <pane ySplit="1" topLeftCell="A13" activePane="bottomLeft" state="frozen"/>
      <selection pane="bottomLeft" activeCell="H24" sqref="H24:H25"/>
    </sheetView>
  </sheetViews>
  <sheetFormatPr defaultColWidth="9.140625" defaultRowHeight="15" x14ac:dyDescent="0.25"/>
  <cols>
    <col min="1" max="1" width="5.7109375" style="2" customWidth="1"/>
    <col min="2" max="2" width="7.5703125" style="2" customWidth="1"/>
    <col min="3" max="3" width="7.85546875" style="2" customWidth="1"/>
    <col min="4" max="4" width="27.5703125" style="2" customWidth="1"/>
    <col min="5" max="5" width="7.85546875" style="8" customWidth="1"/>
    <col min="6" max="6" width="5.28515625" style="2" customWidth="1"/>
    <col min="7" max="7" width="4.85546875" style="2" customWidth="1"/>
    <col min="8" max="8" width="10.140625" style="2" customWidth="1"/>
    <col min="9" max="9" width="55" style="2" customWidth="1"/>
    <col min="10" max="10" width="62.42578125" style="2" customWidth="1"/>
    <col min="11" max="11" width="30.42578125" style="2" bestFit="1" customWidth="1"/>
    <col min="12" max="16384" width="9.140625" style="2"/>
  </cols>
  <sheetData>
    <row r="1" spans="1:11" x14ac:dyDescent="0.25">
      <c r="A1" s="12" t="s">
        <v>0</v>
      </c>
      <c r="B1" s="12" t="s">
        <v>2</v>
      </c>
      <c r="C1" s="12" t="s">
        <v>9</v>
      </c>
      <c r="D1" s="12" t="s">
        <v>1</v>
      </c>
      <c r="E1" s="12" t="s">
        <v>8</v>
      </c>
      <c r="F1" s="12" t="s">
        <v>7</v>
      </c>
      <c r="G1" s="12" t="s">
        <v>6</v>
      </c>
      <c r="H1" s="12" t="s">
        <v>4</v>
      </c>
      <c r="I1" s="12" t="s">
        <v>3</v>
      </c>
      <c r="J1" s="12" t="s">
        <v>15</v>
      </c>
    </row>
    <row r="2" spans="1:11" ht="120" x14ac:dyDescent="0.25">
      <c r="A2" s="3">
        <v>0</v>
      </c>
      <c r="B2" s="3" t="s">
        <v>5</v>
      </c>
      <c r="C2" s="3" t="s">
        <v>10</v>
      </c>
      <c r="D2" s="4" t="s">
        <v>81</v>
      </c>
      <c r="E2" s="7">
        <v>3</v>
      </c>
      <c r="F2" s="5">
        <f t="shared" ref="F2:F13" si="0">E2+G2-1</f>
        <v>2</v>
      </c>
      <c r="G2" s="5">
        <v>0</v>
      </c>
      <c r="H2" s="9" t="s">
        <v>160</v>
      </c>
      <c r="I2" s="9" t="s">
        <v>14</v>
      </c>
      <c r="J2" s="9" t="s">
        <v>159</v>
      </c>
    </row>
    <row r="3" spans="1:11" ht="60" x14ac:dyDescent="0.25">
      <c r="A3" s="3">
        <f>A2+1</f>
        <v>1</v>
      </c>
      <c r="B3" s="3" t="s">
        <v>5</v>
      </c>
      <c r="C3" s="3" t="s">
        <v>10</v>
      </c>
      <c r="D3" s="1" t="s">
        <v>82</v>
      </c>
      <c r="E3" s="7">
        <v>2</v>
      </c>
      <c r="F3" s="5">
        <f t="shared" si="0"/>
        <v>4</v>
      </c>
      <c r="G3" s="5">
        <f t="shared" ref="G3:G13" si="1">F2+1</f>
        <v>3</v>
      </c>
      <c r="H3" s="9" t="s">
        <v>12</v>
      </c>
      <c r="I3" s="9" t="s">
        <v>16</v>
      </c>
      <c r="J3" s="9" t="s">
        <v>13</v>
      </c>
    </row>
    <row r="4" spans="1:11" ht="90" x14ac:dyDescent="0.25">
      <c r="A4" s="3">
        <f t="shared" ref="A4:A50" si="2">A3+1</f>
        <v>2</v>
      </c>
      <c r="B4" s="3" t="s">
        <v>5</v>
      </c>
      <c r="C4" s="3" t="s">
        <v>10</v>
      </c>
      <c r="D4" s="4" t="s">
        <v>83</v>
      </c>
      <c r="E4" s="7">
        <v>3</v>
      </c>
      <c r="F4" s="5">
        <f t="shared" si="0"/>
        <v>7</v>
      </c>
      <c r="G4" s="5">
        <f t="shared" si="1"/>
        <v>5</v>
      </c>
      <c r="H4" s="9" t="s">
        <v>104</v>
      </c>
      <c r="I4" s="9" t="s">
        <v>102</v>
      </c>
      <c r="J4" s="9" t="s">
        <v>103</v>
      </c>
      <c r="K4" s="16"/>
    </row>
    <row r="5" spans="1:11" ht="60" x14ac:dyDescent="0.25">
      <c r="A5" s="3">
        <f t="shared" si="2"/>
        <v>3</v>
      </c>
      <c r="B5" s="3" t="s">
        <v>5</v>
      </c>
      <c r="C5" s="3" t="s">
        <v>10</v>
      </c>
      <c r="D5" s="4" t="s">
        <v>123</v>
      </c>
      <c r="E5" s="7">
        <v>2</v>
      </c>
      <c r="F5" s="5">
        <f t="shared" si="0"/>
        <v>9</v>
      </c>
      <c r="G5" s="5">
        <f t="shared" si="1"/>
        <v>8</v>
      </c>
      <c r="H5" s="9" t="s">
        <v>125</v>
      </c>
      <c r="I5" s="9" t="s">
        <v>124</v>
      </c>
      <c r="J5" s="9" t="s">
        <v>188</v>
      </c>
    </row>
    <row r="6" spans="1:11" ht="45" x14ac:dyDescent="0.25">
      <c r="A6" s="3">
        <f t="shared" si="2"/>
        <v>4</v>
      </c>
      <c r="B6" s="3" t="s">
        <v>5</v>
      </c>
      <c r="C6" s="3" t="s">
        <v>10</v>
      </c>
      <c r="D6" s="4" t="s">
        <v>126</v>
      </c>
      <c r="E6" s="7">
        <v>1</v>
      </c>
      <c r="F6" s="5">
        <f t="shared" si="0"/>
        <v>10</v>
      </c>
      <c r="G6" s="5">
        <f t="shared" si="1"/>
        <v>10</v>
      </c>
      <c r="H6" s="9" t="s">
        <v>61</v>
      </c>
      <c r="I6" s="9" t="s">
        <v>218</v>
      </c>
      <c r="J6" s="9"/>
    </row>
    <row r="7" spans="1:11" x14ac:dyDescent="0.25">
      <c r="A7" s="3">
        <f t="shared" si="2"/>
        <v>5</v>
      </c>
      <c r="B7" s="3" t="s">
        <v>5</v>
      </c>
      <c r="C7" s="3" t="s">
        <v>10</v>
      </c>
      <c r="D7" s="4" t="s">
        <v>105</v>
      </c>
      <c r="E7" s="7">
        <v>1</v>
      </c>
      <c r="F7" s="5">
        <f>E7+G7-1</f>
        <v>11</v>
      </c>
      <c r="G7" s="5">
        <f>F6+1</f>
        <v>11</v>
      </c>
      <c r="H7" s="9" t="s">
        <v>61</v>
      </c>
      <c r="I7" s="9" t="s">
        <v>219</v>
      </c>
      <c r="J7" s="9"/>
    </row>
    <row r="8" spans="1:11" ht="45" x14ac:dyDescent="0.25">
      <c r="A8" s="3">
        <f t="shared" si="2"/>
        <v>6</v>
      </c>
      <c r="B8" s="3" t="s">
        <v>5</v>
      </c>
      <c r="C8" s="3" t="s">
        <v>10</v>
      </c>
      <c r="D8" s="4" t="s">
        <v>191</v>
      </c>
      <c r="E8" s="7">
        <v>1</v>
      </c>
      <c r="F8" s="5">
        <f>E8+G8-1</f>
        <v>12</v>
      </c>
      <c r="G8" s="5">
        <f>F7+1</f>
        <v>12</v>
      </c>
      <c r="H8" s="9" t="s">
        <v>61</v>
      </c>
      <c r="I8" s="9" t="s">
        <v>220</v>
      </c>
      <c r="J8" s="9" t="s">
        <v>192</v>
      </c>
    </row>
    <row r="9" spans="1:11" x14ac:dyDescent="0.25">
      <c r="A9" s="3">
        <f t="shared" si="2"/>
        <v>7</v>
      </c>
      <c r="B9" s="3" t="s">
        <v>5</v>
      </c>
      <c r="C9" s="3" t="s">
        <v>10</v>
      </c>
      <c r="D9" s="4" t="s">
        <v>118</v>
      </c>
      <c r="E9" s="7">
        <v>1</v>
      </c>
      <c r="F9" s="5">
        <f>E9+G9-1</f>
        <v>13</v>
      </c>
      <c r="G9" s="5">
        <f>F8+1</f>
        <v>13</v>
      </c>
      <c r="H9" s="9" t="s">
        <v>78</v>
      </c>
      <c r="I9" s="9" t="s">
        <v>119</v>
      </c>
      <c r="J9" s="9"/>
    </row>
    <row r="10" spans="1:11" ht="60" x14ac:dyDescent="0.25">
      <c r="A10" s="3">
        <f t="shared" si="2"/>
        <v>8</v>
      </c>
      <c r="B10" s="3" t="s">
        <v>5</v>
      </c>
      <c r="C10" s="3" t="s">
        <v>10</v>
      </c>
      <c r="D10" s="4" t="s">
        <v>179</v>
      </c>
      <c r="E10" s="7">
        <v>1</v>
      </c>
      <c r="F10" s="5">
        <f>E10+G10-1</f>
        <v>14</v>
      </c>
      <c r="G10" s="5">
        <f>F9+1</f>
        <v>14</v>
      </c>
      <c r="H10" s="9" t="s">
        <v>61</v>
      </c>
      <c r="I10" s="9" t="s">
        <v>180</v>
      </c>
      <c r="J10" s="9"/>
    </row>
    <row r="11" spans="1:11" ht="45" x14ac:dyDescent="0.25">
      <c r="A11" s="3">
        <f t="shared" si="2"/>
        <v>9</v>
      </c>
      <c r="B11" s="3" t="s">
        <v>5</v>
      </c>
      <c r="C11" s="3" t="s">
        <v>34</v>
      </c>
      <c r="D11" s="4" t="s">
        <v>19</v>
      </c>
      <c r="E11" s="7">
        <v>4</v>
      </c>
      <c r="F11" s="5">
        <f>E11+G11-1</f>
        <v>18</v>
      </c>
      <c r="G11" s="5">
        <f>F10+1</f>
        <v>15</v>
      </c>
      <c r="H11" s="9" t="s">
        <v>20</v>
      </c>
      <c r="I11" s="9" t="s">
        <v>133</v>
      </c>
      <c r="J11" s="9"/>
    </row>
    <row r="12" spans="1:11" ht="30" x14ac:dyDescent="0.25">
      <c r="A12" s="3">
        <f t="shared" si="2"/>
        <v>10</v>
      </c>
      <c r="B12" s="3" t="s">
        <v>5</v>
      </c>
      <c r="C12" s="3" t="s">
        <v>34</v>
      </c>
      <c r="D12" s="4" t="s">
        <v>21</v>
      </c>
      <c r="E12" s="7">
        <v>5</v>
      </c>
      <c r="F12" s="5">
        <f t="shared" si="0"/>
        <v>23</v>
      </c>
      <c r="G12" s="5">
        <f t="shared" si="1"/>
        <v>19</v>
      </c>
      <c r="H12" s="9" t="s">
        <v>111</v>
      </c>
      <c r="I12" s="9" t="s">
        <v>251</v>
      </c>
      <c r="J12" s="9"/>
    </row>
    <row r="13" spans="1:11" x14ac:dyDescent="0.25">
      <c r="A13" s="3">
        <f t="shared" si="2"/>
        <v>11</v>
      </c>
      <c r="B13" s="3" t="s">
        <v>5</v>
      </c>
      <c r="C13" s="3" t="s">
        <v>34</v>
      </c>
      <c r="D13" s="4" t="s">
        <v>22</v>
      </c>
      <c r="E13" s="7">
        <v>3</v>
      </c>
      <c r="F13" s="5">
        <f t="shared" si="0"/>
        <v>26</v>
      </c>
      <c r="G13" s="5">
        <f t="shared" si="1"/>
        <v>24</v>
      </c>
      <c r="H13" s="9" t="s">
        <v>27</v>
      </c>
      <c r="I13" s="9" t="s">
        <v>23</v>
      </c>
      <c r="J13" s="9" t="s">
        <v>189</v>
      </c>
    </row>
    <row r="14" spans="1:11" ht="30" x14ac:dyDescent="0.25">
      <c r="A14" s="3">
        <f t="shared" si="2"/>
        <v>12</v>
      </c>
      <c r="B14" s="3" t="s">
        <v>5</v>
      </c>
      <c r="C14" s="3" t="s">
        <v>34</v>
      </c>
      <c r="D14" s="4" t="s">
        <v>24</v>
      </c>
      <c r="E14" s="7">
        <v>4</v>
      </c>
      <c r="F14" s="5">
        <f t="shared" ref="F14:F20" si="3">E14+G14-1</f>
        <v>30</v>
      </c>
      <c r="G14" s="5">
        <f t="shared" ref="G14:G20" si="4">F13+1</f>
        <v>27</v>
      </c>
      <c r="H14" s="9" t="s">
        <v>110</v>
      </c>
      <c r="I14" s="9" t="s">
        <v>25</v>
      </c>
      <c r="J14" s="9"/>
    </row>
    <row r="15" spans="1:11" ht="30" x14ac:dyDescent="0.25">
      <c r="A15" s="3">
        <f t="shared" si="2"/>
        <v>13</v>
      </c>
      <c r="B15" s="3" t="s">
        <v>5</v>
      </c>
      <c r="C15" s="3" t="s">
        <v>34</v>
      </c>
      <c r="D15" s="4" t="s">
        <v>107</v>
      </c>
      <c r="E15" s="7">
        <v>3</v>
      </c>
      <c r="F15" s="5">
        <f t="shared" si="3"/>
        <v>33</v>
      </c>
      <c r="G15" s="5">
        <f t="shared" si="4"/>
        <v>31</v>
      </c>
      <c r="H15" s="9" t="s">
        <v>27</v>
      </c>
      <c r="I15" s="9" t="s">
        <v>26</v>
      </c>
      <c r="J15" s="9"/>
    </row>
    <row r="16" spans="1:11" x14ac:dyDescent="0.25">
      <c r="A16" s="3">
        <f t="shared" si="2"/>
        <v>14</v>
      </c>
      <c r="B16" s="3" t="s">
        <v>5</v>
      </c>
      <c r="C16" s="3" t="s">
        <v>34</v>
      </c>
      <c r="D16" s="4" t="s">
        <v>28</v>
      </c>
      <c r="E16" s="7">
        <v>3</v>
      </c>
      <c r="F16" s="5">
        <f t="shared" si="3"/>
        <v>36</v>
      </c>
      <c r="G16" s="5">
        <f t="shared" si="4"/>
        <v>34</v>
      </c>
      <c r="H16" s="9" t="s">
        <v>29</v>
      </c>
      <c r="I16" s="9" t="s">
        <v>30</v>
      </c>
      <c r="J16" s="9"/>
    </row>
    <row r="17" spans="1:10" x14ac:dyDescent="0.25">
      <c r="A17" s="3">
        <f t="shared" si="2"/>
        <v>15</v>
      </c>
      <c r="B17" s="3" t="s">
        <v>5</v>
      </c>
      <c r="C17" s="3" t="s">
        <v>34</v>
      </c>
      <c r="D17" s="4" t="s">
        <v>31</v>
      </c>
      <c r="E17" s="7">
        <v>4</v>
      </c>
      <c r="F17" s="5">
        <f t="shared" si="3"/>
        <v>40</v>
      </c>
      <c r="G17" s="5">
        <f t="shared" si="4"/>
        <v>37</v>
      </c>
      <c r="H17" s="9" t="s">
        <v>20</v>
      </c>
      <c r="I17" s="9" t="s">
        <v>32</v>
      </c>
      <c r="J17" s="9"/>
    </row>
    <row r="18" spans="1:10" ht="30" x14ac:dyDescent="0.25">
      <c r="A18" s="3">
        <f t="shared" si="2"/>
        <v>16</v>
      </c>
      <c r="B18" s="3" t="s">
        <v>5</v>
      </c>
      <c r="C18" s="3" t="s">
        <v>34</v>
      </c>
      <c r="D18" s="4" t="s">
        <v>33</v>
      </c>
      <c r="E18" s="7">
        <v>8</v>
      </c>
      <c r="F18" s="5">
        <f t="shared" si="3"/>
        <v>48</v>
      </c>
      <c r="G18" s="5">
        <f t="shared" si="4"/>
        <v>41</v>
      </c>
      <c r="H18" s="9" t="s">
        <v>109</v>
      </c>
      <c r="I18" s="9" t="s">
        <v>108</v>
      </c>
      <c r="J18" s="9"/>
    </row>
    <row r="19" spans="1:10" ht="30" x14ac:dyDescent="0.25">
      <c r="A19" s="3">
        <f t="shared" si="2"/>
        <v>17</v>
      </c>
      <c r="B19" s="3" t="s">
        <v>5</v>
      </c>
      <c r="C19" s="3" t="s">
        <v>34</v>
      </c>
      <c r="D19" s="4" t="s">
        <v>106</v>
      </c>
      <c r="E19" s="7">
        <v>3</v>
      </c>
      <c r="F19" s="5">
        <f t="shared" si="3"/>
        <v>51</v>
      </c>
      <c r="G19" s="5">
        <f t="shared" si="4"/>
        <v>49</v>
      </c>
      <c r="H19" s="15" t="s">
        <v>27</v>
      </c>
      <c r="I19" s="9" t="s">
        <v>221</v>
      </c>
      <c r="J19" s="9"/>
    </row>
    <row r="20" spans="1:10" ht="60" x14ac:dyDescent="0.25">
      <c r="A20" s="3">
        <f t="shared" si="2"/>
        <v>18</v>
      </c>
      <c r="B20" s="3" t="s">
        <v>5</v>
      </c>
      <c r="C20" s="3" t="s">
        <v>34</v>
      </c>
      <c r="D20" s="4" t="s">
        <v>17</v>
      </c>
      <c r="E20" s="7">
        <v>2</v>
      </c>
      <c r="F20" s="5">
        <f t="shared" si="3"/>
        <v>53</v>
      </c>
      <c r="G20" s="5">
        <f t="shared" si="4"/>
        <v>52</v>
      </c>
      <c r="H20" s="9" t="s">
        <v>18</v>
      </c>
      <c r="I20" s="15" t="s">
        <v>129</v>
      </c>
      <c r="J20" s="9" t="s">
        <v>84</v>
      </c>
    </row>
    <row r="21" spans="1:10" ht="45" x14ac:dyDescent="0.25">
      <c r="A21" s="3">
        <f t="shared" si="2"/>
        <v>19</v>
      </c>
      <c r="B21" s="3" t="s">
        <v>5</v>
      </c>
      <c r="C21" s="3" t="s">
        <v>35</v>
      </c>
      <c r="D21" s="4" t="s">
        <v>57</v>
      </c>
      <c r="E21" s="7">
        <v>6</v>
      </c>
      <c r="F21" s="5">
        <f t="shared" ref="F21:F34" si="5">E21+G21-1</f>
        <v>59</v>
      </c>
      <c r="G21" s="5">
        <f t="shared" ref="G21:G34" si="6">F20+1</f>
        <v>54</v>
      </c>
      <c r="H21" s="9" t="s">
        <v>182</v>
      </c>
      <c r="I21" s="9" t="s">
        <v>85</v>
      </c>
      <c r="J21" s="9" t="s">
        <v>176</v>
      </c>
    </row>
    <row r="22" spans="1:10" x14ac:dyDescent="0.25">
      <c r="A22" s="3">
        <f t="shared" si="2"/>
        <v>20</v>
      </c>
      <c r="B22" s="3" t="s">
        <v>5</v>
      </c>
      <c r="C22" s="3" t="s">
        <v>35</v>
      </c>
      <c r="D22" s="4" t="s">
        <v>174</v>
      </c>
      <c r="E22" s="7">
        <v>2</v>
      </c>
      <c r="F22" s="5">
        <f t="shared" si="5"/>
        <v>61</v>
      </c>
      <c r="G22" s="5">
        <f t="shared" si="6"/>
        <v>60</v>
      </c>
      <c r="H22" s="9" t="s">
        <v>164</v>
      </c>
      <c r="I22" s="9"/>
      <c r="J22" s="9" t="s">
        <v>175</v>
      </c>
    </row>
    <row r="23" spans="1:10" ht="30" x14ac:dyDescent="0.25">
      <c r="A23" s="3">
        <f t="shared" si="2"/>
        <v>21</v>
      </c>
      <c r="B23" s="3" t="s">
        <v>5</v>
      </c>
      <c r="C23" s="3" t="s">
        <v>35</v>
      </c>
      <c r="D23" s="4" t="s">
        <v>184</v>
      </c>
      <c r="E23" s="7">
        <v>4</v>
      </c>
      <c r="F23" s="5">
        <f t="shared" si="5"/>
        <v>65</v>
      </c>
      <c r="G23" s="5">
        <f t="shared" si="6"/>
        <v>62</v>
      </c>
      <c r="H23" s="15" t="s">
        <v>264</v>
      </c>
      <c r="I23" s="9" t="s">
        <v>185</v>
      </c>
      <c r="J23" s="9" t="s">
        <v>183</v>
      </c>
    </row>
    <row r="24" spans="1:10" x14ac:dyDescent="0.25">
      <c r="A24" s="3">
        <f t="shared" si="2"/>
        <v>22</v>
      </c>
      <c r="B24" s="3" t="s">
        <v>5</v>
      </c>
      <c r="C24" s="3" t="s">
        <v>35</v>
      </c>
      <c r="D24" s="4" t="s">
        <v>121</v>
      </c>
      <c r="E24" s="7">
        <v>7</v>
      </c>
      <c r="F24" s="5">
        <f t="shared" si="5"/>
        <v>72</v>
      </c>
      <c r="G24" s="5">
        <f t="shared" si="6"/>
        <v>66</v>
      </c>
      <c r="H24" s="15" t="s">
        <v>161</v>
      </c>
      <c r="I24" s="9" t="s">
        <v>86</v>
      </c>
      <c r="J24" s="9"/>
    </row>
    <row r="25" spans="1:10" ht="30" x14ac:dyDescent="0.25">
      <c r="A25" s="3">
        <f t="shared" si="2"/>
        <v>23</v>
      </c>
      <c r="B25" s="3" t="s">
        <v>5</v>
      </c>
      <c r="C25" s="3" t="s">
        <v>35</v>
      </c>
      <c r="D25" s="4" t="s">
        <v>120</v>
      </c>
      <c r="E25" s="7">
        <v>7</v>
      </c>
      <c r="F25" s="5">
        <f t="shared" si="5"/>
        <v>79</v>
      </c>
      <c r="G25" s="5">
        <f t="shared" si="6"/>
        <v>73</v>
      </c>
      <c r="H25" s="15" t="s">
        <v>162</v>
      </c>
      <c r="I25" s="9" t="s">
        <v>122</v>
      </c>
      <c r="J25" s="9"/>
    </row>
    <row r="26" spans="1:10" ht="30" x14ac:dyDescent="0.25">
      <c r="A26" s="3">
        <f t="shared" si="2"/>
        <v>24</v>
      </c>
      <c r="B26" s="3" t="s">
        <v>5</v>
      </c>
      <c r="C26" s="3" t="s">
        <v>35</v>
      </c>
      <c r="D26" s="4" t="s">
        <v>130</v>
      </c>
      <c r="E26" s="7">
        <v>7</v>
      </c>
      <c r="F26" s="5">
        <f t="shared" si="5"/>
        <v>86</v>
      </c>
      <c r="G26" s="5">
        <f t="shared" si="6"/>
        <v>80</v>
      </c>
      <c r="H26" s="9" t="s">
        <v>193</v>
      </c>
      <c r="I26" s="9" t="s">
        <v>132</v>
      </c>
      <c r="J26" s="4" t="s">
        <v>131</v>
      </c>
    </row>
    <row r="27" spans="1:10" ht="60" x14ac:dyDescent="0.25">
      <c r="A27" s="3">
        <f t="shared" si="2"/>
        <v>25</v>
      </c>
      <c r="B27" s="3" t="s">
        <v>5</v>
      </c>
      <c r="C27" s="3" t="s">
        <v>35</v>
      </c>
      <c r="D27" s="4" t="s">
        <v>41</v>
      </c>
      <c r="E27" s="7">
        <v>4</v>
      </c>
      <c r="F27" s="5">
        <f t="shared" si="5"/>
        <v>90</v>
      </c>
      <c r="G27" s="5">
        <f t="shared" si="6"/>
        <v>87</v>
      </c>
      <c r="H27" s="15" t="s">
        <v>134</v>
      </c>
      <c r="I27" s="9" t="s">
        <v>222</v>
      </c>
      <c r="J27" s="9" t="s">
        <v>40</v>
      </c>
    </row>
    <row r="28" spans="1:10" x14ac:dyDescent="0.25">
      <c r="A28" s="3">
        <f t="shared" si="2"/>
        <v>26</v>
      </c>
      <c r="B28" s="3" t="s">
        <v>5</v>
      </c>
      <c r="C28" s="3" t="s">
        <v>35</v>
      </c>
      <c r="D28" s="4" t="s">
        <v>46</v>
      </c>
      <c r="E28" s="7">
        <v>4</v>
      </c>
      <c r="F28" s="5">
        <f t="shared" si="5"/>
        <v>94</v>
      </c>
      <c r="G28" s="5">
        <f t="shared" si="6"/>
        <v>91</v>
      </c>
      <c r="H28" s="9" t="s">
        <v>43</v>
      </c>
      <c r="I28" s="10"/>
      <c r="J28" s="9" t="s">
        <v>42</v>
      </c>
    </row>
    <row r="29" spans="1:10" x14ac:dyDescent="0.25">
      <c r="A29" s="3">
        <f t="shared" si="2"/>
        <v>27</v>
      </c>
      <c r="B29" s="3" t="s">
        <v>5</v>
      </c>
      <c r="C29" s="3" t="s">
        <v>35</v>
      </c>
      <c r="D29" s="4" t="s">
        <v>117</v>
      </c>
      <c r="E29" s="7">
        <v>5</v>
      </c>
      <c r="F29" s="5">
        <f t="shared" si="5"/>
        <v>99</v>
      </c>
      <c r="G29" s="5">
        <f t="shared" si="6"/>
        <v>95</v>
      </c>
      <c r="H29" s="9" t="s">
        <v>198</v>
      </c>
      <c r="I29" s="10"/>
      <c r="J29" s="9" t="s">
        <v>116</v>
      </c>
    </row>
    <row r="30" spans="1:10" x14ac:dyDescent="0.25">
      <c r="A30" s="3">
        <f t="shared" si="2"/>
        <v>28</v>
      </c>
      <c r="B30" s="3" t="s">
        <v>5</v>
      </c>
      <c r="C30" s="3" t="s">
        <v>35</v>
      </c>
      <c r="D30" s="18" t="s">
        <v>114</v>
      </c>
      <c r="E30" s="7">
        <v>4</v>
      </c>
      <c r="F30" s="5">
        <f t="shared" si="5"/>
        <v>103</v>
      </c>
      <c r="G30" s="5">
        <f t="shared" si="6"/>
        <v>100</v>
      </c>
      <c r="H30" s="9" t="s">
        <v>194</v>
      </c>
      <c r="I30" s="10"/>
      <c r="J30" s="9" t="s">
        <v>115</v>
      </c>
    </row>
    <row r="31" spans="1:10" x14ac:dyDescent="0.25">
      <c r="A31" s="3">
        <f t="shared" si="2"/>
        <v>29</v>
      </c>
      <c r="B31" s="3" t="s">
        <v>5</v>
      </c>
      <c r="C31" s="3" t="s">
        <v>35</v>
      </c>
      <c r="D31" s="4" t="s">
        <v>45</v>
      </c>
      <c r="E31" s="7">
        <v>3</v>
      </c>
      <c r="F31" s="5">
        <f t="shared" si="5"/>
        <v>106</v>
      </c>
      <c r="G31" s="5">
        <f t="shared" si="6"/>
        <v>104</v>
      </c>
      <c r="H31" s="9" t="s">
        <v>47</v>
      </c>
      <c r="I31" s="10"/>
      <c r="J31" s="9" t="s">
        <v>44</v>
      </c>
    </row>
    <row r="32" spans="1:10" x14ac:dyDescent="0.25">
      <c r="A32" s="3">
        <f t="shared" si="2"/>
        <v>30</v>
      </c>
      <c r="B32" s="3" t="s">
        <v>5</v>
      </c>
      <c r="C32" s="3" t="s">
        <v>35</v>
      </c>
      <c r="D32" s="4" t="s">
        <v>49</v>
      </c>
      <c r="E32" s="7">
        <v>5</v>
      </c>
      <c r="F32" s="5">
        <f t="shared" si="5"/>
        <v>111</v>
      </c>
      <c r="G32" s="5">
        <f t="shared" si="6"/>
        <v>107</v>
      </c>
      <c r="H32" s="9" t="s">
        <v>39</v>
      </c>
      <c r="I32" s="10"/>
      <c r="J32" s="9" t="s">
        <v>48</v>
      </c>
    </row>
    <row r="33" spans="1:10" x14ac:dyDescent="0.25">
      <c r="A33" s="3">
        <f t="shared" si="2"/>
        <v>31</v>
      </c>
      <c r="B33" s="3" t="s">
        <v>5</v>
      </c>
      <c r="C33" s="3" t="s">
        <v>35</v>
      </c>
      <c r="D33" s="4" t="s">
        <v>51</v>
      </c>
      <c r="E33" s="7">
        <v>4</v>
      </c>
      <c r="F33" s="5">
        <f t="shared" si="5"/>
        <v>115</v>
      </c>
      <c r="G33" s="5">
        <f t="shared" si="6"/>
        <v>112</v>
      </c>
      <c r="H33" s="9" t="s">
        <v>197</v>
      </c>
      <c r="I33" s="10"/>
      <c r="J33" s="9" t="s">
        <v>50</v>
      </c>
    </row>
    <row r="34" spans="1:10" x14ac:dyDescent="0.25">
      <c r="A34" s="3">
        <f t="shared" si="2"/>
        <v>32</v>
      </c>
      <c r="B34" s="3" t="s">
        <v>5</v>
      </c>
      <c r="C34" s="3" t="s">
        <v>35</v>
      </c>
      <c r="D34" s="4" t="s">
        <v>127</v>
      </c>
      <c r="E34" s="7">
        <v>4</v>
      </c>
      <c r="F34" s="5">
        <f t="shared" si="5"/>
        <v>119</v>
      </c>
      <c r="G34" s="5">
        <f t="shared" si="6"/>
        <v>116</v>
      </c>
      <c r="H34" s="9" t="s">
        <v>195</v>
      </c>
      <c r="I34" s="10"/>
      <c r="J34" s="4" t="s">
        <v>128</v>
      </c>
    </row>
    <row r="35" spans="1:10" x14ac:dyDescent="0.25">
      <c r="A35" s="3">
        <f t="shared" si="2"/>
        <v>33</v>
      </c>
      <c r="B35" s="3" t="s">
        <v>5</v>
      </c>
      <c r="C35" s="3" t="s">
        <v>35</v>
      </c>
      <c r="D35" s="4" t="s">
        <v>112</v>
      </c>
      <c r="E35" s="6">
        <f>MOD(8-MOD(F34+1,8),8)</f>
        <v>0</v>
      </c>
      <c r="F35" s="5">
        <f>E35+G35-1</f>
        <v>119</v>
      </c>
      <c r="G35" s="5">
        <f>F34+1</f>
        <v>120</v>
      </c>
      <c r="H35" s="11" t="str">
        <f>CONCATENATE(E35,"'d0")</f>
        <v>0'd0</v>
      </c>
      <c r="I35" s="9" t="s">
        <v>53</v>
      </c>
      <c r="J35" s="9"/>
    </row>
    <row r="36" spans="1:10" x14ac:dyDescent="0.25">
      <c r="A36" s="13">
        <f t="shared" si="2"/>
        <v>34</v>
      </c>
      <c r="B36" s="13" t="s">
        <v>11</v>
      </c>
      <c r="C36" s="13" t="s">
        <v>199</v>
      </c>
      <c r="D36" s="4" t="s">
        <v>213</v>
      </c>
      <c r="E36" s="7">
        <v>3</v>
      </c>
      <c r="F36" s="5">
        <f>E36+G36-1</f>
        <v>122</v>
      </c>
      <c r="G36" s="5">
        <f>F35+1</f>
        <v>120</v>
      </c>
      <c r="H36" s="11" t="s">
        <v>214</v>
      </c>
      <c r="I36" s="9"/>
      <c r="J36" s="9"/>
    </row>
    <row r="37" spans="1:10" x14ac:dyDescent="0.25">
      <c r="A37" s="13">
        <f t="shared" si="2"/>
        <v>35</v>
      </c>
      <c r="B37" s="13" t="s">
        <v>11</v>
      </c>
      <c r="C37" s="13" t="s">
        <v>199</v>
      </c>
      <c r="D37" s="4" t="s">
        <v>212</v>
      </c>
      <c r="E37" s="7">
        <v>4</v>
      </c>
      <c r="F37" s="5">
        <f>E37+G37-1</f>
        <v>126</v>
      </c>
      <c r="G37" s="5">
        <f>F36+1</f>
        <v>123</v>
      </c>
      <c r="H37" s="11" t="s">
        <v>95</v>
      </c>
      <c r="I37" s="9"/>
      <c r="J37" s="9"/>
    </row>
    <row r="38" spans="1:10" ht="30" x14ac:dyDescent="0.25">
      <c r="A38" s="13">
        <f t="shared" si="2"/>
        <v>36</v>
      </c>
      <c r="B38" s="13" t="s">
        <v>11</v>
      </c>
      <c r="C38" s="13" t="s">
        <v>199</v>
      </c>
      <c r="D38" s="4" t="s">
        <v>209</v>
      </c>
      <c r="E38" s="7">
        <v>1</v>
      </c>
      <c r="F38" s="5">
        <f>E38+G38-1</f>
        <v>127</v>
      </c>
      <c r="G38" s="5">
        <f>F37+1</f>
        <v>127</v>
      </c>
      <c r="H38" s="11" t="s">
        <v>78</v>
      </c>
      <c r="I38" s="9" t="s">
        <v>200</v>
      </c>
      <c r="J38" s="9" t="s">
        <v>208</v>
      </c>
    </row>
    <row r="39" spans="1:10" ht="30" x14ac:dyDescent="0.25">
      <c r="A39" s="13">
        <f t="shared" si="2"/>
        <v>37</v>
      </c>
      <c r="B39" s="13" t="s">
        <v>11</v>
      </c>
      <c r="C39" s="13" t="s">
        <v>199</v>
      </c>
      <c r="D39" s="4" t="s">
        <v>201</v>
      </c>
      <c r="E39" s="7">
        <v>2</v>
      </c>
      <c r="F39" s="5">
        <f t="shared" ref="F39:F46" si="7">E39+G39-1</f>
        <v>129</v>
      </c>
      <c r="G39" s="5">
        <f t="shared" ref="G39:G46" si="8">F38+1</f>
        <v>128</v>
      </c>
      <c r="H39" s="11" t="s">
        <v>202</v>
      </c>
      <c r="I39" s="9" t="s">
        <v>203</v>
      </c>
      <c r="J39" s="9"/>
    </row>
    <row r="40" spans="1:10" ht="45" x14ac:dyDescent="0.25">
      <c r="A40" s="13">
        <f t="shared" si="2"/>
        <v>38</v>
      </c>
      <c r="B40" s="13" t="s">
        <v>11</v>
      </c>
      <c r="C40" s="13" t="s">
        <v>199</v>
      </c>
      <c r="D40" s="4" t="s">
        <v>205</v>
      </c>
      <c r="E40" s="7">
        <v>2</v>
      </c>
      <c r="F40" s="5">
        <f t="shared" si="7"/>
        <v>131</v>
      </c>
      <c r="G40" s="5">
        <f t="shared" si="8"/>
        <v>130</v>
      </c>
      <c r="H40" s="11" t="s">
        <v>216</v>
      </c>
      <c r="I40" s="9" t="s">
        <v>206</v>
      </c>
      <c r="J40" s="9" t="s">
        <v>207</v>
      </c>
    </row>
    <row r="41" spans="1:10" ht="30" x14ac:dyDescent="0.25">
      <c r="A41" s="13">
        <f t="shared" si="2"/>
        <v>39</v>
      </c>
      <c r="B41" s="13" t="s">
        <v>11</v>
      </c>
      <c r="C41" s="13" t="s">
        <v>199</v>
      </c>
      <c r="D41" s="4" t="s">
        <v>254</v>
      </c>
      <c r="E41" s="7">
        <v>1</v>
      </c>
      <c r="F41" s="5">
        <f>E41+G41-1</f>
        <v>132</v>
      </c>
      <c r="G41" s="5">
        <f>F40+1</f>
        <v>132</v>
      </c>
      <c r="H41" s="11" t="s">
        <v>78</v>
      </c>
      <c r="I41" s="9" t="s">
        <v>255</v>
      </c>
      <c r="J41" s="9"/>
    </row>
    <row r="42" spans="1:10" ht="30" x14ac:dyDescent="0.25">
      <c r="A42" s="13">
        <f t="shared" si="2"/>
        <v>40</v>
      </c>
      <c r="B42" s="13" t="s">
        <v>11</v>
      </c>
      <c r="C42" s="13" t="s">
        <v>199</v>
      </c>
      <c r="D42" s="4" t="s">
        <v>256</v>
      </c>
      <c r="E42" s="7">
        <v>1</v>
      </c>
      <c r="F42" s="5">
        <f>E42+G42-1</f>
        <v>133</v>
      </c>
      <c r="G42" s="5">
        <f>F41+1</f>
        <v>133</v>
      </c>
      <c r="H42" s="11" t="s">
        <v>61</v>
      </c>
      <c r="I42" s="9" t="s">
        <v>257</v>
      </c>
      <c r="J42" s="9"/>
    </row>
    <row r="43" spans="1:10" ht="30" x14ac:dyDescent="0.25">
      <c r="A43" s="13">
        <f t="shared" si="2"/>
        <v>41</v>
      </c>
      <c r="B43" s="13" t="s">
        <v>11</v>
      </c>
      <c r="C43" s="13" t="s">
        <v>199</v>
      </c>
      <c r="D43" s="4" t="s">
        <v>204</v>
      </c>
      <c r="E43" s="7">
        <v>14</v>
      </c>
      <c r="F43" s="5">
        <f>E43+G43-1</f>
        <v>147</v>
      </c>
      <c r="G43" s="5">
        <f>F42+1</f>
        <v>134</v>
      </c>
      <c r="H43" s="11" t="s">
        <v>211</v>
      </c>
      <c r="I43" s="9" t="s">
        <v>210</v>
      </c>
      <c r="J43" s="9"/>
    </row>
    <row r="44" spans="1:10" x14ac:dyDescent="0.25">
      <c r="A44" s="13">
        <f t="shared" si="2"/>
        <v>42</v>
      </c>
      <c r="B44" s="13" t="s">
        <v>11</v>
      </c>
      <c r="C44" s="13" t="s">
        <v>199</v>
      </c>
      <c r="D44" s="4" t="s">
        <v>112</v>
      </c>
      <c r="E44" s="6">
        <f>MOD(8-MOD(F43+1,8),8)</f>
        <v>4</v>
      </c>
      <c r="F44" s="5">
        <f>E44+G44-1</f>
        <v>151</v>
      </c>
      <c r="G44" s="5">
        <f>F43+1</f>
        <v>148</v>
      </c>
      <c r="H44" s="11" t="str">
        <f>CONCATENATE(E44,"'d0")</f>
        <v>4'd0</v>
      </c>
      <c r="I44" s="9" t="s">
        <v>53</v>
      </c>
      <c r="J44" s="9"/>
    </row>
    <row r="45" spans="1:10" x14ac:dyDescent="0.25">
      <c r="A45" s="13">
        <f t="shared" si="2"/>
        <v>43</v>
      </c>
      <c r="B45" s="13" t="s">
        <v>11</v>
      </c>
      <c r="C45" s="13" t="s">
        <v>76</v>
      </c>
      <c r="D45" s="4" t="s">
        <v>223</v>
      </c>
      <c r="E45" s="7">
        <v>2</v>
      </c>
      <c r="F45" s="5">
        <f t="shared" si="7"/>
        <v>153</v>
      </c>
      <c r="G45" s="5">
        <f t="shared" si="8"/>
        <v>152</v>
      </c>
      <c r="H45" s="4" t="s">
        <v>271</v>
      </c>
      <c r="I45" s="4"/>
      <c r="J45" s="9"/>
    </row>
    <row r="46" spans="1:10" x14ac:dyDescent="0.25">
      <c r="A46" s="13">
        <f t="shared" si="2"/>
        <v>44</v>
      </c>
      <c r="B46" s="13" t="s">
        <v>11</v>
      </c>
      <c r="C46" s="13" t="s">
        <v>76</v>
      </c>
      <c r="D46" s="4" t="s">
        <v>224</v>
      </c>
      <c r="E46" s="7">
        <v>4</v>
      </c>
      <c r="F46" s="5">
        <f t="shared" si="7"/>
        <v>157</v>
      </c>
      <c r="G46" s="5">
        <f t="shared" si="8"/>
        <v>154</v>
      </c>
      <c r="H46" s="4" t="s">
        <v>68</v>
      </c>
      <c r="I46" s="4"/>
      <c r="J46" s="9"/>
    </row>
    <row r="47" spans="1:10" ht="30" x14ac:dyDescent="0.25">
      <c r="A47" s="13">
        <f t="shared" si="2"/>
        <v>45</v>
      </c>
      <c r="B47" s="13" t="s">
        <v>11</v>
      </c>
      <c r="C47" s="13" t="s">
        <v>76</v>
      </c>
      <c r="D47" s="4" t="s">
        <v>77</v>
      </c>
      <c r="E47" s="7">
        <v>1</v>
      </c>
      <c r="F47" s="5">
        <f>E47+G47-1</f>
        <v>158</v>
      </c>
      <c r="G47" s="5">
        <f>F46+1</f>
        <v>158</v>
      </c>
      <c r="H47" s="4" t="s">
        <v>78</v>
      </c>
      <c r="I47" s="4" t="s">
        <v>139</v>
      </c>
      <c r="J47" s="9" t="s">
        <v>140</v>
      </c>
    </row>
    <row r="48" spans="1:10" x14ac:dyDescent="0.25">
      <c r="A48" s="13">
        <f t="shared" si="2"/>
        <v>46</v>
      </c>
      <c r="B48" s="13" t="s">
        <v>11</v>
      </c>
      <c r="C48" s="13" t="s">
        <v>76</v>
      </c>
      <c r="D48" s="4" t="s">
        <v>225</v>
      </c>
      <c r="E48" s="7">
        <v>4</v>
      </c>
      <c r="F48" s="5">
        <f>E48+G48-1</f>
        <v>162</v>
      </c>
      <c r="G48" s="5">
        <f>F47+1</f>
        <v>159</v>
      </c>
      <c r="H48" s="4" t="s">
        <v>268</v>
      </c>
      <c r="I48" s="4"/>
      <c r="J48" s="9"/>
    </row>
    <row r="49" spans="1:10" x14ac:dyDescent="0.25">
      <c r="A49" s="13">
        <f t="shared" si="2"/>
        <v>47</v>
      </c>
      <c r="B49" s="13" t="s">
        <v>11</v>
      </c>
      <c r="C49" s="13" t="s">
        <v>76</v>
      </c>
      <c r="D49" s="4" t="s">
        <v>137</v>
      </c>
      <c r="E49" s="7">
        <v>4</v>
      </c>
      <c r="F49" s="5">
        <f>E49+G49-1</f>
        <v>166</v>
      </c>
      <c r="G49" s="5">
        <f>F48+1</f>
        <v>163</v>
      </c>
      <c r="H49" s="4" t="s">
        <v>268</v>
      </c>
      <c r="I49" s="4"/>
      <c r="J49" s="9"/>
    </row>
    <row r="50" spans="1:10" x14ac:dyDescent="0.25">
      <c r="A50" s="13">
        <f t="shared" si="2"/>
        <v>48</v>
      </c>
      <c r="B50" s="13" t="s">
        <v>11</v>
      </c>
      <c r="C50" s="13" t="s">
        <v>76</v>
      </c>
      <c r="D50" s="4" t="s">
        <v>138</v>
      </c>
      <c r="E50" s="7">
        <v>4</v>
      </c>
      <c r="F50" s="5">
        <f t="shared" ref="F50:F63" si="9">E50+G50-1</f>
        <v>170</v>
      </c>
      <c r="G50" s="5">
        <f t="shared" ref="G50:G63" si="10">F49+1</f>
        <v>167</v>
      </c>
      <c r="H50" s="4" t="s">
        <v>268</v>
      </c>
      <c r="I50" s="4"/>
      <c r="J50" s="9"/>
    </row>
    <row r="51" spans="1:10" ht="45" x14ac:dyDescent="0.25">
      <c r="A51" s="13">
        <f t="shared" ref="A51:A82" si="11">A50+1</f>
        <v>49</v>
      </c>
      <c r="B51" s="13" t="s">
        <v>11</v>
      </c>
      <c r="C51" s="13" t="s">
        <v>76</v>
      </c>
      <c r="D51" s="4" t="s">
        <v>226</v>
      </c>
      <c r="E51" s="7">
        <v>2</v>
      </c>
      <c r="F51" s="5">
        <f t="shared" si="9"/>
        <v>172</v>
      </c>
      <c r="G51" s="5">
        <f t="shared" si="10"/>
        <v>171</v>
      </c>
      <c r="H51" s="4" t="s">
        <v>67</v>
      </c>
      <c r="I51" s="4" t="s">
        <v>73</v>
      </c>
      <c r="J51" s="9" t="s">
        <v>72</v>
      </c>
    </row>
    <row r="52" spans="1:10" ht="45" x14ac:dyDescent="0.25">
      <c r="A52" s="13">
        <f t="shared" si="11"/>
        <v>50</v>
      </c>
      <c r="B52" s="13" t="s">
        <v>11</v>
      </c>
      <c r="C52" s="13" t="s">
        <v>76</v>
      </c>
      <c r="D52" s="4" t="s">
        <v>227</v>
      </c>
      <c r="E52" s="7">
        <v>2</v>
      </c>
      <c r="F52" s="5">
        <f t="shared" si="9"/>
        <v>174</v>
      </c>
      <c r="G52" s="5">
        <f t="shared" si="10"/>
        <v>173</v>
      </c>
      <c r="H52" s="4" t="s">
        <v>70</v>
      </c>
      <c r="I52" s="4" t="s">
        <v>74</v>
      </c>
      <c r="J52" s="9" t="s">
        <v>72</v>
      </c>
    </row>
    <row r="53" spans="1:10" ht="45" x14ac:dyDescent="0.25">
      <c r="A53" s="13">
        <f t="shared" si="11"/>
        <v>51</v>
      </c>
      <c r="B53" s="13" t="s">
        <v>11</v>
      </c>
      <c r="C53" s="13" t="s">
        <v>76</v>
      </c>
      <c r="D53" s="4" t="s">
        <v>228</v>
      </c>
      <c r="E53" s="7">
        <v>2</v>
      </c>
      <c r="F53" s="5">
        <f t="shared" si="9"/>
        <v>176</v>
      </c>
      <c r="G53" s="5">
        <f t="shared" si="10"/>
        <v>175</v>
      </c>
      <c r="H53" s="4" t="s">
        <v>71</v>
      </c>
      <c r="I53" s="4" t="s">
        <v>75</v>
      </c>
      <c r="J53" s="9" t="s">
        <v>72</v>
      </c>
    </row>
    <row r="54" spans="1:10" x14ac:dyDescent="0.25">
      <c r="A54" s="13">
        <f t="shared" si="11"/>
        <v>52</v>
      </c>
      <c r="B54" s="13" t="s">
        <v>11</v>
      </c>
      <c r="C54" s="13" t="s">
        <v>76</v>
      </c>
      <c r="D54" s="4" t="s">
        <v>229</v>
      </c>
      <c r="E54" s="7">
        <v>4</v>
      </c>
      <c r="F54" s="5">
        <f>E54+G54-1</f>
        <v>180</v>
      </c>
      <c r="G54" s="5">
        <f>F53+1</f>
        <v>177</v>
      </c>
      <c r="H54" s="4" t="s">
        <v>196</v>
      </c>
      <c r="I54" s="9" t="s">
        <v>230</v>
      </c>
      <c r="J54" s="9"/>
    </row>
    <row r="55" spans="1:10" x14ac:dyDescent="0.25">
      <c r="A55" s="13">
        <f t="shared" si="11"/>
        <v>53</v>
      </c>
      <c r="B55" s="13" t="s">
        <v>11</v>
      </c>
      <c r="C55" s="13" t="s">
        <v>76</v>
      </c>
      <c r="D55" s="4" t="s">
        <v>231</v>
      </c>
      <c r="E55" s="7">
        <v>4</v>
      </c>
      <c r="F55" s="5">
        <f>E55+G55-1</f>
        <v>184</v>
      </c>
      <c r="G55" s="5">
        <f>F54+1</f>
        <v>181</v>
      </c>
      <c r="H55" s="4" t="s">
        <v>196</v>
      </c>
      <c r="I55" s="9" t="s">
        <v>232</v>
      </c>
      <c r="J55" s="9"/>
    </row>
    <row r="56" spans="1:10" x14ac:dyDescent="0.25">
      <c r="A56" s="13">
        <f t="shared" si="11"/>
        <v>54</v>
      </c>
      <c r="B56" s="13" t="s">
        <v>11</v>
      </c>
      <c r="C56" s="13" t="s">
        <v>76</v>
      </c>
      <c r="D56" s="4" t="s">
        <v>233</v>
      </c>
      <c r="E56" s="7">
        <v>1</v>
      </c>
      <c r="F56" s="5">
        <f>E56+G56-1</f>
        <v>185</v>
      </c>
      <c r="G56" s="5">
        <f>F55+1</f>
        <v>185</v>
      </c>
      <c r="H56" s="4" t="s">
        <v>78</v>
      </c>
      <c r="I56" s="9"/>
      <c r="J56" s="9" t="s">
        <v>143</v>
      </c>
    </row>
    <row r="57" spans="1:10" x14ac:dyDescent="0.25">
      <c r="A57" s="13">
        <f t="shared" si="11"/>
        <v>55</v>
      </c>
      <c r="B57" s="13" t="s">
        <v>11</v>
      </c>
      <c r="C57" s="13" t="s">
        <v>76</v>
      </c>
      <c r="D57" s="4" t="s">
        <v>142</v>
      </c>
      <c r="E57" s="7">
        <v>6</v>
      </c>
      <c r="F57" s="5">
        <f>E57+G57-1</f>
        <v>191</v>
      </c>
      <c r="G57" s="5">
        <f>F56+1</f>
        <v>186</v>
      </c>
      <c r="H57" s="4" t="s">
        <v>267</v>
      </c>
      <c r="I57" s="9"/>
      <c r="J57" s="9" t="s">
        <v>141</v>
      </c>
    </row>
    <row r="58" spans="1:10" x14ac:dyDescent="0.25">
      <c r="A58" s="13">
        <f t="shared" si="11"/>
        <v>56</v>
      </c>
      <c r="B58" s="13" t="s">
        <v>11</v>
      </c>
      <c r="C58" s="13" t="s">
        <v>76</v>
      </c>
      <c r="D58" s="4" t="s">
        <v>234</v>
      </c>
      <c r="E58" s="7">
        <v>4</v>
      </c>
      <c r="F58" s="5">
        <f t="shared" si="9"/>
        <v>195</v>
      </c>
      <c r="G58" s="5">
        <f t="shared" si="10"/>
        <v>192</v>
      </c>
      <c r="H58" s="4" t="s">
        <v>269</v>
      </c>
      <c r="I58" s="9"/>
      <c r="J58" s="9" t="s">
        <v>144</v>
      </c>
    </row>
    <row r="59" spans="1:10" x14ac:dyDescent="0.25">
      <c r="A59" s="13">
        <f t="shared" si="11"/>
        <v>57</v>
      </c>
      <c r="B59" s="13" t="s">
        <v>11</v>
      </c>
      <c r="C59" s="13" t="s">
        <v>76</v>
      </c>
      <c r="D59" s="4" t="s">
        <v>235</v>
      </c>
      <c r="E59" s="7">
        <v>2</v>
      </c>
      <c r="F59" s="5">
        <f t="shared" si="9"/>
        <v>197</v>
      </c>
      <c r="G59" s="5">
        <f t="shared" si="10"/>
        <v>196</v>
      </c>
      <c r="H59" s="4" t="s">
        <v>71</v>
      </c>
      <c r="I59" s="9"/>
      <c r="J59" s="9" t="s">
        <v>145</v>
      </c>
    </row>
    <row r="60" spans="1:10" x14ac:dyDescent="0.25">
      <c r="A60" s="13">
        <f t="shared" si="11"/>
        <v>58</v>
      </c>
      <c r="B60" s="13" t="s">
        <v>11</v>
      </c>
      <c r="C60" s="13" t="s">
        <v>76</v>
      </c>
      <c r="D60" s="4" t="s">
        <v>236</v>
      </c>
      <c r="E60" s="7">
        <v>2</v>
      </c>
      <c r="F60" s="5">
        <f t="shared" si="9"/>
        <v>199</v>
      </c>
      <c r="G60" s="5">
        <f t="shared" si="10"/>
        <v>198</v>
      </c>
      <c r="H60" s="4" t="s">
        <v>71</v>
      </c>
      <c r="I60" s="9"/>
      <c r="J60" s="9" t="s">
        <v>146</v>
      </c>
    </row>
    <row r="61" spans="1:10" x14ac:dyDescent="0.25">
      <c r="A61" s="13">
        <f t="shared" si="11"/>
        <v>59</v>
      </c>
      <c r="B61" s="13" t="s">
        <v>11</v>
      </c>
      <c r="C61" s="13" t="s">
        <v>76</v>
      </c>
      <c r="D61" s="4" t="s">
        <v>237</v>
      </c>
      <c r="E61" s="7">
        <v>1</v>
      </c>
      <c r="F61" s="5">
        <f t="shared" si="9"/>
        <v>200</v>
      </c>
      <c r="G61" s="5">
        <f t="shared" si="10"/>
        <v>200</v>
      </c>
      <c r="H61" s="4" t="s">
        <v>69</v>
      </c>
      <c r="I61" s="9"/>
      <c r="J61" s="9" t="s">
        <v>147</v>
      </c>
    </row>
    <row r="62" spans="1:10" x14ac:dyDescent="0.25">
      <c r="A62" s="13">
        <f t="shared" si="11"/>
        <v>60</v>
      </c>
      <c r="B62" s="13" t="s">
        <v>11</v>
      </c>
      <c r="C62" s="13" t="s">
        <v>76</v>
      </c>
      <c r="D62" s="4" t="s">
        <v>238</v>
      </c>
      <c r="E62" s="7">
        <v>2</v>
      </c>
      <c r="F62" s="5">
        <f t="shared" si="9"/>
        <v>202</v>
      </c>
      <c r="G62" s="5">
        <f t="shared" si="10"/>
        <v>201</v>
      </c>
      <c r="H62" s="4" t="s">
        <v>270</v>
      </c>
      <c r="I62" s="9"/>
      <c r="J62" s="9" t="s">
        <v>148</v>
      </c>
    </row>
    <row r="63" spans="1:10" x14ac:dyDescent="0.25">
      <c r="A63" s="13">
        <f t="shared" si="11"/>
        <v>61</v>
      </c>
      <c r="B63" s="13" t="s">
        <v>11</v>
      </c>
      <c r="C63" s="13" t="s">
        <v>76</v>
      </c>
      <c r="D63" s="4" t="s">
        <v>239</v>
      </c>
      <c r="E63" s="7">
        <v>4</v>
      </c>
      <c r="F63" s="5">
        <f t="shared" si="9"/>
        <v>206</v>
      </c>
      <c r="G63" s="5">
        <f t="shared" si="10"/>
        <v>203</v>
      </c>
      <c r="H63" s="4" t="s">
        <v>93</v>
      </c>
      <c r="I63" s="9"/>
      <c r="J63" s="9" t="s">
        <v>149</v>
      </c>
    </row>
    <row r="64" spans="1:10" x14ac:dyDescent="0.25">
      <c r="A64" s="13">
        <f t="shared" si="11"/>
        <v>62</v>
      </c>
      <c r="B64" s="13" t="s">
        <v>11</v>
      </c>
      <c r="C64" s="13" t="s">
        <v>76</v>
      </c>
      <c r="D64" s="4" t="s">
        <v>240</v>
      </c>
      <c r="E64" s="7">
        <v>1</v>
      </c>
      <c r="F64" s="5">
        <f t="shared" ref="F64:F69" si="12">E64+G64-1</f>
        <v>207</v>
      </c>
      <c r="G64" s="5">
        <f t="shared" ref="G64:G69" si="13">F63+1</f>
        <v>207</v>
      </c>
      <c r="H64" s="4" t="s">
        <v>69</v>
      </c>
      <c r="I64" s="9"/>
      <c r="J64" s="9" t="s">
        <v>150</v>
      </c>
    </row>
    <row r="65" spans="1:10" x14ac:dyDescent="0.25">
      <c r="A65" s="13">
        <f t="shared" si="11"/>
        <v>63</v>
      </c>
      <c r="B65" s="13" t="s">
        <v>11</v>
      </c>
      <c r="C65" s="13" t="s">
        <v>76</v>
      </c>
      <c r="D65" s="4" t="s">
        <v>241</v>
      </c>
      <c r="E65" s="7">
        <v>1</v>
      </c>
      <c r="F65" s="5">
        <f t="shared" si="12"/>
        <v>208</v>
      </c>
      <c r="G65" s="5">
        <f t="shared" si="13"/>
        <v>208</v>
      </c>
      <c r="H65" s="4" t="s">
        <v>69</v>
      </c>
      <c r="I65" s="9"/>
      <c r="J65" s="9" t="s">
        <v>151</v>
      </c>
    </row>
    <row r="66" spans="1:10" x14ac:dyDescent="0.25">
      <c r="A66" s="13">
        <f t="shared" si="11"/>
        <v>64</v>
      </c>
      <c r="B66" s="13" t="s">
        <v>11</v>
      </c>
      <c r="C66" s="13" t="s">
        <v>76</v>
      </c>
      <c r="D66" s="4" t="s">
        <v>242</v>
      </c>
      <c r="E66" s="7">
        <v>1</v>
      </c>
      <c r="F66" s="5">
        <f t="shared" si="12"/>
        <v>209</v>
      </c>
      <c r="G66" s="5">
        <f t="shared" si="13"/>
        <v>209</v>
      </c>
      <c r="H66" s="4" t="s">
        <v>69</v>
      </c>
      <c r="I66" s="9"/>
      <c r="J66" s="9" t="s">
        <v>152</v>
      </c>
    </row>
    <row r="67" spans="1:10" x14ac:dyDescent="0.25">
      <c r="A67" s="13">
        <f t="shared" si="11"/>
        <v>65</v>
      </c>
      <c r="B67" s="13" t="s">
        <v>11</v>
      </c>
      <c r="C67" s="13" t="s">
        <v>76</v>
      </c>
      <c r="D67" s="4" t="s">
        <v>243</v>
      </c>
      <c r="E67" s="7">
        <v>1</v>
      </c>
      <c r="F67" s="5">
        <f t="shared" si="12"/>
        <v>210</v>
      </c>
      <c r="G67" s="5">
        <f t="shared" si="13"/>
        <v>210</v>
      </c>
      <c r="H67" s="4" t="s">
        <v>69</v>
      </c>
      <c r="I67" s="9"/>
      <c r="J67" s="9" t="s">
        <v>153</v>
      </c>
    </row>
    <row r="68" spans="1:10" x14ac:dyDescent="0.25">
      <c r="A68" s="13">
        <f t="shared" si="11"/>
        <v>66</v>
      </c>
      <c r="B68" s="13" t="s">
        <v>11</v>
      </c>
      <c r="C68" s="13" t="s">
        <v>76</v>
      </c>
      <c r="D68" s="4" t="s">
        <v>244</v>
      </c>
      <c r="E68" s="7">
        <v>3</v>
      </c>
      <c r="F68" s="5">
        <f t="shared" si="12"/>
        <v>213</v>
      </c>
      <c r="G68" s="5">
        <f t="shared" si="13"/>
        <v>211</v>
      </c>
      <c r="H68" s="4" t="s">
        <v>272</v>
      </c>
      <c r="I68" s="9"/>
      <c r="J68" s="9" t="s">
        <v>154</v>
      </c>
    </row>
    <row r="69" spans="1:10" x14ac:dyDescent="0.25">
      <c r="A69" s="13">
        <f t="shared" si="11"/>
        <v>67</v>
      </c>
      <c r="B69" s="13" t="s">
        <v>11</v>
      </c>
      <c r="C69" s="13" t="s">
        <v>76</v>
      </c>
      <c r="D69" s="4" t="s">
        <v>245</v>
      </c>
      <c r="E69" s="7">
        <v>3</v>
      </c>
      <c r="F69" s="5">
        <f t="shared" si="12"/>
        <v>216</v>
      </c>
      <c r="G69" s="5">
        <f t="shared" si="13"/>
        <v>214</v>
      </c>
      <c r="H69" s="4" t="s">
        <v>272</v>
      </c>
      <c r="I69" s="9"/>
      <c r="J69" s="9" t="s">
        <v>155</v>
      </c>
    </row>
    <row r="70" spans="1:10" x14ac:dyDescent="0.25">
      <c r="A70" s="13">
        <f t="shared" si="11"/>
        <v>68</v>
      </c>
      <c r="B70" s="13" t="s">
        <v>11</v>
      </c>
      <c r="C70" s="13" t="s">
        <v>76</v>
      </c>
      <c r="D70" s="4" t="s">
        <v>246</v>
      </c>
      <c r="E70" s="7">
        <v>2</v>
      </c>
      <c r="F70" s="5">
        <f>E70+G70-1</f>
        <v>218</v>
      </c>
      <c r="G70" s="5">
        <f>F69+1</f>
        <v>217</v>
      </c>
      <c r="H70" s="4" t="s">
        <v>70</v>
      </c>
      <c r="I70" s="9"/>
      <c r="J70" s="9" t="s">
        <v>156</v>
      </c>
    </row>
    <row r="71" spans="1:10" x14ac:dyDescent="0.25">
      <c r="A71" s="13">
        <f t="shared" si="11"/>
        <v>69</v>
      </c>
      <c r="B71" s="13" t="s">
        <v>11</v>
      </c>
      <c r="C71" s="13" t="s">
        <v>76</v>
      </c>
      <c r="D71" s="4" t="s">
        <v>247</v>
      </c>
      <c r="E71" s="7">
        <v>3</v>
      </c>
      <c r="F71" s="5">
        <f>E71+G71-1</f>
        <v>221</v>
      </c>
      <c r="G71" s="5">
        <f>F70+1</f>
        <v>219</v>
      </c>
      <c r="H71" s="4" t="s">
        <v>273</v>
      </c>
      <c r="I71" s="9"/>
      <c r="J71" s="9" t="s">
        <v>157</v>
      </c>
    </row>
    <row r="72" spans="1:10" x14ac:dyDescent="0.25">
      <c r="A72" s="13">
        <f t="shared" si="11"/>
        <v>70</v>
      </c>
      <c r="B72" s="13" t="s">
        <v>11</v>
      </c>
      <c r="C72" s="13" t="s">
        <v>76</v>
      </c>
      <c r="D72" s="4" t="s">
        <v>248</v>
      </c>
      <c r="E72" s="7">
        <v>3</v>
      </c>
      <c r="F72" s="5">
        <f>E72+G72-1</f>
        <v>224</v>
      </c>
      <c r="G72" s="5">
        <f>F71+1</f>
        <v>222</v>
      </c>
      <c r="H72" s="4" t="s">
        <v>273</v>
      </c>
      <c r="I72" s="9"/>
      <c r="J72" s="9" t="s">
        <v>158</v>
      </c>
    </row>
    <row r="73" spans="1:10" x14ac:dyDescent="0.25">
      <c r="A73" s="13">
        <f t="shared" si="11"/>
        <v>71</v>
      </c>
      <c r="B73" s="13" t="s">
        <v>11</v>
      </c>
      <c r="C73" s="13" t="s">
        <v>76</v>
      </c>
      <c r="D73" s="4" t="s">
        <v>265</v>
      </c>
      <c r="E73" s="7">
        <v>11</v>
      </c>
      <c r="F73" s="5">
        <f>E73+G73-1</f>
        <v>235</v>
      </c>
      <c r="G73" s="5">
        <f>F72+1</f>
        <v>225</v>
      </c>
      <c r="H73" s="4" t="s">
        <v>266</v>
      </c>
      <c r="I73" s="9"/>
      <c r="J73" s="9"/>
    </row>
    <row r="74" spans="1:10" ht="120" x14ac:dyDescent="0.25">
      <c r="A74" s="13">
        <f t="shared" si="11"/>
        <v>72</v>
      </c>
      <c r="B74" s="13" t="s">
        <v>11</v>
      </c>
      <c r="C74" s="13" t="s">
        <v>10</v>
      </c>
      <c r="D74" s="4" t="s">
        <v>135</v>
      </c>
      <c r="E74" s="7">
        <v>3</v>
      </c>
      <c r="F74" s="5">
        <f>E74+G74-1</f>
        <v>238</v>
      </c>
      <c r="G74" s="5">
        <f>F73+1</f>
        <v>236</v>
      </c>
      <c r="H74" s="17" t="s">
        <v>104</v>
      </c>
      <c r="I74" s="4" t="s">
        <v>136</v>
      </c>
      <c r="J74" s="9" t="s">
        <v>190</v>
      </c>
    </row>
    <row r="75" spans="1:10" ht="30" x14ac:dyDescent="0.25">
      <c r="A75" s="13">
        <f t="shared" si="11"/>
        <v>73</v>
      </c>
      <c r="B75" s="13" t="s">
        <v>11</v>
      </c>
      <c r="C75" s="13" t="s">
        <v>10</v>
      </c>
      <c r="D75" s="4" t="s">
        <v>58</v>
      </c>
      <c r="E75" s="7">
        <v>1</v>
      </c>
      <c r="F75" s="5">
        <f t="shared" ref="F75:F85" si="14">E75+G75-1</f>
        <v>239</v>
      </c>
      <c r="G75" s="5">
        <f t="shared" ref="G75:G85" si="15">F74+1</f>
        <v>239</v>
      </c>
      <c r="H75" s="9" t="s">
        <v>61</v>
      </c>
      <c r="I75" s="9" t="s">
        <v>80</v>
      </c>
      <c r="J75" s="9" t="s">
        <v>92</v>
      </c>
    </row>
    <row r="76" spans="1:10" ht="30" x14ac:dyDescent="0.25">
      <c r="A76" s="13">
        <f t="shared" si="11"/>
        <v>74</v>
      </c>
      <c r="B76" s="13" t="s">
        <v>11</v>
      </c>
      <c r="C76" s="13" t="s">
        <v>10</v>
      </c>
      <c r="D76" s="4" t="s">
        <v>88</v>
      </c>
      <c r="E76" s="7">
        <v>1</v>
      </c>
      <c r="F76" s="5">
        <f t="shared" si="14"/>
        <v>240</v>
      </c>
      <c r="G76" s="5">
        <f t="shared" si="15"/>
        <v>240</v>
      </c>
      <c r="H76" s="9" t="s">
        <v>61</v>
      </c>
      <c r="I76" s="9" t="s">
        <v>89</v>
      </c>
      <c r="J76" s="9" t="s">
        <v>92</v>
      </c>
    </row>
    <row r="77" spans="1:10" ht="30" x14ac:dyDescent="0.25">
      <c r="A77" s="13">
        <f t="shared" si="11"/>
        <v>75</v>
      </c>
      <c r="B77" s="13" t="s">
        <v>11</v>
      </c>
      <c r="C77" s="13" t="s">
        <v>10</v>
      </c>
      <c r="D77" s="4" t="s">
        <v>90</v>
      </c>
      <c r="E77" s="7">
        <v>1</v>
      </c>
      <c r="F77" s="5">
        <f t="shared" si="14"/>
        <v>241</v>
      </c>
      <c r="G77" s="5">
        <f t="shared" si="15"/>
        <v>241</v>
      </c>
      <c r="H77" s="9" t="s">
        <v>61</v>
      </c>
      <c r="I77" s="9" t="s">
        <v>91</v>
      </c>
      <c r="J77" s="9" t="s">
        <v>92</v>
      </c>
    </row>
    <row r="78" spans="1:10" ht="30" x14ac:dyDescent="0.25">
      <c r="A78" s="13">
        <f t="shared" ref="A78:A96" si="16">A77+1</f>
        <v>76</v>
      </c>
      <c r="B78" s="13" t="s">
        <v>11</v>
      </c>
      <c r="C78" s="13" t="s">
        <v>10</v>
      </c>
      <c r="D78" s="4" t="s">
        <v>170</v>
      </c>
      <c r="E78" s="7">
        <v>1</v>
      </c>
      <c r="F78" s="5">
        <f t="shared" si="14"/>
        <v>242</v>
      </c>
      <c r="G78" s="5">
        <f t="shared" si="15"/>
        <v>242</v>
      </c>
      <c r="H78" s="4" t="s">
        <v>171</v>
      </c>
      <c r="I78" s="4"/>
      <c r="J78" s="9" t="s">
        <v>172</v>
      </c>
    </row>
    <row r="79" spans="1:10" x14ac:dyDescent="0.25">
      <c r="A79" s="13">
        <f t="shared" si="11"/>
        <v>77</v>
      </c>
      <c r="B79" s="13" t="s">
        <v>11</v>
      </c>
      <c r="C79" s="13" t="s">
        <v>10</v>
      </c>
      <c r="D79" s="4" t="s">
        <v>64</v>
      </c>
      <c r="E79" s="7">
        <v>1</v>
      </c>
      <c r="F79" s="5">
        <f>E79+G79-1</f>
        <v>243</v>
      </c>
      <c r="G79" s="5">
        <f>F78+1</f>
        <v>243</v>
      </c>
      <c r="H79" s="4" t="s">
        <v>36</v>
      </c>
      <c r="I79" s="9" t="s">
        <v>173</v>
      </c>
      <c r="J79" s="9"/>
    </row>
    <row r="80" spans="1:10" x14ac:dyDescent="0.25">
      <c r="A80" s="13">
        <f t="shared" si="16"/>
        <v>78</v>
      </c>
      <c r="B80" s="13" t="s">
        <v>11</v>
      </c>
      <c r="C80" s="13" t="s">
        <v>10</v>
      </c>
      <c r="D80" s="4" t="s">
        <v>259</v>
      </c>
      <c r="E80" s="7">
        <v>1</v>
      </c>
      <c r="F80" s="5">
        <f>E80+G80-1</f>
        <v>244</v>
      </c>
      <c r="G80" s="5">
        <f>F79+1</f>
        <v>244</v>
      </c>
      <c r="H80" s="4" t="s">
        <v>61</v>
      </c>
      <c r="I80" s="9" t="s">
        <v>258</v>
      </c>
      <c r="J80" s="9"/>
    </row>
    <row r="81" spans="1:10" ht="75" x14ac:dyDescent="0.25">
      <c r="A81" s="13">
        <f t="shared" si="11"/>
        <v>79</v>
      </c>
      <c r="B81" s="13" t="s">
        <v>11</v>
      </c>
      <c r="C81" s="13" t="s">
        <v>10</v>
      </c>
      <c r="D81" s="4" t="s">
        <v>215</v>
      </c>
      <c r="E81" s="7">
        <v>2</v>
      </c>
      <c r="F81" s="5">
        <f>E81+G81-1</f>
        <v>246</v>
      </c>
      <c r="G81" s="5">
        <f>F80+1</f>
        <v>245</v>
      </c>
      <c r="H81" s="4" t="s">
        <v>216</v>
      </c>
      <c r="I81" s="9" t="s">
        <v>252</v>
      </c>
      <c r="J81" s="9"/>
    </row>
    <row r="82" spans="1:10" ht="30" x14ac:dyDescent="0.25">
      <c r="A82" s="13">
        <f t="shared" si="11"/>
        <v>80</v>
      </c>
      <c r="B82" s="13" t="s">
        <v>11</v>
      </c>
      <c r="C82" s="13" t="s">
        <v>10</v>
      </c>
      <c r="D82" s="4" t="s">
        <v>99</v>
      </c>
      <c r="E82" s="7">
        <v>1</v>
      </c>
      <c r="F82" s="5">
        <f t="shared" si="14"/>
        <v>247</v>
      </c>
      <c r="G82" s="5">
        <f t="shared" si="15"/>
        <v>247</v>
      </c>
      <c r="H82" s="4" t="s">
        <v>61</v>
      </c>
      <c r="I82" s="9" t="s">
        <v>100</v>
      </c>
      <c r="J82" s="9" t="s">
        <v>101</v>
      </c>
    </row>
    <row r="83" spans="1:10" ht="90" x14ac:dyDescent="0.25">
      <c r="A83" s="13">
        <f t="shared" si="16"/>
        <v>81</v>
      </c>
      <c r="B83" s="13" t="s">
        <v>11</v>
      </c>
      <c r="C83" s="13" t="s">
        <v>10</v>
      </c>
      <c r="D83" s="4" t="s">
        <v>249</v>
      </c>
      <c r="E83" s="7">
        <v>3</v>
      </c>
      <c r="F83" s="5">
        <f t="shared" si="14"/>
        <v>250</v>
      </c>
      <c r="G83" s="5">
        <f t="shared" si="15"/>
        <v>248</v>
      </c>
      <c r="H83" s="4" t="s">
        <v>167</v>
      </c>
      <c r="I83" s="9" t="s">
        <v>87</v>
      </c>
      <c r="J83" s="15" t="s">
        <v>250</v>
      </c>
    </row>
    <row r="84" spans="1:10" x14ac:dyDescent="0.25">
      <c r="A84" s="13">
        <f>A83+1</f>
        <v>82</v>
      </c>
      <c r="B84" s="13" t="s">
        <v>11</v>
      </c>
      <c r="C84" s="13" t="s">
        <v>10</v>
      </c>
      <c r="D84" s="4" t="s">
        <v>165</v>
      </c>
      <c r="E84" s="7">
        <v>3</v>
      </c>
      <c r="F84" s="5">
        <f t="shared" si="14"/>
        <v>253</v>
      </c>
      <c r="G84" s="5">
        <f t="shared" si="15"/>
        <v>251</v>
      </c>
      <c r="H84" s="4" t="s">
        <v>167</v>
      </c>
      <c r="I84" s="9" t="s">
        <v>87</v>
      </c>
      <c r="J84" s="9" t="s">
        <v>166</v>
      </c>
    </row>
    <row r="85" spans="1:10" x14ac:dyDescent="0.25">
      <c r="A85" s="13">
        <f t="shared" si="16"/>
        <v>83</v>
      </c>
      <c r="B85" s="13" t="s">
        <v>11</v>
      </c>
      <c r="C85" s="13" t="s">
        <v>10</v>
      </c>
      <c r="D85" s="4" t="s">
        <v>79</v>
      </c>
      <c r="E85" s="7">
        <v>3</v>
      </c>
      <c r="F85" s="5">
        <f t="shared" si="14"/>
        <v>256</v>
      </c>
      <c r="G85" s="5">
        <f t="shared" si="15"/>
        <v>254</v>
      </c>
      <c r="H85" s="4" t="s">
        <v>167</v>
      </c>
      <c r="I85" s="9" t="s">
        <v>87</v>
      </c>
      <c r="J85" s="9" t="s">
        <v>166</v>
      </c>
    </row>
    <row r="86" spans="1:10" ht="60" x14ac:dyDescent="0.25">
      <c r="A86" s="13">
        <f t="shared" si="16"/>
        <v>84</v>
      </c>
      <c r="B86" s="13" t="s">
        <v>11</v>
      </c>
      <c r="C86" s="13" t="s">
        <v>10</v>
      </c>
      <c r="D86" s="4" t="s">
        <v>168</v>
      </c>
      <c r="E86" s="7">
        <v>2</v>
      </c>
      <c r="F86" s="5">
        <f t="shared" ref="F86:F92" si="17">E86+G86-1</f>
        <v>258</v>
      </c>
      <c r="G86" s="5">
        <f t="shared" ref="G86:G92" si="18">F85+1</f>
        <v>257</v>
      </c>
      <c r="H86" s="4" t="s">
        <v>70</v>
      </c>
      <c r="I86" s="9" t="s">
        <v>186</v>
      </c>
      <c r="J86" s="9" t="s">
        <v>253</v>
      </c>
    </row>
    <row r="87" spans="1:10" ht="45" x14ac:dyDescent="0.25">
      <c r="A87" s="13">
        <f t="shared" si="16"/>
        <v>85</v>
      </c>
      <c r="B87" s="13" t="s">
        <v>11</v>
      </c>
      <c r="C87" s="13" t="s">
        <v>10</v>
      </c>
      <c r="D87" s="2" t="s">
        <v>169</v>
      </c>
      <c r="E87" s="7">
        <v>2</v>
      </c>
      <c r="F87" s="5">
        <f t="shared" si="17"/>
        <v>260</v>
      </c>
      <c r="G87" s="5">
        <f t="shared" si="18"/>
        <v>259</v>
      </c>
      <c r="H87" s="4" t="s">
        <v>164</v>
      </c>
      <c r="I87" s="4" t="s">
        <v>187</v>
      </c>
      <c r="J87" s="9" t="s">
        <v>163</v>
      </c>
    </row>
    <row r="88" spans="1:10" x14ac:dyDescent="0.25">
      <c r="A88" s="13">
        <f t="shared" si="16"/>
        <v>86</v>
      </c>
      <c r="B88" s="13" t="s">
        <v>11</v>
      </c>
      <c r="C88" s="13" t="s">
        <v>10</v>
      </c>
      <c r="D88" s="4" t="s">
        <v>177</v>
      </c>
      <c r="E88" s="7">
        <v>6</v>
      </c>
      <c r="F88" s="5">
        <f t="shared" si="17"/>
        <v>266</v>
      </c>
      <c r="G88" s="5">
        <f t="shared" si="18"/>
        <v>261</v>
      </c>
      <c r="H88" s="4" t="s">
        <v>217</v>
      </c>
      <c r="I88" s="4" t="s">
        <v>178</v>
      </c>
      <c r="J88" s="9"/>
    </row>
    <row r="89" spans="1:10" ht="30" x14ac:dyDescent="0.25">
      <c r="A89" s="13">
        <f t="shared" si="16"/>
        <v>87</v>
      </c>
      <c r="B89" s="13" t="s">
        <v>11</v>
      </c>
      <c r="C89" s="13" t="s">
        <v>37</v>
      </c>
      <c r="D89" s="4" t="s">
        <v>94</v>
      </c>
      <c r="E89" s="7">
        <v>4</v>
      </c>
      <c r="F89" s="5">
        <f t="shared" si="17"/>
        <v>270</v>
      </c>
      <c r="G89" s="5">
        <f t="shared" si="18"/>
        <v>267</v>
      </c>
      <c r="H89" s="4" t="s">
        <v>95</v>
      </c>
      <c r="I89" s="9" t="s">
        <v>98</v>
      </c>
      <c r="J89" s="9"/>
    </row>
    <row r="90" spans="1:10" ht="30" x14ac:dyDescent="0.25">
      <c r="A90" s="13">
        <f t="shared" si="16"/>
        <v>88</v>
      </c>
      <c r="B90" s="13" t="s">
        <v>11</v>
      </c>
      <c r="C90" s="13" t="s">
        <v>37</v>
      </c>
      <c r="D90" s="4" t="s">
        <v>181</v>
      </c>
      <c r="E90" s="7">
        <v>2</v>
      </c>
      <c r="F90" s="5">
        <f t="shared" si="17"/>
        <v>272</v>
      </c>
      <c r="G90" s="5">
        <f t="shared" si="18"/>
        <v>271</v>
      </c>
      <c r="H90" s="4" t="s">
        <v>262</v>
      </c>
      <c r="I90" s="9" t="s">
        <v>263</v>
      </c>
      <c r="J90" s="9"/>
    </row>
    <row r="91" spans="1:10" x14ac:dyDescent="0.25">
      <c r="A91" s="13">
        <f t="shared" si="16"/>
        <v>89</v>
      </c>
      <c r="B91" s="13" t="s">
        <v>11</v>
      </c>
      <c r="C91" s="13" t="s">
        <v>37</v>
      </c>
      <c r="D91" s="4" t="s">
        <v>59</v>
      </c>
      <c r="E91" s="7">
        <v>1</v>
      </c>
      <c r="F91" s="5">
        <f t="shared" si="17"/>
        <v>273</v>
      </c>
      <c r="G91" s="5">
        <f t="shared" si="18"/>
        <v>273</v>
      </c>
      <c r="H91" s="4" t="s">
        <v>61</v>
      </c>
      <c r="I91" s="4" t="s">
        <v>62</v>
      </c>
      <c r="J91" s="9"/>
    </row>
    <row r="92" spans="1:10" x14ac:dyDescent="0.25">
      <c r="A92" s="13">
        <f t="shared" si="16"/>
        <v>90</v>
      </c>
      <c r="B92" s="13" t="s">
        <v>11</v>
      </c>
      <c r="C92" s="13" t="s">
        <v>37</v>
      </c>
      <c r="D92" s="4" t="s">
        <v>60</v>
      </c>
      <c r="E92" s="7">
        <v>1</v>
      </c>
      <c r="F92" s="5">
        <f t="shared" si="17"/>
        <v>274</v>
      </c>
      <c r="G92" s="5">
        <f t="shared" si="18"/>
        <v>274</v>
      </c>
      <c r="H92" s="4" t="s">
        <v>61</v>
      </c>
      <c r="I92" s="4" t="s">
        <v>63</v>
      </c>
      <c r="J92" s="9"/>
    </row>
    <row r="93" spans="1:10" x14ac:dyDescent="0.25">
      <c r="A93" s="13">
        <f t="shared" si="16"/>
        <v>91</v>
      </c>
      <c r="B93" s="13" t="s">
        <v>11</v>
      </c>
      <c r="C93" s="13" t="s">
        <v>37</v>
      </c>
      <c r="D93" s="4" t="s">
        <v>65</v>
      </c>
      <c r="E93" s="7">
        <v>1</v>
      </c>
      <c r="F93" s="5">
        <f>E93+G93-1</f>
        <v>275</v>
      </c>
      <c r="G93" s="5">
        <f>F92+1</f>
        <v>275</v>
      </c>
      <c r="H93" s="4" t="s">
        <v>61</v>
      </c>
      <c r="I93" s="4" t="s">
        <v>66</v>
      </c>
      <c r="J93" s="9"/>
    </row>
    <row r="94" spans="1:10" x14ac:dyDescent="0.25">
      <c r="A94" s="13">
        <f t="shared" si="16"/>
        <v>92</v>
      </c>
      <c r="B94" s="13" t="s">
        <v>11</v>
      </c>
      <c r="C94" s="13" t="s">
        <v>37</v>
      </c>
      <c r="D94" s="4" t="s">
        <v>113</v>
      </c>
      <c r="E94" s="6">
        <f>MOD(8-MOD(F93+1,8),8)</f>
        <v>4</v>
      </c>
      <c r="F94" s="5">
        <f>E94+G94-1</f>
        <v>279</v>
      </c>
      <c r="G94" s="5">
        <f>F93+1</f>
        <v>276</v>
      </c>
      <c r="H94" s="17" t="str">
        <f>CONCATENATE(E94,"'d0")</f>
        <v>4'd0</v>
      </c>
      <c r="I94" s="4" t="s">
        <v>260</v>
      </c>
      <c r="J94" s="9"/>
    </row>
    <row r="95" spans="1:10" x14ac:dyDescent="0.25">
      <c r="A95" s="13">
        <f t="shared" si="16"/>
        <v>93</v>
      </c>
      <c r="B95" s="13" t="s">
        <v>11</v>
      </c>
      <c r="C95" s="13" t="s">
        <v>37</v>
      </c>
      <c r="D95" s="4" t="s">
        <v>56</v>
      </c>
      <c r="E95" s="7">
        <v>48</v>
      </c>
      <c r="F95" s="5">
        <f>E95+G95-1</f>
        <v>327</v>
      </c>
      <c r="G95" s="5">
        <f>F94+1</f>
        <v>280</v>
      </c>
      <c r="H95" s="17" t="s">
        <v>261</v>
      </c>
      <c r="I95" s="4"/>
      <c r="J95" s="9"/>
    </row>
    <row r="96" spans="1:10" x14ac:dyDescent="0.25">
      <c r="A96" s="13">
        <f t="shared" si="16"/>
        <v>94</v>
      </c>
      <c r="B96" s="13" t="s">
        <v>11</v>
      </c>
      <c r="C96" s="13" t="s">
        <v>37</v>
      </c>
      <c r="D96" s="4" t="s">
        <v>38</v>
      </c>
      <c r="E96" s="7">
        <v>128</v>
      </c>
      <c r="F96" s="5">
        <f>E96+G96-1</f>
        <v>455</v>
      </c>
      <c r="G96" s="5">
        <f>F95+1</f>
        <v>328</v>
      </c>
      <c r="H96" s="4" t="s">
        <v>96</v>
      </c>
      <c r="I96" s="4" t="s">
        <v>97</v>
      </c>
      <c r="J96" s="4"/>
    </row>
    <row r="97" spans="1:10" x14ac:dyDescent="0.25">
      <c r="A97" s="14">
        <f>A96+1</f>
        <v>95</v>
      </c>
      <c r="B97" s="14" t="s">
        <v>54</v>
      </c>
      <c r="C97" s="14" t="s">
        <v>52</v>
      </c>
      <c r="D97" s="4" t="s">
        <v>55</v>
      </c>
      <c r="E97" s="6">
        <f>MOD(128-MOD(F96,128),128)</f>
        <v>57</v>
      </c>
      <c r="F97" s="5">
        <f>E97+G97-1</f>
        <v>512</v>
      </c>
      <c r="G97" s="5">
        <f>F96+1</f>
        <v>456</v>
      </c>
      <c r="H97" s="4"/>
      <c r="I97" s="4"/>
      <c r="J9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"/>
  <sheetViews>
    <sheetView tabSelected="1" workbookViewId="0">
      <selection activeCell="M23" sqref="M23"/>
    </sheetView>
  </sheetViews>
  <sheetFormatPr defaultRowHeight="15" x14ac:dyDescent="0.25"/>
  <cols>
    <col min="1" max="1" width="28.5703125" bestFit="1" customWidth="1"/>
    <col min="5" max="5" width="15.7109375" bestFit="1" customWidth="1"/>
  </cols>
  <sheetData>
    <row r="1" spans="1:6" ht="15.75" thickBot="1" x14ac:dyDescent="0.3">
      <c r="A1" s="19" t="s">
        <v>1</v>
      </c>
      <c r="B1" s="19" t="s">
        <v>8</v>
      </c>
      <c r="C1" s="19" t="s">
        <v>6</v>
      </c>
      <c r="D1" s="19" t="s">
        <v>4</v>
      </c>
      <c r="E1" s="27" t="s">
        <v>290</v>
      </c>
      <c r="F1" s="27" t="s">
        <v>291</v>
      </c>
    </row>
    <row r="2" spans="1:6" x14ac:dyDescent="0.25">
      <c r="A2" s="34" t="s">
        <v>81</v>
      </c>
      <c r="B2" s="35">
        <v>3</v>
      </c>
      <c r="C2" s="36">
        <v>0</v>
      </c>
      <c r="D2" s="23" t="s">
        <v>274</v>
      </c>
      <c r="E2" s="23">
        <f>MOD($C2,32)</f>
        <v>0</v>
      </c>
      <c r="F2" s="30" t="str">
        <f>DEC2HEX(256+4*(ROUNDDOWN($C2/32,0)))</f>
        <v>100</v>
      </c>
    </row>
    <row r="3" spans="1:6" x14ac:dyDescent="0.25">
      <c r="A3" s="41" t="s">
        <v>82</v>
      </c>
      <c r="B3" s="8">
        <v>2</v>
      </c>
      <c r="C3" s="33">
        <v>3</v>
      </c>
      <c r="D3" t="s">
        <v>275</v>
      </c>
      <c r="E3">
        <f t="shared" ref="E3:E66" si="0">MOD($C3,32)</f>
        <v>3</v>
      </c>
      <c r="F3" s="31" t="str">
        <f t="shared" ref="F3:F66" si="1">DEC2HEX(256+4*(ROUNDDOWN($C3/32,0)))</f>
        <v>100</v>
      </c>
    </row>
    <row r="4" spans="1:6" x14ac:dyDescent="0.25">
      <c r="A4" s="37" t="s">
        <v>83</v>
      </c>
      <c r="B4" s="8">
        <v>3</v>
      </c>
      <c r="C4" s="33">
        <v>5</v>
      </c>
      <c r="D4" t="s">
        <v>276</v>
      </c>
      <c r="E4">
        <f t="shared" si="0"/>
        <v>5</v>
      </c>
      <c r="F4" s="31" t="str">
        <f t="shared" si="1"/>
        <v>100</v>
      </c>
    </row>
    <row r="5" spans="1:6" x14ac:dyDescent="0.25">
      <c r="A5" s="37" t="s">
        <v>123</v>
      </c>
      <c r="B5" s="8">
        <v>2</v>
      </c>
      <c r="C5" s="33">
        <v>8</v>
      </c>
      <c r="D5" t="s">
        <v>277</v>
      </c>
      <c r="E5">
        <f t="shared" si="0"/>
        <v>8</v>
      </c>
      <c r="F5" s="31" t="str">
        <f t="shared" si="1"/>
        <v>100</v>
      </c>
    </row>
    <row r="6" spans="1:6" x14ac:dyDescent="0.25">
      <c r="A6" s="37" t="s">
        <v>126</v>
      </c>
      <c r="B6" s="8">
        <v>1</v>
      </c>
      <c r="C6" s="33">
        <v>10</v>
      </c>
      <c r="D6" t="s">
        <v>277</v>
      </c>
      <c r="E6">
        <f t="shared" si="0"/>
        <v>10</v>
      </c>
      <c r="F6" s="31" t="str">
        <f t="shared" si="1"/>
        <v>100</v>
      </c>
    </row>
    <row r="7" spans="1:6" x14ac:dyDescent="0.25">
      <c r="A7" s="37" t="s">
        <v>105</v>
      </c>
      <c r="B7" s="8">
        <v>1</v>
      </c>
      <c r="C7" s="33">
        <v>11</v>
      </c>
      <c r="D7" t="s">
        <v>277</v>
      </c>
      <c r="E7">
        <f t="shared" si="0"/>
        <v>11</v>
      </c>
      <c r="F7" s="31" t="str">
        <f t="shared" si="1"/>
        <v>100</v>
      </c>
    </row>
    <row r="8" spans="1:6" x14ac:dyDescent="0.25">
      <c r="A8" s="37" t="s">
        <v>191</v>
      </c>
      <c r="B8" s="8">
        <v>1</v>
      </c>
      <c r="C8" s="33">
        <v>12</v>
      </c>
      <c r="D8" t="s">
        <v>277</v>
      </c>
      <c r="E8">
        <f t="shared" si="0"/>
        <v>12</v>
      </c>
      <c r="F8" s="31" t="str">
        <f t="shared" si="1"/>
        <v>100</v>
      </c>
    </row>
    <row r="9" spans="1:6" x14ac:dyDescent="0.25">
      <c r="A9" s="37" t="s">
        <v>118</v>
      </c>
      <c r="B9" s="8">
        <v>1</v>
      </c>
      <c r="C9" s="33">
        <v>13</v>
      </c>
      <c r="D9" t="s">
        <v>275</v>
      </c>
      <c r="E9">
        <f t="shared" si="0"/>
        <v>13</v>
      </c>
      <c r="F9" s="31" t="str">
        <f t="shared" si="1"/>
        <v>100</v>
      </c>
    </row>
    <row r="10" spans="1:6" x14ac:dyDescent="0.25">
      <c r="A10" s="37" t="s">
        <v>179</v>
      </c>
      <c r="B10" s="8">
        <v>1</v>
      </c>
      <c r="C10" s="33">
        <v>14</v>
      </c>
      <c r="D10" t="s">
        <v>277</v>
      </c>
      <c r="E10">
        <f t="shared" si="0"/>
        <v>14</v>
      </c>
      <c r="F10" s="31" t="str">
        <f t="shared" si="1"/>
        <v>100</v>
      </c>
    </row>
    <row r="11" spans="1:6" x14ac:dyDescent="0.25">
      <c r="A11" s="37" t="s">
        <v>19</v>
      </c>
      <c r="B11" s="8">
        <v>4</v>
      </c>
      <c r="C11" s="33">
        <v>15</v>
      </c>
      <c r="D11" t="s">
        <v>278</v>
      </c>
      <c r="E11">
        <f t="shared" si="0"/>
        <v>15</v>
      </c>
      <c r="F11" s="31" t="str">
        <f t="shared" si="1"/>
        <v>100</v>
      </c>
    </row>
    <row r="12" spans="1:6" x14ac:dyDescent="0.25">
      <c r="A12" s="37" t="s">
        <v>21</v>
      </c>
      <c r="B12" s="8">
        <v>5</v>
      </c>
      <c r="C12" s="33">
        <v>19</v>
      </c>
      <c r="D12" t="s">
        <v>279</v>
      </c>
      <c r="E12">
        <f t="shared" si="0"/>
        <v>19</v>
      </c>
      <c r="F12" s="31" t="str">
        <f t="shared" si="1"/>
        <v>100</v>
      </c>
    </row>
    <row r="13" spans="1:6" x14ac:dyDescent="0.25">
      <c r="A13" s="37" t="s">
        <v>22</v>
      </c>
      <c r="B13" s="8">
        <v>3</v>
      </c>
      <c r="C13" s="33">
        <v>24</v>
      </c>
      <c r="D13" t="s">
        <v>280</v>
      </c>
      <c r="E13">
        <f t="shared" si="0"/>
        <v>24</v>
      </c>
      <c r="F13" s="31" t="str">
        <f t="shared" si="1"/>
        <v>100</v>
      </c>
    </row>
    <row r="14" spans="1:6" x14ac:dyDescent="0.25">
      <c r="A14" s="37" t="s">
        <v>24</v>
      </c>
      <c r="B14" s="8">
        <v>4</v>
      </c>
      <c r="C14" s="33">
        <v>27</v>
      </c>
      <c r="D14" t="s">
        <v>281</v>
      </c>
      <c r="E14">
        <f t="shared" si="0"/>
        <v>27</v>
      </c>
      <c r="F14" s="31" t="str">
        <f t="shared" si="1"/>
        <v>100</v>
      </c>
    </row>
    <row r="15" spans="1:6" ht="15.75" thickBot="1" x14ac:dyDescent="0.3">
      <c r="A15" s="38" t="s">
        <v>107</v>
      </c>
      <c r="B15" s="39">
        <v>3</v>
      </c>
      <c r="C15" s="40">
        <v>31</v>
      </c>
      <c r="D15" s="26" t="s">
        <v>280</v>
      </c>
      <c r="E15" s="26">
        <f t="shared" si="0"/>
        <v>31</v>
      </c>
      <c r="F15" s="32" t="str">
        <f t="shared" si="1"/>
        <v>100</v>
      </c>
    </row>
    <row r="16" spans="1:6" x14ac:dyDescent="0.25">
      <c r="A16" s="37" t="s">
        <v>28</v>
      </c>
      <c r="B16" s="8">
        <v>3</v>
      </c>
      <c r="C16" s="33">
        <v>34</v>
      </c>
      <c r="D16" t="s">
        <v>276</v>
      </c>
      <c r="E16">
        <f t="shared" si="0"/>
        <v>2</v>
      </c>
      <c r="F16" s="31" t="str">
        <f t="shared" si="1"/>
        <v>104</v>
      </c>
    </row>
    <row r="17" spans="1:6" x14ac:dyDescent="0.25">
      <c r="A17" s="37" t="s">
        <v>31</v>
      </c>
      <c r="B17" s="8">
        <v>4</v>
      </c>
      <c r="C17" s="33">
        <v>37</v>
      </c>
      <c r="D17" t="s">
        <v>278</v>
      </c>
      <c r="E17">
        <f t="shared" si="0"/>
        <v>5</v>
      </c>
      <c r="F17" s="31" t="str">
        <f>DEC2HEX(256+4*(ROUNDDOWN($C17/32,0)))</f>
        <v>104</v>
      </c>
    </row>
    <row r="18" spans="1:6" x14ac:dyDescent="0.25">
      <c r="A18" s="37" t="s">
        <v>33</v>
      </c>
      <c r="B18" s="8">
        <v>8</v>
      </c>
      <c r="C18" s="33">
        <v>41</v>
      </c>
      <c r="D18" t="s">
        <v>282</v>
      </c>
      <c r="E18">
        <f t="shared" si="0"/>
        <v>9</v>
      </c>
      <c r="F18" s="31" t="str">
        <f t="shared" si="1"/>
        <v>104</v>
      </c>
    </row>
    <row r="19" spans="1:6" x14ac:dyDescent="0.25">
      <c r="A19" s="37" t="s">
        <v>106</v>
      </c>
      <c r="B19" s="8">
        <v>3</v>
      </c>
      <c r="C19" s="33">
        <v>49</v>
      </c>
      <c r="D19" t="s">
        <v>280</v>
      </c>
      <c r="E19">
        <f t="shared" si="0"/>
        <v>17</v>
      </c>
      <c r="F19" s="31" t="str">
        <f t="shared" si="1"/>
        <v>104</v>
      </c>
    </row>
    <row r="20" spans="1:6" x14ac:dyDescent="0.25">
      <c r="A20" s="37" t="s">
        <v>17</v>
      </c>
      <c r="B20" s="8">
        <v>2</v>
      </c>
      <c r="C20" s="33">
        <v>52</v>
      </c>
      <c r="D20" t="s">
        <v>280</v>
      </c>
      <c r="E20">
        <f t="shared" si="0"/>
        <v>20</v>
      </c>
      <c r="F20" s="31" t="str">
        <f t="shared" si="1"/>
        <v>104</v>
      </c>
    </row>
    <row r="21" spans="1:6" x14ac:dyDescent="0.25">
      <c r="A21" s="37" t="s">
        <v>57</v>
      </c>
      <c r="B21" s="8">
        <v>6</v>
      </c>
      <c r="C21" s="33">
        <v>54</v>
      </c>
      <c r="D21" t="s">
        <v>283</v>
      </c>
      <c r="E21">
        <f t="shared" si="0"/>
        <v>22</v>
      </c>
      <c r="F21" s="31" t="str">
        <f t="shared" si="1"/>
        <v>104</v>
      </c>
    </row>
    <row r="22" spans="1:6" x14ac:dyDescent="0.25">
      <c r="A22" s="37" t="s">
        <v>174</v>
      </c>
      <c r="B22" s="8">
        <v>2</v>
      </c>
      <c r="C22" s="33">
        <v>60</v>
      </c>
      <c r="D22" t="s">
        <v>280</v>
      </c>
      <c r="E22">
        <f t="shared" si="0"/>
        <v>28</v>
      </c>
      <c r="F22" s="31" t="str">
        <f t="shared" si="1"/>
        <v>104</v>
      </c>
    </row>
    <row r="23" spans="1:6" x14ac:dyDescent="0.25">
      <c r="A23" s="37" t="s">
        <v>184</v>
      </c>
      <c r="B23" s="8">
        <v>4</v>
      </c>
      <c r="C23" s="33">
        <v>62</v>
      </c>
      <c r="D23" t="s">
        <v>277</v>
      </c>
      <c r="E23">
        <f t="shared" si="0"/>
        <v>30</v>
      </c>
      <c r="F23" s="31" t="str">
        <f t="shared" si="1"/>
        <v>104</v>
      </c>
    </row>
    <row r="24" spans="1:6" x14ac:dyDescent="0.25">
      <c r="A24" s="37" t="s">
        <v>121</v>
      </c>
      <c r="B24" s="8">
        <v>7</v>
      </c>
      <c r="C24" s="33">
        <v>66</v>
      </c>
      <c r="D24" t="s">
        <v>288</v>
      </c>
      <c r="E24">
        <f t="shared" si="0"/>
        <v>2</v>
      </c>
      <c r="F24" s="31" t="str">
        <f t="shared" si="1"/>
        <v>108</v>
      </c>
    </row>
    <row r="25" spans="1:6" x14ac:dyDescent="0.25">
      <c r="A25" s="37" t="s">
        <v>120</v>
      </c>
      <c r="B25" s="8">
        <v>7</v>
      </c>
      <c r="C25" s="33">
        <v>73</v>
      </c>
      <c r="D25" t="s">
        <v>289</v>
      </c>
      <c r="E25">
        <f t="shared" si="0"/>
        <v>9</v>
      </c>
      <c r="F25" s="31" t="str">
        <f t="shared" si="1"/>
        <v>108</v>
      </c>
    </row>
    <row r="26" spans="1:6" x14ac:dyDescent="0.25">
      <c r="A26" s="37" t="s">
        <v>130</v>
      </c>
      <c r="B26" s="8">
        <v>7</v>
      </c>
      <c r="C26" s="33">
        <v>80</v>
      </c>
      <c r="D26" t="s">
        <v>285</v>
      </c>
      <c r="E26">
        <f t="shared" si="0"/>
        <v>16</v>
      </c>
      <c r="F26" s="31" t="str">
        <f t="shared" si="1"/>
        <v>108</v>
      </c>
    </row>
    <row r="27" spans="1:6" x14ac:dyDescent="0.25">
      <c r="A27" s="37" t="s">
        <v>41</v>
      </c>
      <c r="B27" s="8">
        <v>4</v>
      </c>
      <c r="C27" s="33">
        <v>87</v>
      </c>
      <c r="D27" t="s">
        <v>278</v>
      </c>
      <c r="E27">
        <f t="shared" si="0"/>
        <v>23</v>
      </c>
      <c r="F27" s="31" t="str">
        <f t="shared" si="1"/>
        <v>108</v>
      </c>
    </row>
    <row r="28" spans="1:6" x14ac:dyDescent="0.25">
      <c r="A28" s="37" t="s">
        <v>46</v>
      </c>
      <c r="B28" s="8">
        <v>4</v>
      </c>
      <c r="C28" s="33">
        <v>91</v>
      </c>
      <c r="D28" t="s">
        <v>286</v>
      </c>
      <c r="E28">
        <f t="shared" si="0"/>
        <v>27</v>
      </c>
      <c r="F28" s="31" t="str">
        <f t="shared" si="1"/>
        <v>108</v>
      </c>
    </row>
    <row r="29" spans="1:6" ht="15.75" thickBot="1" x14ac:dyDescent="0.3">
      <c r="A29" s="37" t="s">
        <v>117</v>
      </c>
      <c r="B29" s="8">
        <v>5</v>
      </c>
      <c r="C29" s="33">
        <v>95</v>
      </c>
      <c r="D29" t="s">
        <v>276</v>
      </c>
      <c r="E29">
        <f t="shared" si="0"/>
        <v>31</v>
      </c>
      <c r="F29" s="31" t="str">
        <f t="shared" si="1"/>
        <v>108</v>
      </c>
    </row>
    <row r="30" spans="1:6" x14ac:dyDescent="0.25">
      <c r="A30" s="43" t="s">
        <v>114</v>
      </c>
      <c r="B30" s="35">
        <v>4</v>
      </c>
      <c r="C30" s="36">
        <v>100</v>
      </c>
      <c r="D30" s="23" t="s">
        <v>281</v>
      </c>
      <c r="E30" s="23">
        <f t="shared" si="0"/>
        <v>4</v>
      </c>
      <c r="F30" s="30" t="str">
        <f t="shared" si="1"/>
        <v>10C</v>
      </c>
    </row>
    <row r="31" spans="1:6" x14ac:dyDescent="0.25">
      <c r="A31" s="37" t="s">
        <v>45</v>
      </c>
      <c r="B31" s="8">
        <v>3</v>
      </c>
      <c r="C31" s="33">
        <v>104</v>
      </c>
      <c r="D31" t="s">
        <v>276</v>
      </c>
      <c r="E31">
        <f t="shared" si="0"/>
        <v>8</v>
      </c>
      <c r="F31" s="31" t="str">
        <f t="shared" si="1"/>
        <v>10C</v>
      </c>
    </row>
    <row r="32" spans="1:6" x14ac:dyDescent="0.25">
      <c r="A32" s="37" t="s">
        <v>49</v>
      </c>
      <c r="B32" s="8">
        <v>5</v>
      </c>
      <c r="C32" s="33">
        <v>107</v>
      </c>
      <c r="D32" t="s">
        <v>284</v>
      </c>
      <c r="E32">
        <f t="shared" si="0"/>
        <v>11</v>
      </c>
      <c r="F32" s="31" t="str">
        <f t="shared" si="1"/>
        <v>10C</v>
      </c>
    </row>
    <row r="33" spans="1:6" x14ac:dyDescent="0.25">
      <c r="A33" s="37" t="s">
        <v>51</v>
      </c>
      <c r="B33" s="8">
        <v>4</v>
      </c>
      <c r="C33" s="33">
        <v>112</v>
      </c>
      <c r="D33" t="s">
        <v>276</v>
      </c>
      <c r="E33">
        <f t="shared" si="0"/>
        <v>16</v>
      </c>
      <c r="F33" s="31" t="str">
        <f t="shared" si="1"/>
        <v>10C</v>
      </c>
    </row>
    <row r="34" spans="1:6" x14ac:dyDescent="0.25">
      <c r="A34" s="37" t="s">
        <v>127</v>
      </c>
      <c r="B34" s="8">
        <v>4</v>
      </c>
      <c r="C34" s="33">
        <v>116</v>
      </c>
      <c r="D34" t="s">
        <v>277</v>
      </c>
      <c r="E34">
        <f t="shared" si="0"/>
        <v>20</v>
      </c>
      <c r="F34" s="31" t="str">
        <f t="shared" si="1"/>
        <v>10C</v>
      </c>
    </row>
    <row r="35" spans="1:6" x14ac:dyDescent="0.25">
      <c r="A35" s="37" t="s">
        <v>112</v>
      </c>
      <c r="B35" s="42">
        <v>0</v>
      </c>
      <c r="C35" s="33">
        <v>120</v>
      </c>
      <c r="D35" t="s">
        <v>277</v>
      </c>
      <c r="E35">
        <f t="shared" si="0"/>
        <v>24</v>
      </c>
      <c r="F35" s="31" t="str">
        <f t="shared" si="1"/>
        <v>10C</v>
      </c>
    </row>
    <row r="36" spans="1:6" x14ac:dyDescent="0.25">
      <c r="A36" s="37" t="s">
        <v>213</v>
      </c>
      <c r="B36" s="8">
        <v>3</v>
      </c>
      <c r="C36" s="33">
        <v>120</v>
      </c>
      <c r="D36" t="s">
        <v>277</v>
      </c>
      <c r="E36">
        <f t="shared" si="0"/>
        <v>24</v>
      </c>
      <c r="F36" s="31" t="str">
        <f t="shared" si="1"/>
        <v>10C</v>
      </c>
    </row>
    <row r="37" spans="1:6" x14ac:dyDescent="0.25">
      <c r="A37" s="37" t="s">
        <v>212</v>
      </c>
      <c r="B37" s="8">
        <v>4</v>
      </c>
      <c r="C37" s="33">
        <v>123</v>
      </c>
      <c r="D37" t="s">
        <v>277</v>
      </c>
      <c r="E37">
        <f t="shared" si="0"/>
        <v>27</v>
      </c>
      <c r="F37" s="31" t="str">
        <f t="shared" si="1"/>
        <v>10C</v>
      </c>
    </row>
    <row r="38" spans="1:6" ht="15.75" thickBot="1" x14ac:dyDescent="0.3">
      <c r="A38" s="37" t="s">
        <v>209</v>
      </c>
      <c r="B38" s="8">
        <v>1</v>
      </c>
      <c r="C38" s="33">
        <v>127</v>
      </c>
      <c r="D38" t="s">
        <v>275</v>
      </c>
      <c r="E38">
        <f t="shared" si="0"/>
        <v>31</v>
      </c>
      <c r="F38" s="31" t="str">
        <f t="shared" si="1"/>
        <v>10C</v>
      </c>
    </row>
    <row r="39" spans="1:6" x14ac:dyDescent="0.25">
      <c r="A39" s="34" t="s">
        <v>201</v>
      </c>
      <c r="B39" s="35">
        <v>2</v>
      </c>
      <c r="C39" s="36">
        <v>128</v>
      </c>
      <c r="D39" s="23" t="s">
        <v>275</v>
      </c>
      <c r="E39" s="23">
        <f t="shared" si="0"/>
        <v>0</v>
      </c>
      <c r="F39" s="30" t="str">
        <f t="shared" si="1"/>
        <v>110</v>
      </c>
    </row>
    <row r="40" spans="1:6" x14ac:dyDescent="0.25">
      <c r="A40" s="37" t="s">
        <v>205</v>
      </c>
      <c r="B40" s="8">
        <v>2</v>
      </c>
      <c r="C40" s="33">
        <v>130</v>
      </c>
      <c r="D40" t="s">
        <v>277</v>
      </c>
      <c r="E40">
        <f t="shared" si="0"/>
        <v>2</v>
      </c>
      <c r="F40" s="31" t="str">
        <f t="shared" si="1"/>
        <v>110</v>
      </c>
    </row>
    <row r="41" spans="1:6" x14ac:dyDescent="0.25">
      <c r="A41" s="37" t="s">
        <v>254</v>
      </c>
      <c r="B41" s="8">
        <v>1</v>
      </c>
      <c r="C41" s="33">
        <v>132</v>
      </c>
      <c r="D41" t="s">
        <v>275</v>
      </c>
      <c r="E41">
        <f t="shared" si="0"/>
        <v>4</v>
      </c>
      <c r="F41" s="31" t="str">
        <f t="shared" si="1"/>
        <v>110</v>
      </c>
    </row>
    <row r="42" spans="1:6" x14ac:dyDescent="0.25">
      <c r="A42" s="37" t="s">
        <v>256</v>
      </c>
      <c r="B42" s="8">
        <v>1</v>
      </c>
      <c r="C42" s="33">
        <v>133</v>
      </c>
      <c r="D42" t="s">
        <v>277</v>
      </c>
      <c r="E42">
        <f t="shared" si="0"/>
        <v>5</v>
      </c>
      <c r="F42" s="31" t="str">
        <f t="shared" si="1"/>
        <v>110</v>
      </c>
    </row>
    <row r="43" spans="1:6" x14ac:dyDescent="0.25">
      <c r="A43" s="37" t="s">
        <v>204</v>
      </c>
      <c r="B43" s="8">
        <v>14</v>
      </c>
      <c r="C43" s="33">
        <v>134</v>
      </c>
      <c r="D43" t="s">
        <v>277</v>
      </c>
      <c r="E43">
        <f t="shared" si="0"/>
        <v>6</v>
      </c>
      <c r="F43" s="31" t="str">
        <f t="shared" si="1"/>
        <v>110</v>
      </c>
    </row>
    <row r="44" spans="1:6" x14ac:dyDescent="0.25">
      <c r="A44" s="37" t="s">
        <v>112</v>
      </c>
      <c r="B44" s="42">
        <v>4</v>
      </c>
      <c r="C44" s="33">
        <v>148</v>
      </c>
      <c r="D44" t="s">
        <v>277</v>
      </c>
      <c r="E44">
        <f t="shared" si="0"/>
        <v>20</v>
      </c>
      <c r="F44" s="31" t="str">
        <f t="shared" si="1"/>
        <v>110</v>
      </c>
    </row>
    <row r="45" spans="1:6" x14ac:dyDescent="0.25">
      <c r="A45" s="37" t="s">
        <v>223</v>
      </c>
      <c r="B45" s="8">
        <v>2</v>
      </c>
      <c r="C45" s="33">
        <v>152</v>
      </c>
      <c r="D45" t="s">
        <v>275</v>
      </c>
      <c r="E45">
        <f t="shared" si="0"/>
        <v>24</v>
      </c>
      <c r="F45" s="31" t="str">
        <f t="shared" si="1"/>
        <v>110</v>
      </c>
    </row>
    <row r="46" spans="1:6" x14ac:dyDescent="0.25">
      <c r="A46" s="37" t="s">
        <v>224</v>
      </c>
      <c r="B46" s="8">
        <v>4</v>
      </c>
      <c r="C46" s="33">
        <v>154</v>
      </c>
      <c r="D46" t="s">
        <v>277</v>
      </c>
      <c r="E46">
        <f t="shared" si="0"/>
        <v>26</v>
      </c>
      <c r="F46" s="31" t="str">
        <f t="shared" si="1"/>
        <v>110</v>
      </c>
    </row>
    <row r="47" spans="1:6" x14ac:dyDescent="0.25">
      <c r="A47" s="37" t="s">
        <v>77</v>
      </c>
      <c r="B47" s="8">
        <v>1</v>
      </c>
      <c r="C47" s="33">
        <v>158</v>
      </c>
      <c r="D47" t="s">
        <v>275</v>
      </c>
      <c r="E47">
        <f t="shared" si="0"/>
        <v>30</v>
      </c>
      <c r="F47" s="31" t="str">
        <f t="shared" si="1"/>
        <v>110</v>
      </c>
    </row>
    <row r="48" spans="1:6" ht="15.75" thickBot="1" x14ac:dyDescent="0.3">
      <c r="A48" s="37" t="s">
        <v>225</v>
      </c>
      <c r="B48" s="8">
        <v>4</v>
      </c>
      <c r="C48" s="33">
        <v>159</v>
      </c>
      <c r="D48" t="s">
        <v>274</v>
      </c>
      <c r="E48">
        <f t="shared" si="0"/>
        <v>31</v>
      </c>
      <c r="F48" s="31" t="str">
        <f t="shared" si="1"/>
        <v>110</v>
      </c>
    </row>
    <row r="49" spans="1:6" x14ac:dyDescent="0.25">
      <c r="A49" s="34" t="s">
        <v>137</v>
      </c>
      <c r="B49" s="35">
        <v>4</v>
      </c>
      <c r="C49" s="36">
        <v>163</v>
      </c>
      <c r="D49" s="23" t="s">
        <v>274</v>
      </c>
      <c r="E49" s="23">
        <f t="shared" si="0"/>
        <v>3</v>
      </c>
      <c r="F49" s="30" t="str">
        <f t="shared" si="1"/>
        <v>114</v>
      </c>
    </row>
    <row r="50" spans="1:6" x14ac:dyDescent="0.25">
      <c r="A50" s="37" t="s">
        <v>138</v>
      </c>
      <c r="B50" s="8">
        <v>4</v>
      </c>
      <c r="C50" s="33">
        <v>167</v>
      </c>
      <c r="D50" t="s">
        <v>274</v>
      </c>
      <c r="E50">
        <f t="shared" si="0"/>
        <v>7</v>
      </c>
      <c r="F50" s="31" t="str">
        <f t="shared" si="1"/>
        <v>114</v>
      </c>
    </row>
    <row r="51" spans="1:6" x14ac:dyDescent="0.25">
      <c r="A51" s="37" t="s">
        <v>226</v>
      </c>
      <c r="B51" s="8">
        <v>2</v>
      </c>
      <c r="C51" s="33">
        <v>171</v>
      </c>
      <c r="D51" t="s">
        <v>277</v>
      </c>
      <c r="E51">
        <f t="shared" si="0"/>
        <v>11</v>
      </c>
      <c r="F51" s="31" t="str">
        <f t="shared" si="1"/>
        <v>114</v>
      </c>
    </row>
    <row r="52" spans="1:6" x14ac:dyDescent="0.25">
      <c r="A52" s="37" t="s">
        <v>227</v>
      </c>
      <c r="B52" s="8">
        <v>2</v>
      </c>
      <c r="C52" s="33">
        <v>173</v>
      </c>
      <c r="D52" t="s">
        <v>275</v>
      </c>
      <c r="E52">
        <f t="shared" si="0"/>
        <v>13</v>
      </c>
      <c r="F52" s="31" t="str">
        <f t="shared" si="1"/>
        <v>114</v>
      </c>
    </row>
    <row r="53" spans="1:6" x14ac:dyDescent="0.25">
      <c r="A53" s="37" t="s">
        <v>228</v>
      </c>
      <c r="B53" s="8">
        <v>2</v>
      </c>
      <c r="C53" s="33">
        <v>175</v>
      </c>
      <c r="D53" t="s">
        <v>280</v>
      </c>
      <c r="E53">
        <f t="shared" si="0"/>
        <v>15</v>
      </c>
      <c r="F53" s="31" t="str">
        <f t="shared" si="1"/>
        <v>114</v>
      </c>
    </row>
    <row r="54" spans="1:6" x14ac:dyDescent="0.25">
      <c r="A54" s="37" t="s">
        <v>229</v>
      </c>
      <c r="B54" s="8">
        <v>4</v>
      </c>
      <c r="C54" s="33">
        <v>177</v>
      </c>
      <c r="D54" t="s">
        <v>276</v>
      </c>
      <c r="E54">
        <f t="shared" si="0"/>
        <v>17</v>
      </c>
      <c r="F54" s="31" t="str">
        <f t="shared" si="1"/>
        <v>114</v>
      </c>
    </row>
    <row r="55" spans="1:6" x14ac:dyDescent="0.25">
      <c r="A55" s="37" t="s">
        <v>231</v>
      </c>
      <c r="B55" s="8">
        <v>4</v>
      </c>
      <c r="C55" s="33">
        <v>181</v>
      </c>
      <c r="D55" t="s">
        <v>276</v>
      </c>
      <c r="E55">
        <f t="shared" si="0"/>
        <v>21</v>
      </c>
      <c r="F55" s="31" t="str">
        <f t="shared" si="1"/>
        <v>114</v>
      </c>
    </row>
    <row r="56" spans="1:6" x14ac:dyDescent="0.25">
      <c r="A56" s="37" t="s">
        <v>233</v>
      </c>
      <c r="B56" s="8">
        <v>1</v>
      </c>
      <c r="C56" s="33">
        <v>185</v>
      </c>
      <c r="D56" t="s">
        <v>275</v>
      </c>
      <c r="E56">
        <f t="shared" si="0"/>
        <v>25</v>
      </c>
      <c r="F56" s="31" t="str">
        <f t="shared" si="1"/>
        <v>114</v>
      </c>
    </row>
    <row r="57" spans="1:6" ht="15.75" thickBot="1" x14ac:dyDescent="0.3">
      <c r="A57" s="37" t="s">
        <v>142</v>
      </c>
      <c r="B57" s="8">
        <v>6</v>
      </c>
      <c r="C57" s="33">
        <v>186</v>
      </c>
      <c r="D57" t="s">
        <v>287</v>
      </c>
      <c r="E57">
        <f t="shared" si="0"/>
        <v>26</v>
      </c>
      <c r="F57" s="31" t="str">
        <f t="shared" si="1"/>
        <v>114</v>
      </c>
    </row>
    <row r="58" spans="1:6" x14ac:dyDescent="0.25">
      <c r="A58" s="34" t="s">
        <v>234</v>
      </c>
      <c r="B58" s="35">
        <v>4</v>
      </c>
      <c r="C58" s="36">
        <v>192</v>
      </c>
      <c r="D58" s="23" t="s">
        <v>275</v>
      </c>
      <c r="E58" s="23">
        <f t="shared" si="0"/>
        <v>0</v>
      </c>
      <c r="F58" s="30" t="str">
        <f t="shared" si="1"/>
        <v>118</v>
      </c>
    </row>
    <row r="59" spans="1:6" x14ac:dyDescent="0.25">
      <c r="A59" s="37" t="s">
        <v>235</v>
      </c>
      <c r="B59" s="8">
        <v>2</v>
      </c>
      <c r="C59" s="33">
        <v>196</v>
      </c>
      <c r="D59" t="s">
        <v>280</v>
      </c>
      <c r="E59">
        <f t="shared" si="0"/>
        <v>4</v>
      </c>
      <c r="F59" s="31" t="str">
        <f t="shared" si="1"/>
        <v>118</v>
      </c>
    </row>
    <row r="60" spans="1:6" x14ac:dyDescent="0.25">
      <c r="A60" s="37" t="s">
        <v>236</v>
      </c>
      <c r="B60" s="8">
        <v>2</v>
      </c>
      <c r="C60" s="33">
        <v>198</v>
      </c>
      <c r="D60" t="s">
        <v>280</v>
      </c>
      <c r="E60">
        <f t="shared" si="0"/>
        <v>6</v>
      </c>
      <c r="F60" s="31" t="str">
        <f t="shared" si="1"/>
        <v>118</v>
      </c>
    </row>
    <row r="61" spans="1:6" x14ac:dyDescent="0.25">
      <c r="A61" s="37" t="s">
        <v>237</v>
      </c>
      <c r="B61" s="8">
        <v>1</v>
      </c>
      <c r="C61" s="33">
        <v>200</v>
      </c>
      <c r="D61" t="s">
        <v>277</v>
      </c>
      <c r="E61">
        <f t="shared" si="0"/>
        <v>8</v>
      </c>
      <c r="F61" s="31" t="str">
        <f t="shared" si="1"/>
        <v>118</v>
      </c>
    </row>
    <row r="62" spans="1:6" x14ac:dyDescent="0.25">
      <c r="A62" s="37" t="s">
        <v>238</v>
      </c>
      <c r="B62" s="8">
        <v>2</v>
      </c>
      <c r="C62" s="33">
        <v>201</v>
      </c>
      <c r="D62" t="s">
        <v>275</v>
      </c>
      <c r="E62">
        <f t="shared" si="0"/>
        <v>9</v>
      </c>
      <c r="F62" s="31" t="str">
        <f t="shared" si="1"/>
        <v>118</v>
      </c>
    </row>
    <row r="63" spans="1:6" x14ac:dyDescent="0.25">
      <c r="A63" s="37" t="s">
        <v>239</v>
      </c>
      <c r="B63" s="8">
        <v>4</v>
      </c>
      <c r="C63" s="33">
        <v>203</v>
      </c>
      <c r="D63" t="s">
        <v>277</v>
      </c>
      <c r="E63">
        <f t="shared" si="0"/>
        <v>11</v>
      </c>
      <c r="F63" s="31" t="str">
        <f t="shared" si="1"/>
        <v>118</v>
      </c>
    </row>
    <row r="64" spans="1:6" x14ac:dyDescent="0.25">
      <c r="A64" s="37" t="s">
        <v>240</v>
      </c>
      <c r="B64" s="8">
        <v>1</v>
      </c>
      <c r="C64" s="33">
        <v>207</v>
      </c>
      <c r="D64" t="s">
        <v>277</v>
      </c>
      <c r="E64">
        <f t="shared" si="0"/>
        <v>15</v>
      </c>
      <c r="F64" s="31" t="str">
        <f t="shared" si="1"/>
        <v>118</v>
      </c>
    </row>
    <row r="65" spans="1:6" x14ac:dyDescent="0.25">
      <c r="A65" s="37" t="s">
        <v>241</v>
      </c>
      <c r="B65" s="8">
        <v>1</v>
      </c>
      <c r="C65" s="33">
        <v>208</v>
      </c>
      <c r="D65" t="s">
        <v>277</v>
      </c>
      <c r="E65">
        <f t="shared" si="0"/>
        <v>16</v>
      </c>
      <c r="F65" s="31" t="str">
        <f t="shared" si="1"/>
        <v>118</v>
      </c>
    </row>
    <row r="66" spans="1:6" x14ac:dyDescent="0.25">
      <c r="A66" s="37" t="s">
        <v>242</v>
      </c>
      <c r="B66" s="8">
        <v>1</v>
      </c>
      <c r="C66" s="33">
        <v>209</v>
      </c>
      <c r="D66" t="s">
        <v>277</v>
      </c>
      <c r="E66">
        <f t="shared" si="0"/>
        <v>17</v>
      </c>
      <c r="F66" s="31" t="str">
        <f t="shared" si="1"/>
        <v>118</v>
      </c>
    </row>
    <row r="67" spans="1:6" x14ac:dyDescent="0.25">
      <c r="A67" s="37" t="s">
        <v>243</v>
      </c>
      <c r="B67" s="8">
        <v>1</v>
      </c>
      <c r="C67" s="33">
        <v>210</v>
      </c>
      <c r="D67" t="s">
        <v>277</v>
      </c>
      <c r="E67">
        <f t="shared" ref="E67:E97" si="2">MOD($C67,32)</f>
        <v>18</v>
      </c>
      <c r="F67" s="31" t="str">
        <f t="shared" ref="F67:F97" si="3">DEC2HEX(256+4*(ROUNDDOWN($C67/32,0)))</f>
        <v>118</v>
      </c>
    </row>
    <row r="68" spans="1:6" x14ac:dyDescent="0.25">
      <c r="A68" s="37" t="s">
        <v>244</v>
      </c>
      <c r="B68" s="8">
        <v>3</v>
      </c>
      <c r="C68" s="33">
        <v>211</v>
      </c>
      <c r="D68" t="s">
        <v>281</v>
      </c>
      <c r="E68">
        <f t="shared" si="2"/>
        <v>19</v>
      </c>
      <c r="F68" s="31" t="str">
        <f t="shared" si="3"/>
        <v>118</v>
      </c>
    </row>
    <row r="69" spans="1:6" x14ac:dyDescent="0.25">
      <c r="A69" s="37" t="s">
        <v>245</v>
      </c>
      <c r="B69" s="8">
        <v>3</v>
      </c>
      <c r="C69" s="33">
        <v>214</v>
      </c>
      <c r="D69" t="s">
        <v>281</v>
      </c>
      <c r="E69">
        <f t="shared" si="2"/>
        <v>22</v>
      </c>
      <c r="F69" s="31" t="str">
        <f t="shared" si="3"/>
        <v>118</v>
      </c>
    </row>
    <row r="70" spans="1:6" x14ac:dyDescent="0.25">
      <c r="A70" s="37" t="s">
        <v>246</v>
      </c>
      <c r="B70" s="8">
        <v>2</v>
      </c>
      <c r="C70" s="33">
        <v>217</v>
      </c>
      <c r="D70" t="s">
        <v>275</v>
      </c>
      <c r="E70">
        <f t="shared" si="2"/>
        <v>25</v>
      </c>
      <c r="F70" s="31" t="str">
        <f t="shared" si="3"/>
        <v>118</v>
      </c>
    </row>
    <row r="71" spans="1:6" x14ac:dyDescent="0.25">
      <c r="A71" s="37" t="s">
        <v>247</v>
      </c>
      <c r="B71" s="8">
        <v>3</v>
      </c>
      <c r="C71" s="33">
        <v>219</v>
      </c>
      <c r="D71" t="s">
        <v>280</v>
      </c>
      <c r="E71">
        <f t="shared" si="2"/>
        <v>27</v>
      </c>
      <c r="F71" s="31" t="str">
        <f t="shared" si="3"/>
        <v>118</v>
      </c>
    </row>
    <row r="72" spans="1:6" ht="15.75" thickBot="1" x14ac:dyDescent="0.3">
      <c r="A72" s="37" t="s">
        <v>248</v>
      </c>
      <c r="B72" s="8">
        <v>3</v>
      </c>
      <c r="C72" s="33">
        <v>222</v>
      </c>
      <c r="D72" t="s">
        <v>280</v>
      </c>
      <c r="E72">
        <f t="shared" si="2"/>
        <v>30</v>
      </c>
      <c r="F72" s="31" t="str">
        <f t="shared" si="3"/>
        <v>118</v>
      </c>
    </row>
    <row r="73" spans="1:6" x14ac:dyDescent="0.25">
      <c r="A73" s="34" t="s">
        <v>265</v>
      </c>
      <c r="B73" s="35">
        <v>11</v>
      </c>
      <c r="C73" s="36">
        <v>225</v>
      </c>
      <c r="D73" s="23" t="s">
        <v>275</v>
      </c>
      <c r="E73" s="23">
        <f t="shared" si="2"/>
        <v>1</v>
      </c>
      <c r="F73" s="30" t="str">
        <f t="shared" si="3"/>
        <v>11C</v>
      </c>
    </row>
    <row r="74" spans="1:6" x14ac:dyDescent="0.25">
      <c r="A74" s="37" t="s">
        <v>135</v>
      </c>
      <c r="B74" s="8">
        <v>3</v>
      </c>
      <c r="C74" s="33">
        <v>236</v>
      </c>
      <c r="D74" t="s">
        <v>276</v>
      </c>
      <c r="E74">
        <f t="shared" si="2"/>
        <v>12</v>
      </c>
      <c r="F74" s="31" t="str">
        <f t="shared" si="3"/>
        <v>11C</v>
      </c>
    </row>
    <row r="75" spans="1:6" x14ac:dyDescent="0.25">
      <c r="A75" s="37" t="s">
        <v>58</v>
      </c>
      <c r="B75" s="8">
        <v>1</v>
      </c>
      <c r="C75" s="33">
        <v>239</v>
      </c>
      <c r="D75" t="s">
        <v>277</v>
      </c>
      <c r="E75">
        <f t="shared" si="2"/>
        <v>15</v>
      </c>
      <c r="F75" s="31" t="str">
        <f t="shared" si="3"/>
        <v>11C</v>
      </c>
    </row>
    <row r="76" spans="1:6" x14ac:dyDescent="0.25">
      <c r="A76" s="37" t="s">
        <v>88</v>
      </c>
      <c r="B76" s="8">
        <v>1</v>
      </c>
      <c r="C76" s="33">
        <v>240</v>
      </c>
      <c r="D76" t="s">
        <v>277</v>
      </c>
      <c r="E76">
        <f t="shared" si="2"/>
        <v>16</v>
      </c>
      <c r="F76" s="31" t="str">
        <f t="shared" si="3"/>
        <v>11C</v>
      </c>
    </row>
    <row r="77" spans="1:6" x14ac:dyDescent="0.25">
      <c r="A77" s="37" t="s">
        <v>90</v>
      </c>
      <c r="B77" s="8">
        <v>1</v>
      </c>
      <c r="C77" s="33">
        <v>241</v>
      </c>
      <c r="D77" t="s">
        <v>277</v>
      </c>
      <c r="E77">
        <f t="shared" si="2"/>
        <v>17</v>
      </c>
      <c r="F77" s="31" t="str">
        <f t="shared" si="3"/>
        <v>11C</v>
      </c>
    </row>
    <row r="78" spans="1:6" x14ac:dyDescent="0.25">
      <c r="A78" s="37" t="s">
        <v>170</v>
      </c>
      <c r="B78" s="8">
        <v>1</v>
      </c>
      <c r="C78" s="33">
        <v>242</v>
      </c>
      <c r="D78" t="s">
        <v>275</v>
      </c>
      <c r="E78">
        <f t="shared" si="2"/>
        <v>18</v>
      </c>
      <c r="F78" s="31" t="str">
        <f t="shared" si="3"/>
        <v>11C</v>
      </c>
    </row>
    <row r="79" spans="1:6" x14ac:dyDescent="0.25">
      <c r="A79" s="37" t="s">
        <v>64</v>
      </c>
      <c r="B79" s="8">
        <v>1</v>
      </c>
      <c r="C79" s="33">
        <v>243</v>
      </c>
      <c r="D79" t="s">
        <v>277</v>
      </c>
      <c r="E79">
        <f t="shared" si="2"/>
        <v>19</v>
      </c>
      <c r="F79" s="31" t="str">
        <f t="shared" si="3"/>
        <v>11C</v>
      </c>
    </row>
    <row r="80" spans="1:6" x14ac:dyDescent="0.25">
      <c r="A80" s="37" t="s">
        <v>259</v>
      </c>
      <c r="B80" s="8">
        <v>1</v>
      </c>
      <c r="C80" s="33">
        <v>244</v>
      </c>
      <c r="D80" t="s">
        <v>277</v>
      </c>
      <c r="E80">
        <f t="shared" si="2"/>
        <v>20</v>
      </c>
      <c r="F80" s="31" t="str">
        <f t="shared" si="3"/>
        <v>11C</v>
      </c>
    </row>
    <row r="81" spans="1:6" x14ac:dyDescent="0.25">
      <c r="A81" s="37" t="s">
        <v>215</v>
      </c>
      <c r="B81" s="8">
        <v>2</v>
      </c>
      <c r="C81" s="33">
        <v>245</v>
      </c>
      <c r="D81" t="s">
        <v>277</v>
      </c>
      <c r="E81">
        <f t="shared" si="2"/>
        <v>21</v>
      </c>
      <c r="F81" s="31" t="str">
        <f t="shared" si="3"/>
        <v>11C</v>
      </c>
    </row>
    <row r="82" spans="1:6" x14ac:dyDescent="0.25">
      <c r="A82" s="37" t="s">
        <v>99</v>
      </c>
      <c r="B82" s="8">
        <v>1</v>
      </c>
      <c r="C82" s="33">
        <v>247</v>
      </c>
      <c r="D82" t="s">
        <v>277</v>
      </c>
      <c r="E82">
        <f t="shared" si="2"/>
        <v>23</v>
      </c>
      <c r="F82" s="31" t="str">
        <f t="shared" si="3"/>
        <v>11C</v>
      </c>
    </row>
    <row r="83" spans="1:6" x14ac:dyDescent="0.25">
      <c r="A83" s="37" t="s">
        <v>249</v>
      </c>
      <c r="B83" s="8">
        <v>3</v>
      </c>
      <c r="C83" s="33">
        <v>248</v>
      </c>
      <c r="D83" t="s">
        <v>276</v>
      </c>
      <c r="E83">
        <f t="shared" si="2"/>
        <v>24</v>
      </c>
      <c r="F83" s="31" t="str">
        <f t="shared" si="3"/>
        <v>11C</v>
      </c>
    </row>
    <row r="84" spans="1:6" x14ac:dyDescent="0.25">
      <c r="A84" s="37" t="s">
        <v>165</v>
      </c>
      <c r="B84" s="8">
        <v>3</v>
      </c>
      <c r="C84" s="33">
        <v>251</v>
      </c>
      <c r="D84" t="s">
        <v>276</v>
      </c>
      <c r="E84">
        <f t="shared" si="2"/>
        <v>27</v>
      </c>
      <c r="F84" s="31" t="str">
        <f t="shared" si="3"/>
        <v>11C</v>
      </c>
    </row>
    <row r="85" spans="1:6" ht="15.75" thickBot="1" x14ac:dyDescent="0.3">
      <c r="A85" s="37" t="s">
        <v>79</v>
      </c>
      <c r="B85" s="8">
        <v>3</v>
      </c>
      <c r="C85" s="33">
        <v>254</v>
      </c>
      <c r="D85" t="s">
        <v>276</v>
      </c>
      <c r="E85">
        <f t="shared" si="2"/>
        <v>30</v>
      </c>
      <c r="F85" s="31" t="str">
        <f t="shared" si="3"/>
        <v>11C</v>
      </c>
    </row>
    <row r="86" spans="1:6" x14ac:dyDescent="0.25">
      <c r="A86" s="34" t="s">
        <v>168</v>
      </c>
      <c r="B86" s="35">
        <v>2</v>
      </c>
      <c r="C86" s="36">
        <v>257</v>
      </c>
      <c r="D86" s="23" t="s">
        <v>275</v>
      </c>
      <c r="E86" s="23">
        <f t="shared" si="2"/>
        <v>1</v>
      </c>
      <c r="F86" s="30" t="str">
        <f t="shared" si="3"/>
        <v>120</v>
      </c>
    </row>
    <row r="87" spans="1:6" x14ac:dyDescent="0.25">
      <c r="A87" s="37" t="s">
        <v>169</v>
      </c>
      <c r="B87" s="8">
        <v>2</v>
      </c>
      <c r="C87" s="33">
        <v>259</v>
      </c>
      <c r="D87" t="s">
        <v>280</v>
      </c>
      <c r="E87">
        <f t="shared" si="2"/>
        <v>3</v>
      </c>
      <c r="F87" s="31" t="str">
        <f t="shared" si="3"/>
        <v>120</v>
      </c>
    </row>
    <row r="88" spans="1:6" x14ac:dyDescent="0.25">
      <c r="A88" s="37" t="s">
        <v>177</v>
      </c>
      <c r="B88" s="8">
        <v>6</v>
      </c>
      <c r="C88" s="33">
        <v>261</v>
      </c>
      <c r="D88" t="s">
        <v>277</v>
      </c>
      <c r="E88">
        <f t="shared" si="2"/>
        <v>5</v>
      </c>
      <c r="F88" s="31" t="str">
        <f t="shared" si="3"/>
        <v>120</v>
      </c>
    </row>
    <row r="89" spans="1:6" x14ac:dyDescent="0.25">
      <c r="A89" s="37" t="s">
        <v>94</v>
      </c>
      <c r="B89" s="8">
        <v>4</v>
      </c>
      <c r="C89" s="33">
        <v>267</v>
      </c>
      <c r="D89" t="s">
        <v>277</v>
      </c>
      <c r="E89">
        <f t="shared" si="2"/>
        <v>11</v>
      </c>
      <c r="F89" s="31" t="str">
        <f t="shared" si="3"/>
        <v>120</v>
      </c>
    </row>
    <row r="90" spans="1:6" x14ac:dyDescent="0.25">
      <c r="A90" s="37" t="s">
        <v>181</v>
      </c>
      <c r="B90" s="8">
        <v>2</v>
      </c>
      <c r="C90" s="33">
        <v>271</v>
      </c>
      <c r="D90" t="s">
        <v>277</v>
      </c>
      <c r="E90">
        <f t="shared" si="2"/>
        <v>15</v>
      </c>
      <c r="F90" s="31" t="str">
        <f t="shared" si="3"/>
        <v>120</v>
      </c>
    </row>
    <row r="91" spans="1:6" x14ac:dyDescent="0.25">
      <c r="A91" s="37" t="s">
        <v>59</v>
      </c>
      <c r="B91" s="8">
        <v>1</v>
      </c>
      <c r="C91" s="33">
        <v>273</v>
      </c>
      <c r="D91" t="s">
        <v>277</v>
      </c>
      <c r="E91">
        <f t="shared" si="2"/>
        <v>17</v>
      </c>
      <c r="F91" s="31" t="str">
        <f t="shared" si="3"/>
        <v>120</v>
      </c>
    </row>
    <row r="92" spans="1:6" x14ac:dyDescent="0.25">
      <c r="A92" s="37" t="s">
        <v>60</v>
      </c>
      <c r="B92" s="8">
        <v>1</v>
      </c>
      <c r="C92" s="33">
        <v>274</v>
      </c>
      <c r="D92" t="s">
        <v>277</v>
      </c>
      <c r="E92">
        <f t="shared" si="2"/>
        <v>18</v>
      </c>
      <c r="F92" s="31" t="str">
        <f t="shared" si="3"/>
        <v>120</v>
      </c>
    </row>
    <row r="93" spans="1:6" x14ac:dyDescent="0.25">
      <c r="A93" s="37" t="s">
        <v>65</v>
      </c>
      <c r="B93" s="8">
        <v>1</v>
      </c>
      <c r="C93" s="33">
        <v>275</v>
      </c>
      <c r="D93" t="s">
        <v>277</v>
      </c>
      <c r="E93">
        <f t="shared" si="2"/>
        <v>19</v>
      </c>
      <c r="F93" s="31" t="str">
        <f t="shared" si="3"/>
        <v>120</v>
      </c>
    </row>
    <row r="94" spans="1:6" x14ac:dyDescent="0.25">
      <c r="A94" s="37" t="s">
        <v>113</v>
      </c>
      <c r="B94" s="42">
        <v>4</v>
      </c>
      <c r="C94" s="33">
        <v>276</v>
      </c>
      <c r="D94" t="s">
        <v>277</v>
      </c>
      <c r="E94">
        <f t="shared" si="2"/>
        <v>20</v>
      </c>
      <c r="F94" s="31" t="str">
        <f t="shared" si="3"/>
        <v>120</v>
      </c>
    </row>
    <row r="95" spans="1:6" ht="15.75" thickBot="1" x14ac:dyDescent="0.3">
      <c r="A95" s="38" t="s">
        <v>56</v>
      </c>
      <c r="B95" s="39">
        <v>48</v>
      </c>
      <c r="C95" s="40">
        <v>280</v>
      </c>
      <c r="D95" s="26" t="s">
        <v>277</v>
      </c>
      <c r="E95" s="26">
        <f t="shared" si="2"/>
        <v>24</v>
      </c>
      <c r="F95" s="32" t="str">
        <f t="shared" si="3"/>
        <v>120</v>
      </c>
    </row>
    <row r="96" spans="1:6" ht="15.75" thickBot="1" x14ac:dyDescent="0.3">
      <c r="A96" s="20" t="s">
        <v>38</v>
      </c>
      <c r="B96" s="21">
        <v>128</v>
      </c>
      <c r="C96" s="22">
        <v>328</v>
      </c>
      <c r="D96" t="s">
        <v>277</v>
      </c>
      <c r="E96" s="25">
        <f t="shared" si="2"/>
        <v>8</v>
      </c>
      <c r="F96" s="29" t="str">
        <f t="shared" si="3"/>
        <v>128</v>
      </c>
    </row>
    <row r="97" spans="1:6" x14ac:dyDescent="0.25">
      <c r="A97" s="4" t="s">
        <v>55</v>
      </c>
      <c r="B97" s="6">
        <v>57</v>
      </c>
      <c r="C97" s="5">
        <v>456</v>
      </c>
      <c r="D97" s="4"/>
      <c r="E97" s="24">
        <f t="shared" si="2"/>
        <v>8</v>
      </c>
      <c r="F97" s="28" t="str">
        <f t="shared" si="3"/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Fuses</vt:lpstr>
      <vt:lpstr>Efuse_For_Auto</vt:lpstr>
      <vt:lpstr>Tmux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 Lifshitz</dc:creator>
  <cp:lastModifiedBy>Moshe Rozenfeld</cp:lastModifiedBy>
  <dcterms:created xsi:type="dcterms:W3CDTF">2022-11-30T10:59:44Z</dcterms:created>
  <dcterms:modified xsi:type="dcterms:W3CDTF">2024-12-29T13:02:31Z</dcterms:modified>
</cp:coreProperties>
</file>