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ibyhand-my.sharepoint.com/personal/tom_aibyhand_onmicrosoft_com/Documents/2025/Academy/Blueprints/"/>
    </mc:Choice>
  </mc:AlternateContent>
  <xr:revisionPtr revIDLastSave="0" documentId="8_{EB49CDB8-48FC-4576-9780-172DDFD65FEC}" xr6:coauthVersionLast="47" xr6:coauthVersionMax="47" xr10:uidLastSave="{00000000-0000-0000-0000-000000000000}"/>
  <bookViews>
    <workbookView xWindow="0" yWindow="660" windowWidth="29400" windowHeight="18460" xr2:uid="{990FBB87-C2C2-D04B-9601-D22C55552021}"/>
  </bookViews>
  <sheets>
    <sheet name="RLHF-PPO" sheetId="8" r:id="rId1"/>
    <sheet name="LICENSE" sheetId="10" r:id="rId2"/>
  </sheets>
  <definedNames>
    <definedName name="IM2COL">_xlfn.LAMBDA(_xlpm.image,_xlpm.filter_size,_xlpm.stride,  _xlfn.LET(_xlpm.o, _xlpm.image,  _xlpm.d, _xlpm.filter_size,  _xlpm.s, _xlpm.stride, _xlpm.h, ROWS(_xlpm.o),  _xlpm.w, COLUMNS(_xlpm.o), _xlpm.hs, _xlfn.FLOOR.MATH((_xlpm.h-_xlpm.d)/_xlpm.s+1), _xlpm.ws, _xlfn.FLOOR.MATH((_xlpm.w-_xlpm.d)/_xlpm.s+1),  _xlpm.is, _xlfn.TOROW(_xlfn.MAKEARRAY(_xlpm.hs,_xlpm.ws, _xlfn.LAMBDA(_xlpm.y,_xlpm.x,_xlpm.s*(_xlpm.y-1)))),  _xlpm.js, _xlfn.TOROW(_xlfn.MAKEARRAY(_xlpm.hs,_xlpm.ws, _xlfn.LAMBDA(_xlpm.y,_xlpm.x,_xlpm.s*(_xlpm.x-1)))),  _xlpm.us, _xlfn.TOROW(_xlfn.MAKEARRAY(_xlpm.d,_xlpm.d, _xlfn.LAMBDA(_xlpm.y,_xlpm.x,_xlpm.y-1))),  _xlpm.vs, _xlfn.TOROW(_xlfn.MAKEARRAY(_xlpm.d,_xlpm.d, _xlfn.LAMBDA(_xlpm.y,_xlpm.x,_xlpm.x-1))),  _xlfn.MAKEARRAY(_xlpm.d*_xlpm.d, _xlpm.hs*_xlpm.ws, _xlfn.LAMBDA(_xlpm.k,_xlpm.p,  _xlfn.LET(  _xlpm.i,INDEX(_xlpm.is, _xlpm.p), _xlpm.j, INDEX(_xlpm.js, _xlpm.p),  _xlpm.u,INDEX(_xlpm.us, _xlpm.k), _xlpm.v,INDEX(_xlpm.vs, _xlpm.k),  _xlpm.r, 1+_xlpm.i+_xlpm.u, _xlpm.c, 1+_xlpm.j+_xlpm.v,  INDEX(_xlpm.o,_xlpm.r,_xlpm.c)))))  )</definedName>
    <definedName name="RANDSAMPLE">_xlfn.LAMBDA(_xlpm.probs, _xlfn.LET( _xlpm.cum,_xlfn.SCAN(0,_xlpm.probs,_xlfn.LAMBDA(_xlpm.a,_xlpm.b,_xlpm.a+_xlpm.b)), _xlpm.id,  MATCH(RAND(),_xlpm.cum,1)+1,_xlfn.IFNA(_xlpm.id,1)))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60" i="8" l="1" a="1"/>
  <c r="CL60" i="8" s="1"/>
  <c r="DU60" i="8" s="1" a="1"/>
  <c r="DU60" i="8" s="1"/>
  <c r="K34" i="8" a="1"/>
  <c r="HR31" i="8" a="1"/>
  <c r="FC31" i="8" a="1"/>
  <c r="DT31" i="8" a="1"/>
  <c r="CL31" i="8" a="1"/>
  <c r="CL31" i="8" s="1"/>
  <c r="CK31" i="8" a="1"/>
  <c r="BB31" i="8" a="1"/>
  <c r="H23" i="8" a="1"/>
  <c r="H23" i="8" s="1"/>
  <c r="HN22" i="8" a="1"/>
  <c r="HN22" i="8" s="1"/>
  <c r="CH22" i="8" a="1"/>
  <c r="CH22" i="8" s="1"/>
  <c r="HD12" i="8" a="1"/>
  <c r="HD12" i="8" s="1"/>
  <c r="HC12" i="8" a="1"/>
  <c r="HC12" i="8" s="1"/>
  <c r="HB12" i="8" a="1"/>
  <c r="HB12" i="8" s="1"/>
  <c r="HZ12" i="8" a="1"/>
  <c r="HZ12" i="8" s="1"/>
  <c r="HY12" i="8" a="1"/>
  <c r="HY12" i="8" s="1"/>
  <c r="HX12" i="8" a="1"/>
  <c r="HX12" i="8" s="1"/>
  <c r="FL12" i="8" a="1"/>
  <c r="FL12" i="8" s="1"/>
  <c r="FK12" i="8" a="1"/>
  <c r="FK12" i="8" s="1"/>
  <c r="FJ12" i="8" a="1"/>
  <c r="FJ12" i="8" s="1"/>
  <c r="EC12" i="8" a="1"/>
  <c r="EC12" i="8" s="1"/>
  <c r="EB12" i="8" a="1"/>
  <c r="EB12" i="8" s="1"/>
  <c r="EA12" i="8" a="1"/>
  <c r="EA12" i="8" s="1"/>
  <c r="CT12" i="8" a="1"/>
  <c r="CT12" i="8" s="1"/>
  <c r="CS12" i="8" a="1"/>
  <c r="CS12" i="8" s="1"/>
  <c r="CR12" i="8" a="1"/>
  <c r="CR12" i="8" s="1"/>
  <c r="BK12" i="8" a="1"/>
  <c r="BK12" i="8" s="1"/>
  <c r="BJ12" i="8" a="1"/>
  <c r="BJ12" i="8" s="1"/>
  <c r="BI12" i="8" a="1"/>
  <c r="BI12" i="8" s="1"/>
  <c r="BI22" i="8" s="1" a="1"/>
  <c r="X12" i="8" a="1"/>
  <c r="X12" i="8" s="1"/>
  <c r="U12" i="8" a="1"/>
  <c r="U12" i="8" s="1"/>
  <c r="R12" i="8" a="1"/>
  <c r="R12" i="8" s="1"/>
  <c r="EW10" i="8" a="1"/>
  <c r="EW10" i="8" s="1"/>
  <c r="DN10" i="8" a="1"/>
  <c r="DN10" i="8" s="1"/>
  <c r="CE10" i="8" a="1"/>
  <c r="CE10" i="8" s="1"/>
  <c r="AV10" i="8" a="1"/>
  <c r="AV10" i="8" s="1"/>
  <c r="E10" i="8" a="1"/>
  <c r="E10" i="8" s="1"/>
  <c r="HD9" i="8" a="1"/>
  <c r="HD9" i="8" s="1"/>
  <c r="HC9" i="8" a="1"/>
  <c r="HC9" i="8" s="1"/>
  <c r="HB9" i="8" a="1"/>
  <c r="HB9" i="8" s="1"/>
  <c r="HZ9" i="8" a="1"/>
  <c r="HZ9" i="8" s="1"/>
  <c r="HY9" i="8" a="1"/>
  <c r="HY9" i="8" s="1"/>
  <c r="HX9" i="8" a="1"/>
  <c r="HX9" i="8" s="1"/>
  <c r="FL9" i="8" a="1"/>
  <c r="FL9" i="8" s="1"/>
  <c r="FK9" i="8" a="1"/>
  <c r="FK9" i="8" s="1"/>
  <c r="FJ9" i="8" a="1"/>
  <c r="FJ9" i="8" s="1"/>
  <c r="EC9" i="8" a="1"/>
  <c r="EC9" i="8" s="1"/>
  <c r="EB9" i="8" a="1"/>
  <c r="EB9" i="8" s="1"/>
  <c r="EA9" i="8" a="1"/>
  <c r="EA9" i="8" s="1"/>
  <c r="CT9" i="8" a="1"/>
  <c r="CT9" i="8" s="1"/>
  <c r="CS9" i="8" a="1"/>
  <c r="CS9" i="8" s="1"/>
  <c r="CR9" i="8" a="1"/>
  <c r="CR9" i="8" s="1"/>
  <c r="BK9" i="8" a="1"/>
  <c r="BK9" i="8" s="1"/>
  <c r="BJ9" i="8" a="1"/>
  <c r="BJ9" i="8" s="1"/>
  <c r="BI9" i="8" a="1"/>
  <c r="BI9" i="8" s="1"/>
  <c r="X9" i="8" a="1"/>
  <c r="X9" i="8" s="1"/>
  <c r="U9" i="8" a="1"/>
  <c r="U9" i="8" s="1"/>
  <c r="R9" i="8" a="1"/>
  <c r="R9" i="8" s="1"/>
  <c r="FD60" i="8" l="1" a="1"/>
  <c r="FD60" i="8" s="1"/>
  <c r="GV60" i="8" a="1"/>
  <c r="GV60" i="8" s="1"/>
  <c r="HR31" i="8"/>
  <c r="K34" i="8"/>
  <c r="W45" i="8" s="1" a="1"/>
  <c r="W45" i="8" s="1"/>
  <c r="FC31" i="8"/>
  <c r="FK42" i="8" s="1" a="1"/>
  <c r="FK42" i="8" s="1"/>
  <c r="HQ31" i="8" a="1"/>
  <c r="DT31" i="8"/>
  <c r="EB42" i="8" s="1" a="1"/>
  <c r="EB42" i="8" s="1"/>
  <c r="DU31" i="8" a="1"/>
  <c r="CK31" i="8"/>
  <c r="CS42" i="8" a="1"/>
  <c r="CS42" i="8" s="1"/>
  <c r="BB31" i="8"/>
  <c r="BJ42" i="8" a="1"/>
  <c r="BJ42" i="8" s="1"/>
  <c r="R23" i="8" a="1"/>
  <c r="HX22" i="8" a="1"/>
  <c r="DQ22" i="8" a="1"/>
  <c r="CR22" i="8" a="1"/>
  <c r="BI22" i="8"/>
  <c r="BI26" i="8" s="1" a="1"/>
  <c r="HQ31" i="8" l="1"/>
  <c r="GU31" i="8" a="1"/>
  <c r="HY42" i="8" a="1"/>
  <c r="HY42" i="8" s="1"/>
  <c r="DU31" i="8"/>
  <c r="GV31" i="8" a="1"/>
  <c r="GV31" i="8" s="1"/>
  <c r="R23" i="8"/>
  <c r="R29" i="8" s="1" a="1"/>
  <c r="HX22" i="8"/>
  <c r="HX26" i="8" a="1"/>
  <c r="DQ22" i="8"/>
  <c r="GR22" i="8" a="1"/>
  <c r="GR22" i="8" s="1"/>
  <c r="CR22" i="8"/>
  <c r="CR26" i="8" a="1"/>
  <c r="BI26" i="8"/>
  <c r="BI31" i="8" s="1" a="1"/>
  <c r="BI31" i="8" s="1"/>
  <c r="BJ16" i="8" a="1"/>
  <c r="BJ16" i="8" s="1"/>
  <c r="BJ22" i="8" s="1" a="1"/>
  <c r="GU31" i="8" l="1"/>
  <c r="HC42" i="8" a="1"/>
  <c r="HC42" i="8" s="1"/>
  <c r="FD31" i="8" a="1"/>
  <c r="FD31" i="8" s="1"/>
  <c r="R29" i="8"/>
  <c r="HX26" i="8"/>
  <c r="HX31" i="8" s="1" a="1"/>
  <c r="HY16" i="8" a="1"/>
  <c r="HY16" i="8" s="1"/>
  <c r="HY22" i="8" s="1" a="1"/>
  <c r="EZ22" i="8" a="1"/>
  <c r="EZ22" i="8" s="1"/>
  <c r="EA22" i="8" a="1"/>
  <c r="HB22" i="8" a="1"/>
  <c r="CR26" i="8"/>
  <c r="BJ22" i="8"/>
  <c r="BJ26" i="8" s="1" a="1"/>
  <c r="CR31" i="8" l="1" a="1"/>
  <c r="CR31" i="8" s="1"/>
  <c r="CS16" i="8" a="1"/>
  <c r="CS16" i="8" s="1"/>
  <c r="CS22" i="8" s="1" a="1"/>
  <c r="HX31" i="8"/>
  <c r="R34" i="8" a="1"/>
  <c r="R34" i="8" s="1"/>
  <c r="U16" i="8" a="1"/>
  <c r="U16" i="8" s="1"/>
  <c r="U23" i="8" s="1" a="1"/>
  <c r="U23" i="8" s="1"/>
  <c r="U29" i="8" s="1" a="1"/>
  <c r="HY22" i="8"/>
  <c r="HY26" i="8" s="1" a="1"/>
  <c r="FJ22" i="8" a="1"/>
  <c r="EA22" i="8"/>
  <c r="EA26" i="8" s="1" a="1"/>
  <c r="HB22" i="8"/>
  <c r="HB26" i="8" a="1"/>
  <c r="CS22" i="8"/>
  <c r="CS26" i="8" s="1" a="1"/>
  <c r="BJ26" i="8"/>
  <c r="BJ31" i="8" s="1" a="1"/>
  <c r="BJ31" i="8" s="1"/>
  <c r="BK16" i="8" a="1"/>
  <c r="BK16" i="8" s="1"/>
  <c r="BK22" i="8" s="1" a="1"/>
  <c r="U29" i="8" l="1"/>
  <c r="HY26" i="8"/>
  <c r="HY31" i="8" s="1" a="1"/>
  <c r="HZ16" i="8" a="1"/>
  <c r="HZ16" i="8" s="1"/>
  <c r="HZ22" i="8" s="1" a="1"/>
  <c r="FJ22" i="8"/>
  <c r="FJ26" i="8" s="1" a="1"/>
  <c r="EA26" i="8"/>
  <c r="HB26" i="8"/>
  <c r="HB31" i="8" s="1" a="1"/>
  <c r="HB31" i="8" s="1"/>
  <c r="HC16" i="8" a="1"/>
  <c r="HC16" i="8" s="1"/>
  <c r="HC22" i="8" s="1" a="1"/>
  <c r="CS26" i="8"/>
  <c r="CS31" i="8" s="1" a="1"/>
  <c r="CS31" i="8" s="1"/>
  <c r="CT16" i="8" a="1"/>
  <c r="CT16" i="8" s="1"/>
  <c r="CT22" i="8" s="1" a="1"/>
  <c r="BK22" i="8"/>
  <c r="BK26" i="8" s="1" a="1"/>
  <c r="U34" i="8" l="1" a="1"/>
  <c r="U34" i="8" s="1"/>
  <c r="X16" i="8" a="1"/>
  <c r="X16" i="8" s="1"/>
  <c r="X23" i="8" s="1" a="1"/>
  <c r="X23" i="8" s="1"/>
  <c r="X29" i="8" s="1" a="1"/>
  <c r="HY31" i="8"/>
  <c r="HZ22" i="8"/>
  <c r="HZ26" i="8" s="1" a="1"/>
  <c r="FJ26" i="8"/>
  <c r="FJ31" i="8" s="1" a="1"/>
  <c r="FJ31" i="8" s="1"/>
  <c r="FK16" i="8" a="1"/>
  <c r="FK16" i="8" s="1"/>
  <c r="FK22" i="8" s="1" a="1"/>
  <c r="HC22" i="8"/>
  <c r="HC26" i="8" s="1" a="1"/>
  <c r="CT22" i="8"/>
  <c r="CT26" i="8" s="1" a="1"/>
  <c r="BK26" i="8"/>
  <c r="BL16" i="8" a="1"/>
  <c r="BL16" i="8" s="1"/>
  <c r="EA31" i="8" a="1"/>
  <c r="EA31" i="8" s="1"/>
  <c r="EB16" i="8" a="1"/>
  <c r="EB16" i="8" s="1"/>
  <c r="EB22" i="8" s="1" a="1"/>
  <c r="X29" i="8" l="1"/>
  <c r="HZ26" i="8"/>
  <c r="FK22" i="8"/>
  <c r="FK26" i="8" s="1" a="1"/>
  <c r="HC26" i="8"/>
  <c r="CT26" i="8"/>
  <c r="BK31" i="8" a="1"/>
  <c r="EB22" i="8"/>
  <c r="EB26" i="8" a="1"/>
  <c r="X34" i="8" l="1" a="1"/>
  <c r="X34" i="8" s="1"/>
  <c r="X45" i="8" s="1" a="1"/>
  <c r="AA16" i="8" a="1"/>
  <c r="AA16" i="8" s="1"/>
  <c r="CT31" i="8" a="1"/>
  <c r="CT31" i="8" s="1"/>
  <c r="CT42" i="8" s="1" a="1"/>
  <c r="CU16" i="8" a="1"/>
  <c r="CU16" i="8" s="1"/>
  <c r="HC31" i="8" a="1"/>
  <c r="HC31" i="8" s="1"/>
  <c r="HD16" i="8" a="1"/>
  <c r="HD16" i="8" s="1"/>
  <c r="HD22" i="8" s="1" a="1"/>
  <c r="HD22" i="8" s="1"/>
  <c r="HD26" i="8" s="1" a="1"/>
  <c r="FK26" i="8"/>
  <c r="FK31" i="8" s="1" a="1"/>
  <c r="FK31" i="8" s="1"/>
  <c r="FL16" i="8" a="1"/>
  <c r="FL16" i="8" s="1"/>
  <c r="FL22" i="8" s="1" a="1"/>
  <c r="BK31" i="8"/>
  <c r="BK42" i="8" a="1"/>
  <c r="EB26" i="8"/>
  <c r="HZ31" i="8" a="1"/>
  <c r="IA16" i="8" a="1"/>
  <c r="IA16" i="8" s="1"/>
  <c r="EB31" i="8" l="1" a="1"/>
  <c r="EB31" i="8" s="1"/>
  <c r="EC16" i="8" a="1"/>
  <c r="EC16" i="8" s="1"/>
  <c r="EC22" i="8" s="1" a="1"/>
  <c r="EC22" i="8" s="1"/>
  <c r="EC26" i="8" s="1" a="1"/>
  <c r="X45" i="8"/>
  <c r="X56" i="8" s="1" a="1"/>
  <c r="X56" i="8" s="1"/>
  <c r="FL22" i="8"/>
  <c r="FL26" i="8" s="1" a="1"/>
  <c r="HD26" i="8"/>
  <c r="CT42" i="8"/>
  <c r="CT53" i="8" s="1" a="1"/>
  <c r="CT53" i="8" s="1"/>
  <c r="BK42" i="8"/>
  <c r="BK53" i="8" a="1"/>
  <c r="BK53" i="8" s="1"/>
  <c r="HZ31" i="8"/>
  <c r="HZ42" i="8" s="1" a="1"/>
  <c r="HD31" i="8" l="1" a="1"/>
  <c r="HE16" i="8" a="1"/>
  <c r="HE16" i="8" s="1"/>
  <c r="HZ42" i="8"/>
  <c r="X57" i="8" a="1"/>
  <c r="X57" i="8" s="1"/>
  <c r="AA10" i="8"/>
  <c r="FL26" i="8"/>
  <c r="FM16" i="8" a="1"/>
  <c r="FM16" i="8" s="1"/>
  <c r="HD31" i="8"/>
  <c r="HD42" i="8" s="1" a="1"/>
  <c r="CT54" i="8" a="1"/>
  <c r="CT54" i="8" s="1"/>
  <c r="CU10" i="8"/>
  <c r="BK54" i="8" a="1"/>
  <c r="BK54" i="8" s="1"/>
  <c r="BL10" i="8"/>
  <c r="EC26" i="8"/>
  <c r="EC31" i="8" s="1" a="1"/>
  <c r="ED16" i="8" a="1"/>
  <c r="ED16" i="8" s="1"/>
  <c r="AA12" i="8" l="1" a="1"/>
  <c r="AA12" i="8" s="1"/>
  <c r="AA23" i="8" s="1" a="1"/>
  <c r="AA9" i="8" a="1"/>
  <c r="AA9" i="8" s="1"/>
  <c r="FL31" i="8" a="1"/>
  <c r="HD42" i="8"/>
  <c r="CU12" i="8" a="1"/>
  <c r="CU12" i="8" s="1"/>
  <c r="CU22" i="8" s="1" a="1"/>
  <c r="CU9" i="8" a="1"/>
  <c r="CU9" i="8" s="1"/>
  <c r="BL9" i="8" a="1"/>
  <c r="BL9" i="8" s="1"/>
  <c r="BL12" i="8" a="1"/>
  <c r="BL12" i="8" s="1"/>
  <c r="BL22" i="8" s="1" a="1"/>
  <c r="EC31" i="8"/>
  <c r="EC42" i="8" s="1" a="1"/>
  <c r="AA23" i="8" l="1"/>
  <c r="AA29" i="8" s="1" a="1"/>
  <c r="FL31" i="8"/>
  <c r="FL42" i="8" s="1" a="1"/>
  <c r="CU22" i="8"/>
  <c r="CU26" i="8" s="1" a="1"/>
  <c r="BL22" i="8"/>
  <c r="BL26" i="8" s="1" a="1"/>
  <c r="EC42" i="8"/>
  <c r="EC53" i="8" a="1"/>
  <c r="EC53" i="8" s="1"/>
  <c r="AA29" i="8" l="1"/>
  <c r="FL42" i="8"/>
  <c r="FL53" i="8" a="1"/>
  <c r="FL53" i="8" s="1"/>
  <c r="FL55" i="8" s="1" a="1"/>
  <c r="FL55" i="8" s="1"/>
  <c r="CU26" i="8"/>
  <c r="BL26" i="8"/>
  <c r="BM16" i="8" s="1" a="1"/>
  <c r="BM16" i="8" s="1"/>
  <c r="EC54" i="8" a="1"/>
  <c r="EC54" i="8" s="1"/>
  <c r="ED10" i="8"/>
  <c r="AA34" i="8" l="1" a="1"/>
  <c r="AA34" i="8" s="1"/>
  <c r="AA45" i="8" s="1" a="1"/>
  <c r="AD16" i="8" a="1"/>
  <c r="AD16" i="8" s="1"/>
  <c r="CU31" i="8" a="1"/>
  <c r="CU31" i="8" s="1"/>
  <c r="CU42" i="8" s="1" a="1"/>
  <c r="CV16" i="8" a="1"/>
  <c r="CV16" i="8" s="1"/>
  <c r="FM10" i="8"/>
  <c r="FL54" i="8" a="1"/>
  <c r="FL54" i="8" s="1"/>
  <c r="BL31" i="8" a="1"/>
  <c r="ED9" i="8" a="1"/>
  <c r="ED9" i="8" s="1"/>
  <c r="ED12" i="8" a="1"/>
  <c r="ED12" i="8" s="1"/>
  <c r="ED22" i="8" s="1" a="1"/>
  <c r="AA45" i="8" l="1"/>
  <c r="AA56" i="8" s="1" a="1"/>
  <c r="AA56" i="8" s="1"/>
  <c r="FM12" i="8" a="1"/>
  <c r="FM12" i="8" s="1"/>
  <c r="FM22" i="8" s="1" a="1"/>
  <c r="FM9" i="8" a="1"/>
  <c r="FM9" i="8" s="1"/>
  <c r="CU42" i="8"/>
  <c r="CU53" i="8" s="1" a="1"/>
  <c r="CU53" i="8" s="1"/>
  <c r="BL31" i="8"/>
  <c r="BL42" i="8" s="1" a="1"/>
  <c r="ED22" i="8"/>
  <c r="ED26" i="8" s="1" a="1"/>
  <c r="AA57" i="8" l="1" a="1"/>
  <c r="AA57" i="8" s="1"/>
  <c r="AD10" i="8"/>
  <c r="FM22" i="8"/>
  <c r="FM26" i="8" s="1" a="1"/>
  <c r="CU54" i="8" a="1"/>
  <c r="CU54" i="8" s="1"/>
  <c r="CV10" i="8"/>
  <c r="BL42" i="8"/>
  <c r="BL53" i="8" s="1" a="1"/>
  <c r="BL53" i="8" s="1"/>
  <c r="ED26" i="8"/>
  <c r="ED31" i="8" l="1" a="1"/>
  <c r="ED31" i="8" s="1"/>
  <c r="ED42" i="8" s="1" a="1"/>
  <c r="EE16" i="8" a="1"/>
  <c r="EE16" i="8" s="1"/>
  <c r="AD12" i="8" a="1"/>
  <c r="AD12" i="8" s="1"/>
  <c r="AD23" i="8" s="1" a="1"/>
  <c r="AD9" i="8" a="1"/>
  <c r="AD9" i="8" s="1"/>
  <c r="FM26" i="8"/>
  <c r="FN16" i="8" s="1" a="1"/>
  <c r="FN16" i="8" s="1"/>
  <c r="CV12" i="8" a="1"/>
  <c r="CV12" i="8" s="1"/>
  <c r="CV22" i="8" s="1" a="1"/>
  <c r="CV9" i="8" a="1"/>
  <c r="CV9" i="8" s="1"/>
  <c r="BL54" i="8" a="1"/>
  <c r="BL54" i="8" s="1"/>
  <c r="BM10" i="8"/>
  <c r="AD23" i="8" l="1"/>
  <c r="AD29" i="8" s="1" a="1"/>
  <c r="FM31" i="8" a="1"/>
  <c r="CV22" i="8"/>
  <c r="CV26" i="8" s="1" a="1"/>
  <c r="BM12" i="8" a="1"/>
  <c r="BM12" i="8" s="1"/>
  <c r="BM22" i="8" s="1" a="1"/>
  <c r="BM9" i="8" a="1"/>
  <c r="BM9" i="8" s="1"/>
  <c r="ED42" i="8"/>
  <c r="ED53" i="8" s="1" a="1"/>
  <c r="ED53" i="8" s="1"/>
  <c r="AD29" i="8" l="1"/>
  <c r="FM31" i="8"/>
  <c r="FM42" i="8" s="1" a="1"/>
  <c r="CV26" i="8"/>
  <c r="BM22" i="8"/>
  <c r="BM26" i="8" s="1" a="1"/>
  <c r="ED54" i="8" a="1"/>
  <c r="ED54" i="8" s="1"/>
  <c r="EE10" i="8"/>
  <c r="AD34" i="8" l="1" a="1"/>
  <c r="AD34" i="8" s="1"/>
  <c r="AD45" i="8" s="1" a="1"/>
  <c r="AG16" i="8" a="1"/>
  <c r="AG16" i="8" s="1"/>
  <c r="CV31" i="8" a="1"/>
  <c r="CV31" i="8" s="1"/>
  <c r="CV42" i="8" s="1" a="1"/>
  <c r="CW16" i="8" a="1"/>
  <c r="CW16" i="8" s="1"/>
  <c r="FM42" i="8"/>
  <c r="FM53" i="8" s="1" a="1"/>
  <c r="FM53" i="8" s="1"/>
  <c r="FM55" i="8" s="1" a="1"/>
  <c r="FM55" i="8" s="1"/>
  <c r="BM26" i="8"/>
  <c r="BN16" i="8" s="1" a="1"/>
  <c r="BN16" i="8" s="1"/>
  <c r="EE12" i="8" a="1"/>
  <c r="EE12" i="8" s="1"/>
  <c r="EE22" i="8" s="1" a="1"/>
  <c r="EE9" i="8" a="1"/>
  <c r="EE9" i="8" s="1"/>
  <c r="AD45" i="8" l="1"/>
  <c r="AD56" i="8" s="1" a="1"/>
  <c r="AD56" i="8" s="1"/>
  <c r="FM54" i="8" a="1"/>
  <c r="FM54" i="8" s="1"/>
  <c r="FN10" i="8"/>
  <c r="CV42" i="8"/>
  <c r="CV53" i="8" s="1" a="1"/>
  <c r="CV53" i="8" s="1"/>
  <c r="BM31" i="8" a="1"/>
  <c r="EE22" i="8"/>
  <c r="EE26" i="8" s="1" a="1"/>
  <c r="AG10" i="8" l="1"/>
  <c r="AD57" i="8" a="1"/>
  <c r="AD57" i="8" s="1"/>
  <c r="FN12" i="8" a="1"/>
  <c r="FN12" i="8" s="1"/>
  <c r="FN22" i="8" s="1" a="1"/>
  <c r="FN9" i="8" a="1"/>
  <c r="FN9" i="8" s="1"/>
  <c r="CW10" i="8"/>
  <c r="CV54" i="8" a="1"/>
  <c r="CV54" i="8" s="1"/>
  <c r="BM31" i="8"/>
  <c r="BM42" i="8" s="1" a="1"/>
  <c r="EE26" i="8"/>
  <c r="EF16" i="8" s="1" a="1"/>
  <c r="EF16" i="8" s="1"/>
  <c r="EE31" i="8" l="1" a="1"/>
  <c r="EE31" i="8" s="1"/>
  <c r="EE42" i="8" s="1" a="1"/>
  <c r="AG12" i="8" a="1"/>
  <c r="AG12" i="8" s="1"/>
  <c r="AG23" i="8" s="1" a="1"/>
  <c r="AG9" i="8" a="1"/>
  <c r="AG9" i="8" s="1"/>
  <c r="FN22" i="8"/>
  <c r="FN26" i="8" s="1" a="1"/>
  <c r="CW12" i="8" a="1"/>
  <c r="CW12" i="8" s="1"/>
  <c r="CW22" i="8" s="1" a="1"/>
  <c r="CW9" i="8" a="1"/>
  <c r="CW9" i="8" s="1"/>
  <c r="BM42" i="8"/>
  <c r="BM53" i="8" s="1" a="1"/>
  <c r="BM53" i="8" s="1"/>
  <c r="AG23" i="8" l="1"/>
  <c r="AG29" i="8" s="1" a="1"/>
  <c r="FN26" i="8"/>
  <c r="FO16" i="8" s="1" a="1"/>
  <c r="FO16" i="8" s="1"/>
  <c r="CW22" i="8"/>
  <c r="CW26" i="8" s="1" a="1"/>
  <c r="BN10" i="8"/>
  <c r="BM54" i="8" a="1"/>
  <c r="BM54" i="8" s="1"/>
  <c r="EE42" i="8"/>
  <c r="EE53" i="8" s="1" a="1"/>
  <c r="EE53" i="8" s="1"/>
  <c r="AG29" i="8" l="1"/>
  <c r="FN31" i="8" a="1"/>
  <c r="CW26" i="8"/>
  <c r="BN12" i="8" a="1"/>
  <c r="BN12" i="8" s="1"/>
  <c r="BN22" i="8" s="1" a="1"/>
  <c r="BN9" i="8" a="1"/>
  <c r="BN9" i="8" s="1"/>
  <c r="EE54" i="8" a="1"/>
  <c r="EE54" i="8" s="1"/>
  <c r="EF10" i="8"/>
  <c r="AG34" i="8" l="1" a="1"/>
  <c r="AG34" i="8" s="1"/>
  <c r="AG45" i="8" s="1" a="1"/>
  <c r="AJ16" i="8" a="1"/>
  <c r="AJ16" i="8" s="1"/>
  <c r="FN31" i="8"/>
  <c r="FN42" i="8" s="1" a="1"/>
  <c r="BN22" i="8"/>
  <c r="BN26" i="8" s="1" a="1"/>
  <c r="EF9" i="8" a="1"/>
  <c r="EF9" i="8" s="1"/>
  <c r="EF12" i="8" a="1"/>
  <c r="EF12" i="8" s="1"/>
  <c r="EF22" i="8" s="1" a="1"/>
  <c r="CW31" i="8" a="1"/>
  <c r="CX16" i="8" a="1"/>
  <c r="CX16" i="8" s="1"/>
  <c r="AG45" i="8" l="1"/>
  <c r="AG56" i="8" s="1" a="1"/>
  <c r="AG56" i="8" s="1"/>
  <c r="FN42" i="8"/>
  <c r="FN53" i="8" s="1" a="1"/>
  <c r="FN53" i="8" s="1"/>
  <c r="FN55" i="8" s="1" a="1"/>
  <c r="FN55" i="8" s="1"/>
  <c r="BN26" i="8"/>
  <c r="BO16" i="8" s="1" a="1"/>
  <c r="BO16" i="8" s="1"/>
  <c r="EF22" i="8"/>
  <c r="EF26" i="8" s="1" a="1"/>
  <c r="CW31" i="8"/>
  <c r="CW42" i="8" s="1" a="1"/>
  <c r="AG57" i="8" l="1" a="1"/>
  <c r="AG57" i="8" s="1"/>
  <c r="AJ10" i="8"/>
  <c r="FN54" i="8" a="1"/>
  <c r="FN54" i="8" s="1"/>
  <c r="FO10" i="8"/>
  <c r="BN31" i="8" a="1"/>
  <c r="EF26" i="8"/>
  <c r="EG16" i="8" s="1" a="1"/>
  <c r="EG16" i="8" s="1"/>
  <c r="CW42" i="8"/>
  <c r="CW53" i="8" s="1" a="1"/>
  <c r="CW53" i="8" s="1"/>
  <c r="EF31" i="8" l="1" a="1"/>
  <c r="EF31" i="8" s="1"/>
  <c r="EF42" i="8" s="1" a="1"/>
  <c r="AJ12" i="8" a="1"/>
  <c r="AJ12" i="8" s="1"/>
  <c r="AJ23" i="8" s="1" a="1"/>
  <c r="AJ9" i="8" a="1"/>
  <c r="AJ9" i="8" s="1"/>
  <c r="FO9" i="8" a="1"/>
  <c r="FO9" i="8" s="1"/>
  <c r="FO12" i="8" a="1"/>
  <c r="FO12" i="8" s="1"/>
  <c r="FO22" i="8" s="1" a="1"/>
  <c r="BN31" i="8"/>
  <c r="BN42" i="8" s="1" a="1"/>
  <c r="CW54" i="8" a="1"/>
  <c r="CW54" i="8" s="1"/>
  <c r="CX10" i="8"/>
  <c r="AJ23" i="8" l="1"/>
  <c r="AJ29" i="8" s="1" a="1"/>
  <c r="AJ29" i="8" s="1"/>
  <c r="AJ34" i="8" s="1" a="1"/>
  <c r="FO22" i="8"/>
  <c r="FO26" i="8" s="1" a="1"/>
  <c r="BN42" i="8"/>
  <c r="BN53" i="8" s="1" a="1"/>
  <c r="BN53" i="8" s="1"/>
  <c r="EF42" i="8"/>
  <c r="EF53" i="8" a="1"/>
  <c r="EF53" i="8" s="1"/>
  <c r="CX12" i="8" a="1"/>
  <c r="CX12" i="8" s="1"/>
  <c r="CX22" i="8" s="1" a="1"/>
  <c r="CX9" i="8" a="1"/>
  <c r="CX9" i="8" s="1"/>
  <c r="AJ34" i="8" l="1"/>
  <c r="AJ45" i="8" s="1" a="1"/>
  <c r="FO26" i="8"/>
  <c r="FP16" i="8" s="1" a="1"/>
  <c r="FP16" i="8" s="1"/>
  <c r="BN54" i="8" a="1"/>
  <c r="BN54" i="8" s="1"/>
  <c r="BO10" i="8"/>
  <c r="EG10" i="8"/>
  <c r="EF54" i="8" a="1"/>
  <c r="EF54" i="8" s="1"/>
  <c r="CX22" i="8"/>
  <c r="CX26" i="8" s="1" a="1"/>
  <c r="CX26" i="8" s="1"/>
  <c r="CX31" i="8" l="1" a="1"/>
  <c r="CX31" i="8" s="1"/>
  <c r="CX42" i="8" s="1" a="1"/>
  <c r="CT60" i="8" a="1"/>
  <c r="AJ45" i="8"/>
  <c r="AJ56" i="8" s="1" a="1"/>
  <c r="AJ56" i="8" s="1"/>
  <c r="AJ57" i="8" s="1" a="1"/>
  <c r="AJ57" i="8" s="1"/>
  <c r="FO31" i="8" a="1"/>
  <c r="BO12" i="8" a="1"/>
  <c r="BO12" i="8" s="1"/>
  <c r="BO22" i="8" s="1" a="1"/>
  <c r="BO9" i="8" a="1"/>
  <c r="BO9" i="8" s="1"/>
  <c r="EG12" i="8" a="1"/>
  <c r="EG12" i="8" s="1"/>
  <c r="EG22" i="8" s="1" a="1"/>
  <c r="EG9" i="8" a="1"/>
  <c r="EG9" i="8" s="1"/>
  <c r="CT60" i="8" l="1"/>
  <c r="FO31" i="8"/>
  <c r="FO42" i="8" s="1" a="1"/>
  <c r="BO22" i="8"/>
  <c r="BO26" i="8" s="1" a="1"/>
  <c r="BO26" i="8" s="1"/>
  <c r="EG22" i="8"/>
  <c r="EG26" i="8" s="1" a="1"/>
  <c r="EG26" i="8" s="1"/>
  <c r="CX42" i="8"/>
  <c r="CX53" i="8" s="1" a="1"/>
  <c r="CX53" i="8" s="1"/>
  <c r="CX54" i="8" s="1" a="1"/>
  <c r="CX54" i="8" s="1"/>
  <c r="EG31" i="8" l="1" a="1"/>
  <c r="EG31" i="8" s="1"/>
  <c r="EG42" i="8" s="1" a="1"/>
  <c r="EC60" i="8" a="1"/>
  <c r="FO42" i="8"/>
  <c r="FO53" i="8" a="1"/>
  <c r="FO53" i="8" s="1"/>
  <c r="FO55" i="8" s="1" a="1"/>
  <c r="FO55" i="8" s="1"/>
  <c r="BK60" i="8" a="1"/>
  <c r="BK60" i="8" s="1"/>
  <c r="BO31" i="8" a="1"/>
  <c r="EC60" i="8" l="1"/>
  <c r="FP10" i="8"/>
  <c r="FO54" i="8" a="1"/>
  <c r="FO54" i="8" s="1"/>
  <c r="BO31" i="8"/>
  <c r="BO42" i="8" s="1" a="1"/>
  <c r="EG42" i="8"/>
  <c r="EG53" i="8" s="1" a="1"/>
  <c r="EG53" i="8" s="1"/>
  <c r="EG54" i="8" s="1" a="1"/>
  <c r="EG54" i="8" s="1"/>
  <c r="IA10" i="8" l="1" a="1"/>
  <c r="GF10" i="8" a="1"/>
  <c r="FP12" i="8" a="1"/>
  <c r="FP12" i="8" s="1"/>
  <c r="FP22" i="8" s="1" a="1"/>
  <c r="FP9" i="8" a="1"/>
  <c r="FP9" i="8" s="1"/>
  <c r="BO42" i="8"/>
  <c r="BO53" i="8" a="1"/>
  <c r="BO53" i="8" s="1"/>
  <c r="BO54" i="8" s="1" a="1"/>
  <c r="BO54" i="8" s="1"/>
  <c r="IB9" i="8" l="1" a="1"/>
  <c r="IB9" i="8" s="1"/>
  <c r="ID12" i="8" a="1"/>
  <c r="ID12" i="8" s="1"/>
  <c r="IC12" i="8" a="1"/>
  <c r="IC12" i="8" s="1"/>
  <c r="IB12" i="8" a="1"/>
  <c r="IB12" i="8" s="1"/>
  <c r="IC9" i="8" a="1"/>
  <c r="IC9" i="8" s="1"/>
  <c r="ID9" i="8" a="1"/>
  <c r="ID9" i="8" s="1"/>
  <c r="IA10" i="8"/>
  <c r="GK12" i="8" a="1"/>
  <c r="GK12" i="8" s="1"/>
  <c r="GL12" i="8" a="1"/>
  <c r="GL12" i="8" s="1"/>
  <c r="GH12" i="8" a="1"/>
  <c r="GH12" i="8" s="1"/>
  <c r="GK9" i="8" a="1"/>
  <c r="GK9" i="8" s="1"/>
  <c r="GH9" i="8" a="1"/>
  <c r="GH9" i="8" s="1"/>
  <c r="GJ12" i="8" a="1"/>
  <c r="GJ12" i="8" s="1"/>
  <c r="GG12" i="8" a="1"/>
  <c r="GG12" i="8" s="1"/>
  <c r="GL9" i="8" a="1"/>
  <c r="GL9" i="8" s="1"/>
  <c r="GJ9" i="8" a="1"/>
  <c r="GJ9" i="8" s="1"/>
  <c r="GI9" i="8" a="1"/>
  <c r="GI9" i="8" s="1"/>
  <c r="GG9" i="8" a="1"/>
  <c r="GG9" i="8" s="1"/>
  <c r="GI12" i="8" a="1"/>
  <c r="GI12" i="8" s="1"/>
  <c r="GF10" i="8"/>
  <c r="FP22" i="8"/>
  <c r="FP26" i="8" s="1" a="1"/>
  <c r="FP26" i="8" s="1"/>
  <c r="IA9" i="8" l="1" a="1"/>
  <c r="IA9" i="8" s="1"/>
  <c r="HE10" i="8" a="1"/>
  <c r="IA12" i="8" a="1"/>
  <c r="IA12" i="8" s="1"/>
  <c r="IA22" i="8" s="1" a="1"/>
  <c r="GF9" i="8" a="1"/>
  <c r="GF9" i="8" s="1"/>
  <c r="GF12" i="8" a="1"/>
  <c r="GF12" i="8" s="1"/>
  <c r="GF24" i="8" s="1" a="1"/>
  <c r="FL60" i="8" a="1"/>
  <c r="FP31" i="8" a="1"/>
  <c r="HE10" i="8" l="1"/>
  <c r="HH9" i="8" a="1"/>
  <c r="HH9" i="8" s="1"/>
  <c r="HH12" i="8" a="1"/>
  <c r="HH12" i="8" s="1"/>
  <c r="HG9" i="8" a="1"/>
  <c r="HG9" i="8" s="1"/>
  <c r="HF12" i="8" a="1"/>
  <c r="HF12" i="8" s="1"/>
  <c r="HG12" i="8" a="1"/>
  <c r="HG12" i="8" s="1"/>
  <c r="HF9" i="8" a="1"/>
  <c r="HF9" i="8" s="1"/>
  <c r="IA22" i="8"/>
  <c r="IA26" i="8" s="1" a="1"/>
  <c r="GF24" i="8"/>
  <c r="GF30" i="8" s="1" a="1"/>
  <c r="FL60" i="8"/>
  <c r="GE69" i="8" s="1" a="1"/>
  <c r="FL65" i="8" a="1"/>
  <c r="FL65" i="8" s="1"/>
  <c r="FP31" i="8"/>
  <c r="FP42" i="8" s="1" a="1"/>
  <c r="GE69" i="8" l="1"/>
  <c r="HE9" i="8" a="1"/>
  <c r="HE9" i="8" s="1"/>
  <c r="HE12" i="8" a="1"/>
  <c r="HE12" i="8" s="1"/>
  <c r="HE22" i="8" s="1" a="1"/>
  <c r="IA26" i="8"/>
  <c r="GF30" i="8"/>
  <c r="GG16" i="8" s="1" a="1"/>
  <c r="GG16" i="8" s="1"/>
  <c r="GG24" i="8" s="1" a="1"/>
  <c r="FP42" i="8"/>
  <c r="FP53" i="8" s="1" a="1"/>
  <c r="FP53" i="8" s="1"/>
  <c r="FP55" i="8" s="1" a="1"/>
  <c r="FP55" i="8" s="1"/>
  <c r="FL81" i="8" s="1" a="1"/>
  <c r="FL81" i="8" s="1"/>
  <c r="FL84" i="8" s="1" a="1"/>
  <c r="FL84" i="8" s="1"/>
  <c r="IA31" i="8" l="1" a="1"/>
  <c r="IB16" i="8" a="1"/>
  <c r="IB16" i="8" s="1"/>
  <c r="IB22" i="8" s="1" a="1"/>
  <c r="IB22" i="8" s="1"/>
  <c r="IB26" i="8" s="1" a="1"/>
  <c r="HE22" i="8"/>
  <c r="HE26" i="8" s="1" a="1"/>
  <c r="GG24" i="8"/>
  <c r="GG30" i="8" s="1" a="1"/>
  <c r="HZ53" i="8" a="1"/>
  <c r="HZ53" i="8" s="1"/>
  <c r="HD53" i="8" s="1" a="1"/>
  <c r="HD53" i="8" s="1"/>
  <c r="HD55" i="8" s="1" a="1"/>
  <c r="HD55" i="8" s="1"/>
  <c r="FP54" i="8" a="1"/>
  <c r="FP54" i="8" s="1"/>
  <c r="HZ54" i="8" s="1" a="1"/>
  <c r="HZ54" i="8" s="1"/>
  <c r="HD54" i="8" s="1" a="1"/>
  <c r="HD54" i="8" s="1"/>
  <c r="HW70" i="8" a="1"/>
  <c r="HA70" i="8" a="1"/>
  <c r="IA31" i="8" l="1"/>
  <c r="IA42" i="8" s="1" a="1"/>
  <c r="HE26" i="8"/>
  <c r="IB26" i="8"/>
  <c r="GG30" i="8"/>
  <c r="GH16" i="8" s="1" a="1"/>
  <c r="HW70" i="8"/>
  <c r="HW83" i="8" s="1" a="1"/>
  <c r="HA70" i="8"/>
  <c r="HA83" i="8" s="1" a="1"/>
  <c r="GH16" i="8" l="1"/>
  <c r="GH24" i="8" s="1" a="1"/>
  <c r="GH24" i="8" s="1"/>
  <c r="GH30" i="8" s="1" a="1"/>
  <c r="IB31" i="8" a="1"/>
  <c r="IB31" i="8" s="1"/>
  <c r="IB42" i="8" s="1" a="1"/>
  <c r="IC16" i="8" a="1"/>
  <c r="IC16" i="8" s="1"/>
  <c r="IC22" i="8" s="1" a="1"/>
  <c r="IC22" i="8" s="1"/>
  <c r="IC26" i="8" s="1" a="1"/>
  <c r="IA42" i="8"/>
  <c r="HW83" i="8"/>
  <c r="HA83" i="8"/>
  <c r="HE31" i="8" a="1"/>
  <c r="HF16" i="8" a="1"/>
  <c r="HF16" i="8" s="1"/>
  <c r="HF22" i="8" s="1" a="1"/>
  <c r="IB42" i="8" l="1"/>
  <c r="IC26" i="8"/>
  <c r="GH30" i="8"/>
  <c r="GI16" i="8" s="1" a="1"/>
  <c r="GI16" i="8" s="1"/>
  <c r="GI24" i="8" s="1" a="1"/>
  <c r="HE31" i="8"/>
  <c r="HE42" i="8" s="1" a="1"/>
  <c r="HF22" i="8"/>
  <c r="HF26" i="8" s="1" a="1"/>
  <c r="IC31" i="8" l="1" a="1"/>
  <c r="IC31" i="8" s="1"/>
  <c r="IC42" i="8" s="1" a="1"/>
  <c r="ID16" i="8" a="1"/>
  <c r="ID16" i="8" s="1"/>
  <c r="ID22" i="8" s="1" a="1"/>
  <c r="ID22" i="8" s="1"/>
  <c r="ID26" i="8" s="1" a="1"/>
  <c r="ID26" i="8" s="1"/>
  <c r="ID31" i="8" s="1" a="1"/>
  <c r="GI24" i="8"/>
  <c r="GI30" i="8" s="1" a="1"/>
  <c r="HE42" i="8"/>
  <c r="HE55" i="8" s="1" a="1"/>
  <c r="HE55" i="8" s="1"/>
  <c r="HF26" i="8"/>
  <c r="IC42" i="8" l="1"/>
  <c r="ID31" i="8"/>
  <c r="ID42" i="8" s="1" a="1"/>
  <c r="GI30" i="8"/>
  <c r="GJ16" i="8" s="1" a="1"/>
  <c r="GJ16" i="8" s="1"/>
  <c r="GJ24" i="8" s="1" a="1"/>
  <c r="HF31" i="8" a="1"/>
  <c r="HG16" i="8" a="1"/>
  <c r="HG16" i="8" s="1"/>
  <c r="HG22" i="8" s="1" a="1"/>
  <c r="ID42" i="8" l="1"/>
  <c r="ID70" i="8" s="1" a="1"/>
  <c r="GJ24" i="8"/>
  <c r="GJ30" i="8" s="1" a="1"/>
  <c r="HF31" i="8"/>
  <c r="HF42" i="8" s="1" a="1"/>
  <c r="HG22" i="8"/>
  <c r="HG26" i="8" s="1" a="1"/>
  <c r="ID70" i="8" l="1"/>
  <c r="ID83" i="8" s="1" a="1"/>
  <c r="GJ30" i="8"/>
  <c r="GK16" i="8" s="1" a="1"/>
  <c r="GK16" i="8" s="1"/>
  <c r="GK24" i="8" s="1" a="1"/>
  <c r="HF42" i="8"/>
  <c r="HF55" i="8" s="1" a="1"/>
  <c r="HF55" i="8" s="1"/>
  <c r="HG26" i="8"/>
  <c r="HH16" i="8" s="1" a="1"/>
  <c r="HH16" i="8" s="1"/>
  <c r="HH22" i="8" s="1" a="1"/>
  <c r="HG31" i="8" l="1" a="1"/>
  <c r="HG31" i="8" s="1"/>
  <c r="HG42" i="8" s="1" a="1"/>
  <c r="ID83" i="8"/>
  <c r="IA83" i="8" s="1" a="1"/>
  <c r="GK24" i="8"/>
  <c r="GK30" i="8" s="1" a="1"/>
  <c r="HH22" i="8"/>
  <c r="HH26" i="8" s="1" a="1"/>
  <c r="HH26" i="8" s="1"/>
  <c r="HD60" i="8" s="1" a="1"/>
  <c r="HD60" i="8" l="1"/>
  <c r="GE71" i="8" s="1" a="1"/>
  <c r="HH31" i="8" a="1"/>
  <c r="HH31" i="8" s="1"/>
  <c r="HH42" i="8" s="1" a="1"/>
  <c r="IA83" i="8"/>
  <c r="IA95" i="8" s="1"/>
  <c r="IA103" i="8" s="1"/>
  <c r="GK30" i="8"/>
  <c r="GL16" i="8" s="1" a="1"/>
  <c r="GL16" i="8" s="1"/>
  <c r="GL24" i="8" s="1" a="1"/>
  <c r="HG42" i="8"/>
  <c r="HG55" i="8" s="1" a="1"/>
  <c r="HG55" i="8" s="1"/>
  <c r="GE71" i="8" l="1"/>
  <c r="GL24" i="8"/>
  <c r="GL30" i="8" s="1" a="1"/>
  <c r="GL30" i="8" s="1"/>
  <c r="GL38" i="8" s="1" a="1"/>
  <c r="GL38" i="8" s="1"/>
  <c r="FP68" i="8" s="1"/>
  <c r="FL73" i="8" s="1" a="1"/>
  <c r="FL73" i="8" s="1"/>
  <c r="HH42" i="8"/>
  <c r="HH70" i="8" l="1" a="1"/>
  <c r="HH70" i="8" s="1"/>
  <c r="HH83" i="8" s="1" a="1"/>
  <c r="HH55" i="8" a="1"/>
  <c r="HH55" i="8" s="1"/>
  <c r="FL82" i="8" s="1" a="1"/>
  <c r="FL82" i="8" s="1"/>
  <c r="FL85" i="8" s="1" a="1"/>
  <c r="FP76" i="8"/>
  <c r="FO76" i="8" s="1"/>
  <c r="FN76" i="8" s="1"/>
  <c r="FM76" i="8" s="1"/>
  <c r="FL76" i="8" l="1"/>
  <c r="FL85" i="8"/>
  <c r="FL87" i="8" s="1" a="1"/>
  <c r="HH83" i="8"/>
  <c r="HE83" i="8" s="1" a="1"/>
  <c r="GE73" i="8" l="1" a="1"/>
  <c r="FL87" i="8"/>
  <c r="FL88" i="8" s="1" a="1"/>
  <c r="HE83" i="8"/>
  <c r="HE95" i="8" s="1"/>
  <c r="HE103" i="8" s="1"/>
  <c r="GE73" i="8" l="1"/>
  <c r="GE76" i="8" s="1" a="1"/>
  <c r="FL88" i="8"/>
  <c r="GE76" i="8" l="1"/>
  <c r="GE80" i="8" s="1" a="1"/>
  <c r="FE96" i="8" a="1"/>
  <c r="FE96" i="8" s="1"/>
  <c r="FL96" i="8" s="1" a="1"/>
  <c r="FL96" i="8" s="1"/>
  <c r="FE92" i="8" a="1"/>
  <c r="FE92" i="8" s="1"/>
  <c r="FL92" i="8" s="1" a="1"/>
  <c r="GE80" i="8" l="1"/>
  <c r="GK80" i="8" s="1"/>
  <c r="GK103" i="8" s="1"/>
  <c r="FL92" i="8"/>
  <c r="FL100" i="8" s="1"/>
  <c r="FM100" i="8"/>
  <c r="FN100" i="8"/>
  <c r="FO100" i="8"/>
  <c r="FP100" i="8"/>
  <c r="FR100" i="8" l="1"/>
  <c r="FR103" i="8" s="1"/>
  <c r="FR109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<sst xmlns="http://schemas.openxmlformats.org/spreadsheetml/2006/main" count="567" uniqueCount="150">
  <si>
    <t>Auto-regressive RNN Decoder</t>
  </si>
  <si>
    <t>RLHF</t>
  </si>
  <si>
    <t>RLHF loss function</t>
  </si>
  <si>
    <t>(RNN in the compact form)</t>
  </si>
  <si>
    <t>Prompt Tokens</t>
  </si>
  <si>
    <t>Response Tokens</t>
  </si>
  <si>
    <t>Position</t>
  </si>
  <si>
    <t>Vocabulary</t>
  </si>
  <si>
    <t>a</t>
  </si>
  <si>
    <t>big</t>
  </si>
  <si>
    <t>sky</t>
  </si>
  <si>
    <t>is</t>
  </si>
  <si>
    <t>are</t>
  </si>
  <si>
    <t>you</t>
  </si>
  <si>
    <t>me</t>
  </si>
  <si>
    <t>and</t>
  </si>
  <si>
    <t>go</t>
  </si>
  <si>
    <t>for</t>
  </si>
  <si>
    <t>Word ID</t>
  </si>
  <si>
    <t>Word Embedding</t>
  </si>
  <si>
    <t>x1</t>
  </si>
  <si>
    <t>x2</t>
  </si>
  <si>
    <t>x3</t>
  </si>
  <si>
    <t>x4</t>
  </si>
  <si>
    <t>x5</t>
  </si>
  <si>
    <t>x6</t>
  </si>
  <si>
    <t>x7</t>
  </si>
  <si>
    <t>x[t]</t>
  </si>
  <si>
    <t>h0</t>
  </si>
  <si>
    <t>h1</t>
  </si>
  <si>
    <t>h2</t>
  </si>
  <si>
    <t>h3</t>
  </si>
  <si>
    <t>h4</t>
  </si>
  <si>
    <t>h5</t>
  </si>
  <si>
    <t>h6</t>
  </si>
  <si>
    <t>h[t-1]</t>
  </si>
  <si>
    <t>Policy Gradient Step</t>
  </si>
  <si>
    <t>Learning Rate</t>
  </si>
  <si>
    <t>Reference</t>
  </si>
  <si>
    <t>Proximity</t>
  </si>
  <si>
    <t>New</t>
  </si>
  <si>
    <t>Linear</t>
  </si>
  <si>
    <t>Loss Gradients</t>
  </si>
  <si>
    <t>↓</t>
  </si>
  <si>
    <t>Wx</t>
  </si>
  <si>
    <t>Wh</t>
  </si>
  <si>
    <t>b</t>
  </si>
  <si>
    <t>dWx</t>
  </si>
  <si>
    <t>dWh</t>
  </si>
  <si>
    <t>db</t>
  </si>
  <si>
    <t>Reward Model</t>
  </si>
  <si>
    <t>→</t>
  </si>
  <si>
    <t>tanh</t>
  </si>
  <si>
    <t>h[t]</t>
  </si>
  <si>
    <t>h7</t>
  </si>
  <si>
    <t>Wo</t>
  </si>
  <si>
    <t>dWo</t>
  </si>
  <si>
    <t>Wr</t>
  </si>
  <si>
    <t>Reward</t>
  </si>
  <si>
    <r>
      <t>π</t>
    </r>
    <r>
      <rPr>
        <vertAlign val="subscript"/>
        <sz val="14"/>
        <color rgb="FF000000"/>
        <rFont val="Aptos Narrow (Body)"/>
      </rPr>
      <t>θ</t>
    </r>
  </si>
  <si>
    <r>
      <t>π</t>
    </r>
    <r>
      <rPr>
        <vertAlign val="subscript"/>
        <sz val="14"/>
        <color rgb="FF000000"/>
        <rFont val="Aptos Narrow (Body)"/>
      </rPr>
      <t>θold</t>
    </r>
  </si>
  <si>
    <r>
      <t>π</t>
    </r>
    <r>
      <rPr>
        <vertAlign val="subscript"/>
        <sz val="14"/>
        <color rgb="FF000000"/>
        <rFont val="Aptos Narrow (Body)"/>
      </rPr>
      <t>θref</t>
    </r>
  </si>
  <si>
    <t>Softmax</t>
  </si>
  <si>
    <t>Sample</t>
  </si>
  <si>
    <t>Next Token</t>
  </si>
  <si>
    <r>
      <t>π</t>
    </r>
    <r>
      <rPr>
        <vertAlign val="subscript"/>
        <sz val="14"/>
        <color rgb="FF000000"/>
        <rFont val="Aptos Narrow (Body)"/>
      </rPr>
      <t>θ</t>
    </r>
    <r>
      <rPr>
        <sz val="14"/>
        <color rgb="FF000000"/>
        <rFont val="Aptos Narrow"/>
        <family val="2"/>
        <scheme val="minor"/>
      </rPr>
      <t xml:space="preserve"> (a</t>
    </r>
    <r>
      <rPr>
        <vertAlign val="subscript"/>
        <sz val="14"/>
        <color rgb="FF000000"/>
        <rFont val="Aptos Narrow (Body)"/>
      </rPr>
      <t>t</t>
    </r>
    <r>
      <rPr>
        <sz val="14"/>
        <color rgb="FF000000"/>
        <rFont val="Aptos Narrow"/>
        <family val="2"/>
        <scheme val="minor"/>
      </rPr>
      <t>∣s</t>
    </r>
    <r>
      <rPr>
        <vertAlign val="subscript"/>
        <sz val="14"/>
        <color rgb="FF000000"/>
        <rFont val="Aptos Narrow (Body)"/>
      </rPr>
      <t>t</t>
    </r>
    <r>
      <rPr>
        <sz val="14"/>
        <color rgb="FF000000"/>
        <rFont val="Aptos Narrow"/>
        <family val="2"/>
        <scheme val="minor"/>
      </rPr>
      <t xml:space="preserve"> )</t>
    </r>
  </si>
  <si>
    <t>q</t>
  </si>
  <si>
    <r>
      <t>π</t>
    </r>
    <r>
      <rPr>
        <vertAlign val="subscript"/>
        <sz val="14"/>
        <color rgb="FF000000"/>
        <rFont val="Aptos Narrow (Body)"/>
      </rPr>
      <t>θold</t>
    </r>
    <r>
      <rPr>
        <sz val="14"/>
        <color rgb="FF000000"/>
        <rFont val="Aptos Narrow"/>
        <family val="2"/>
        <scheme val="minor"/>
      </rPr>
      <t xml:space="preserve"> (a</t>
    </r>
    <r>
      <rPr>
        <vertAlign val="subscript"/>
        <sz val="14"/>
        <color rgb="FF000000"/>
        <rFont val="Aptos Narrow (Body)"/>
      </rPr>
      <t>t</t>
    </r>
    <r>
      <rPr>
        <sz val="14"/>
        <color rgb="FF000000"/>
        <rFont val="Aptos Narrow"/>
        <family val="2"/>
        <scheme val="minor"/>
      </rPr>
      <t>∣s</t>
    </r>
    <r>
      <rPr>
        <vertAlign val="subscript"/>
        <sz val="14"/>
        <color rgb="FF000000"/>
        <rFont val="Aptos Narrow (Body)"/>
      </rPr>
      <t>t</t>
    </r>
    <r>
      <rPr>
        <sz val="14"/>
        <color rgb="FF000000"/>
        <rFont val="Aptos Narrow"/>
        <family val="2"/>
        <scheme val="minor"/>
      </rPr>
      <t xml:space="preserve"> )</t>
    </r>
  </si>
  <si>
    <t>p</t>
  </si>
  <si>
    <t>Value</t>
  </si>
  <si>
    <t>Values</t>
  </si>
  <si>
    <t>c</t>
  </si>
  <si>
    <t>Wv</t>
  </si>
  <si>
    <t>dWv</t>
  </si>
  <si>
    <t>V(t)</t>
  </si>
  <si>
    <r>
      <t>V(s</t>
    </r>
    <r>
      <rPr>
        <vertAlign val="subscript"/>
        <sz val="12"/>
        <color theme="1"/>
        <rFont val="Times New Roman"/>
        <family val="1"/>
      </rPr>
      <t>t</t>
    </r>
    <r>
      <rPr>
        <sz val="12"/>
        <color theme="1"/>
        <rFont val="Times New Roman"/>
        <family val="1"/>
      </rPr>
      <t>)</t>
    </r>
  </si>
  <si>
    <r>
      <t>V</t>
    </r>
    <r>
      <rPr>
        <vertAlign val="subscript"/>
        <sz val="12"/>
        <color theme="1"/>
        <rFont val="Times New Roman"/>
        <family val="1"/>
      </rPr>
      <t>old</t>
    </r>
    <r>
      <rPr>
        <sz val="12"/>
        <color theme="1"/>
        <rFont val="Times New Roman"/>
        <family val="1"/>
      </rPr>
      <t>(s</t>
    </r>
    <r>
      <rPr>
        <vertAlign val="subscript"/>
        <sz val="12"/>
        <color theme="1"/>
        <rFont val="Times New Roman"/>
        <family val="1"/>
      </rPr>
      <t>t</t>
    </r>
    <r>
      <rPr>
        <sz val="12"/>
        <color theme="1"/>
        <rFont val="Times New Roman"/>
        <family val="1"/>
      </rPr>
      <t>)</t>
    </r>
  </si>
  <si>
    <t>1. Policy Loss</t>
  </si>
  <si>
    <t>2. Value Loss</t>
  </si>
  <si>
    <t>3.  Policy KL Loss</t>
  </si>
  <si>
    <t>(for stability)</t>
  </si>
  <si>
    <t>4.  Reference KL Loss</t>
  </si>
  <si>
    <t>(for alignment)</t>
  </si>
  <si>
    <r>
      <t>V(s</t>
    </r>
    <r>
      <rPr>
        <vertAlign val="subscript"/>
        <sz val="12"/>
        <color theme="1"/>
        <rFont val="Times New Roman"/>
        <family val="1"/>
      </rPr>
      <t>t+1</t>
    </r>
    <r>
      <rPr>
        <sz val="12"/>
        <color theme="1"/>
        <rFont val="Times New Roman"/>
        <family val="1"/>
      </rPr>
      <t>)</t>
    </r>
  </si>
  <si>
    <t>Rewards</t>
  </si>
  <si>
    <t>Generalized Advantage Estimation (GAE)</t>
  </si>
  <si>
    <r>
      <t>r</t>
    </r>
    <r>
      <rPr>
        <vertAlign val="subscript"/>
        <sz val="12"/>
        <color theme="1"/>
        <rFont val="Times New Roman"/>
        <family val="1"/>
      </rPr>
      <t>t</t>
    </r>
  </si>
  <si>
    <t>reward discount factor:</t>
  </si>
  <si>
    <t>gamma</t>
  </si>
  <si>
    <t>γ</t>
  </si>
  <si>
    <t>Values New</t>
  </si>
  <si>
    <r>
      <t>π</t>
    </r>
    <r>
      <rPr>
        <vertAlign val="subscript"/>
        <sz val="14"/>
        <color rgb="FF000000"/>
        <rFont val="Aptos Narrow"/>
        <family val="2"/>
        <scheme val="minor"/>
      </rPr>
      <t>θ</t>
    </r>
  </si>
  <si>
    <r>
      <t>π</t>
    </r>
    <r>
      <rPr>
        <vertAlign val="subscript"/>
        <sz val="14"/>
        <color rgb="FF000000"/>
        <rFont val="Aptos Narrow"/>
        <family val="2"/>
        <scheme val="minor"/>
      </rPr>
      <t>θold</t>
    </r>
  </si>
  <si>
    <r>
      <t>π</t>
    </r>
    <r>
      <rPr>
        <vertAlign val="subscript"/>
        <sz val="14"/>
        <color rgb="FF000000"/>
        <rFont val="Aptos Narrow"/>
        <family val="2"/>
        <scheme val="minor"/>
      </rPr>
      <t>θref</t>
    </r>
  </si>
  <si>
    <t>trace decay</t>
  </si>
  <si>
    <t>lambda</t>
  </si>
  <si>
    <t>λ</t>
  </si>
  <si>
    <t>Values Old</t>
  </si>
  <si>
    <r>
      <t>V</t>
    </r>
    <r>
      <rPr>
        <vertAlign val="subscript"/>
        <sz val="12"/>
        <color theme="1"/>
        <rFont val="Times New Roman"/>
        <family val="1"/>
      </rPr>
      <t>old</t>
    </r>
    <r>
      <rPr>
        <sz val="12"/>
        <color theme="1"/>
        <rFont val="Times New Roman"/>
        <family val="1"/>
      </rPr>
      <t>(s</t>
    </r>
    <r>
      <rPr>
        <vertAlign val="subscript"/>
        <sz val="12"/>
        <color theme="1"/>
        <rFont val="Times New Roman"/>
        <family val="1"/>
      </rPr>
      <t>t</t>
    </r>
    <r>
      <rPr>
        <sz val="12"/>
        <color theme="1"/>
        <rFont val="Times New Roman"/>
        <family val="1"/>
      </rPr>
      <t xml:space="preserve">) </t>
    </r>
  </si>
  <si>
    <t>Temporal-Difference Error (TD Error)</t>
  </si>
  <si>
    <r>
      <t>δ</t>
    </r>
    <r>
      <rPr>
        <vertAlign val="subscript"/>
        <sz val="12"/>
        <color theme="1"/>
        <rFont val="Aptos Narrow (Body)"/>
      </rPr>
      <t>t</t>
    </r>
  </si>
  <si>
    <t>Advantages</t>
  </si>
  <si>
    <r>
      <t>A</t>
    </r>
    <r>
      <rPr>
        <vertAlign val="subscript"/>
        <sz val="12"/>
        <color theme="1"/>
        <rFont val="Times New Roman"/>
        <family val="1"/>
      </rPr>
      <t>t</t>
    </r>
  </si>
  <si>
    <t>Target Values</t>
  </si>
  <si>
    <r>
      <t>V</t>
    </r>
    <r>
      <rPr>
        <vertAlign val="subscript"/>
        <sz val="12"/>
        <color theme="1"/>
        <rFont val="Times New Roman"/>
        <family val="1"/>
      </rPr>
      <t>t</t>
    </r>
    <r>
      <rPr>
        <vertAlign val="superscript"/>
        <sz val="12"/>
        <color theme="1"/>
        <rFont val="Times New Roman"/>
        <family val="1"/>
      </rPr>
      <t>target</t>
    </r>
    <r>
      <rPr>
        <sz val="12"/>
        <color theme="1"/>
        <rFont val="Times New Roman"/>
        <family val="1"/>
      </rPr>
      <t xml:space="preserve">  </t>
    </r>
  </si>
  <si>
    <t>PPO Ratio</t>
  </si>
  <si>
    <t>Value Loss</t>
  </si>
  <si>
    <t>mean</t>
  </si>
  <si>
    <t>max(0, 0.0001)</t>
  </si>
  <si>
    <t>avoid log(0)</t>
  </si>
  <si>
    <r>
      <t>π</t>
    </r>
    <r>
      <rPr>
        <vertAlign val="subscript"/>
        <sz val="12"/>
        <color theme="1"/>
        <rFont val="Times New Roman"/>
        <family val="1"/>
      </rPr>
      <t>θ</t>
    </r>
    <r>
      <rPr>
        <sz val="12"/>
        <color theme="1"/>
        <rFont val="Times New Roman"/>
        <family val="1"/>
      </rPr>
      <t xml:space="preserve"> log(π</t>
    </r>
    <r>
      <rPr>
        <vertAlign val="subscript"/>
        <sz val="12"/>
        <color theme="1"/>
        <rFont val="Times New Roman"/>
        <family val="1"/>
      </rPr>
      <t>θ</t>
    </r>
    <r>
      <rPr>
        <sz val="12"/>
        <color theme="1"/>
        <rFont val="Times New Roman"/>
        <family val="1"/>
      </rPr>
      <t xml:space="preserve"> / π</t>
    </r>
    <r>
      <rPr>
        <vertAlign val="subscript"/>
        <sz val="12"/>
        <color theme="1"/>
        <rFont val="Times New Roman"/>
        <family val="1"/>
      </rPr>
      <t>θold</t>
    </r>
    <r>
      <rPr>
        <sz val="12"/>
        <color theme="1"/>
        <rFont val="Times New Roman"/>
        <family val="1"/>
      </rPr>
      <t>)</t>
    </r>
  </si>
  <si>
    <r>
      <t>π</t>
    </r>
    <r>
      <rPr>
        <vertAlign val="subscript"/>
        <sz val="12"/>
        <color theme="1"/>
        <rFont val="Times New Roman"/>
        <family val="1"/>
      </rPr>
      <t>θ</t>
    </r>
    <r>
      <rPr>
        <sz val="12"/>
        <color theme="1"/>
        <rFont val="Times New Roman"/>
        <family val="1"/>
      </rPr>
      <t xml:space="preserve"> log(π</t>
    </r>
    <r>
      <rPr>
        <vertAlign val="subscript"/>
        <sz val="12"/>
        <color theme="1"/>
        <rFont val="Times New Roman"/>
        <family val="1"/>
      </rPr>
      <t>θ</t>
    </r>
    <r>
      <rPr>
        <sz val="12"/>
        <color theme="1"/>
        <rFont val="Times New Roman"/>
        <family val="1"/>
      </rPr>
      <t xml:space="preserve"> / π</t>
    </r>
    <r>
      <rPr>
        <vertAlign val="subscript"/>
        <sz val="12"/>
        <color theme="1"/>
        <rFont val="Times New Roman"/>
        <family val="1"/>
      </rPr>
      <t>θref</t>
    </r>
    <r>
      <rPr>
        <sz val="12"/>
        <color theme="1"/>
        <rFont val="Times New Roman"/>
        <family val="1"/>
      </rPr>
      <t>)</t>
    </r>
  </si>
  <si>
    <t>log(q)</t>
  </si>
  <si>
    <t>log(p)</t>
  </si>
  <si>
    <t>log(p/q)</t>
  </si>
  <si>
    <r>
      <rPr>
        <sz val="12"/>
        <color theme="1"/>
        <rFont val="New Peninim MT"/>
        <charset val="177"/>
      </rPr>
      <t>r</t>
    </r>
    <r>
      <rPr>
        <vertAlign val="subscript"/>
        <sz val="12"/>
        <color theme="1"/>
        <rFont val="New Peninim MT"/>
        <charset val="177"/>
      </rPr>
      <t>t</t>
    </r>
  </si>
  <si>
    <t>exp()</t>
  </si>
  <si>
    <r>
      <rPr>
        <sz val="12"/>
        <color theme="1"/>
        <rFont val="New Peninim MT"/>
        <charset val="177"/>
      </rPr>
      <t>r</t>
    </r>
    <r>
      <rPr>
        <vertAlign val="subscript"/>
        <sz val="12"/>
        <color theme="1"/>
        <rFont val="New Peninim MT"/>
        <charset val="177"/>
      </rPr>
      <t xml:space="preserve">t </t>
    </r>
    <r>
      <rPr>
        <sz val="12"/>
        <color theme="1"/>
        <rFont val="New Peninim MT"/>
        <charset val="177"/>
      </rPr>
      <t>A</t>
    </r>
    <r>
      <rPr>
        <vertAlign val="subscript"/>
        <sz val="12"/>
        <color theme="1"/>
        <rFont val="New Peninim MT"/>
        <charset val="177"/>
      </rPr>
      <t>t</t>
    </r>
  </si>
  <si>
    <t>Clipped Ratio</t>
  </si>
  <si>
    <r>
      <t>C</t>
    </r>
    <r>
      <rPr>
        <vertAlign val="subscript"/>
        <sz val="12"/>
        <color theme="1"/>
        <rFont val="Times New Roman"/>
        <family val="1"/>
      </rPr>
      <t>t</t>
    </r>
    <r>
      <rPr>
        <sz val="12"/>
        <color theme="1"/>
        <rFont val="Times New Roman"/>
        <family val="1"/>
      </rPr>
      <t xml:space="preserve"> = clip(r</t>
    </r>
    <r>
      <rPr>
        <vertAlign val="subscript"/>
        <sz val="12"/>
        <color theme="1"/>
        <rFont val="Times New Roman"/>
        <family val="1"/>
      </rPr>
      <t xml:space="preserve">t </t>
    </r>
    <r>
      <rPr>
        <sz val="12"/>
        <color theme="1"/>
        <rFont val="Times New Roman"/>
        <family val="1"/>
      </rPr>
      <t>, 1 - ep , 1 + ep)</t>
    </r>
  </si>
  <si>
    <r>
      <rPr>
        <sz val="12"/>
        <color theme="1"/>
        <rFont val="New Peninim MT"/>
        <charset val="177"/>
      </rPr>
      <t>C</t>
    </r>
    <r>
      <rPr>
        <vertAlign val="subscript"/>
        <sz val="12"/>
        <color theme="1"/>
        <rFont val="New Peninim MT"/>
        <charset val="177"/>
      </rPr>
      <t xml:space="preserve">t </t>
    </r>
    <r>
      <rPr>
        <sz val="12"/>
        <color theme="1"/>
        <rFont val="New Peninim MT"/>
        <charset val="177"/>
      </rPr>
      <t>A</t>
    </r>
    <r>
      <rPr>
        <vertAlign val="subscript"/>
        <sz val="12"/>
        <color theme="1"/>
        <rFont val="New Peninim MT"/>
        <charset val="177"/>
      </rPr>
      <t>t</t>
    </r>
  </si>
  <si>
    <t>Sum</t>
  </si>
  <si>
    <t>ep</t>
  </si>
  <si>
    <t>Clipped surrogate objective</t>
  </si>
  <si>
    <r>
      <rPr>
        <sz val="12"/>
        <color theme="1"/>
        <rFont val="New Peninim MT"/>
        <charset val="177"/>
      </rPr>
      <t>S = min( r</t>
    </r>
    <r>
      <rPr>
        <vertAlign val="subscript"/>
        <sz val="12"/>
        <color theme="1"/>
        <rFont val="New Peninim MT"/>
        <charset val="177"/>
      </rPr>
      <t xml:space="preserve">t </t>
    </r>
    <r>
      <rPr>
        <sz val="12"/>
        <color theme="1"/>
        <rFont val="New Peninim MT"/>
        <charset val="177"/>
      </rPr>
      <t>A</t>
    </r>
    <r>
      <rPr>
        <vertAlign val="subscript"/>
        <sz val="12"/>
        <color theme="1"/>
        <rFont val="New Peninim MT"/>
        <charset val="177"/>
      </rPr>
      <t xml:space="preserve">t </t>
    </r>
    <r>
      <rPr>
        <sz val="12"/>
        <color theme="1"/>
        <rFont val="New Peninim MT"/>
        <charset val="177"/>
      </rPr>
      <t>, C</t>
    </r>
    <r>
      <rPr>
        <vertAlign val="subscript"/>
        <sz val="12"/>
        <color theme="1"/>
        <rFont val="New Peninim MT"/>
        <charset val="177"/>
      </rPr>
      <t xml:space="preserve">t </t>
    </r>
    <r>
      <rPr>
        <sz val="12"/>
        <color theme="1"/>
        <rFont val="New Peninim MT"/>
        <charset val="177"/>
      </rPr>
      <t>A</t>
    </r>
    <r>
      <rPr>
        <vertAlign val="subscript"/>
        <sz val="12"/>
        <color theme="1"/>
        <rFont val="New Peninim MT"/>
        <charset val="177"/>
      </rPr>
      <t xml:space="preserve">t </t>
    </r>
    <r>
      <rPr>
        <sz val="12"/>
        <color theme="1"/>
        <rFont val="New Peninim MT"/>
        <charset val="177"/>
      </rPr>
      <t>)</t>
    </r>
  </si>
  <si>
    <t>( negate )</t>
  </si>
  <si>
    <t>PPO Loss</t>
  </si>
  <si>
    <t>Policy KL loss</t>
  </si>
  <si>
    <t>Reference KL loss</t>
  </si>
  <si>
    <t>RLHF Loss</t>
  </si>
  <si>
    <r>
      <t>c</t>
    </r>
    <r>
      <rPr>
        <vertAlign val="subscript"/>
        <sz val="12"/>
        <color theme="1"/>
        <rFont val="Aptos Narrow (Body)"/>
      </rPr>
      <t>v</t>
    </r>
  </si>
  <si>
    <r>
      <t>β</t>
    </r>
    <r>
      <rPr>
        <vertAlign val="subscript"/>
        <sz val="12"/>
        <color theme="1"/>
        <rFont val="Aptos Narrow (Body)"/>
      </rPr>
      <t>policy</t>
    </r>
  </si>
  <si>
    <r>
      <t>β</t>
    </r>
    <r>
      <rPr>
        <vertAlign val="subscript"/>
        <sz val="12"/>
        <color theme="1"/>
        <rFont val="Aptos Narrow (Body)"/>
      </rPr>
      <t>ref</t>
    </r>
  </si>
  <si>
    <t xml:space="preserve"> </t>
  </si>
  <si>
    <t>License &amp; Usage Terms</t>
  </si>
  <si>
    <t>© 2026 Tom Yeh. All rights reserved.</t>
  </si>
  <si>
    <t>This spreadsheet is part of the AI by Hand Academy Membership and is licensed, not sold, to authorized subscribers for personal or internal use only.</t>
  </si>
  <si>
    <t>Permitted Use</t>
  </si>
  <si>
    <t>Authorized users may study, reproduce, and adapt the formulas, logic, or structural ideas contained in this spreadsheet for learning, research, experimentation, and internal development.</t>
  </si>
  <si>
    <t>Authorized users may implement those ideas within their own internal systems or codebases (e.g., PyTorch, JAX, TensorFlow, or other frameworks).</t>
  </si>
  <si>
    <t>Prohibited Use</t>
  </si>
  <si>
    <t>You may not copy, share, publish, redistribute, sublicense, sell, or make this spreadsheet (or substantially similar derivatives) available to any third party.</t>
  </si>
  <si>
    <t>You may not publicly post the spreadsheet or its contents, in whole or in part, in any form.</t>
  </si>
  <si>
    <t>You may not use this material or derivative works as part of any commercial product, service, consulting deliverable, paid course, or toolkit without obtaining separate written permission or a commercial-use license from Tom Yeh.</t>
  </si>
  <si>
    <t>Attribution</t>
  </si>
  <si>
    <t>Any public-facing derivative work (including publications, presentations, blog posts, documentation, or open-source releases) based on these materials must include clear attribution to: Prof. Tom Yeh, AI by Hand.</t>
  </si>
  <si>
    <t>Ownership</t>
  </si>
  <si>
    <t>All rights, title, and interest in the original materials remain with Tom Yeh. This license does not grant ownership or transfer of intellectual property.</t>
  </si>
  <si>
    <t>Acceptance</t>
  </si>
  <si>
    <t>Use of this material signifies your acceptance of these License &amp; Usage Terms. Violation of these terms may result in termination of access without refund.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</si>
</sst>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Courier New"/>
      <family val="3"/>
    </font>
    <font>
      <vertAlign val="subscript"/>
      <sz val="12"/>
      <color theme="1"/>
      <name val="New Peninim MT"/>
      <charset val="177"/>
    </font>
    <font>
      <sz val="12"/>
      <color theme="1"/>
      <name val="New Peninim MT"/>
      <charset val="177"/>
    </font>
    <font>
      <vertAlign val="subscript"/>
      <sz val="12"/>
      <color theme="1"/>
      <name val="Aptos Narrow (Body)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rgb="FF000000"/>
      <name val="Aptos Narrow"/>
      <family val="2"/>
      <scheme val="minor"/>
    </font>
    <font>
      <sz val="12"/>
      <color rgb="FF1F1F1F"/>
      <name val="Arial"/>
      <family val="2"/>
    </font>
    <font>
      <sz val="12"/>
      <color theme="1"/>
      <name val="Arial"/>
      <family val="2"/>
    </font>
    <font>
      <vertAlign val="superscript"/>
      <sz val="12"/>
      <color theme="1"/>
      <name val="Times New Roman"/>
      <family val="1"/>
    </font>
    <font>
      <sz val="14"/>
      <color rgb="FF000000"/>
      <name val="Aptos Narrow"/>
      <family val="2"/>
      <scheme val="minor"/>
    </font>
    <font>
      <vertAlign val="subscript"/>
      <sz val="14"/>
      <color rgb="FF000000"/>
      <name val="Aptos Narrow (Body)"/>
    </font>
    <font>
      <vertAlign val="subscript"/>
      <sz val="14"/>
      <color rgb="FF0000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i/>
      <sz val="13.5"/>
      <color theme="1"/>
      <name val="Aptos Narrow"/>
      <family val="2"/>
      <scheme val="minor"/>
    </font>
    <font>
      <sz val="12"/>
      <color rgb="FF000000"/>
      <name val="Aptos Narrow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9" borderId="12" xfId="0" applyFill="1" applyBorder="1"/>
    <xf numFmtId="0" fontId="0" fillId="2" borderId="4" xfId="0" applyFill="1" applyBorder="1" applyAlignment="1">
      <alignment horizontal="center" shrinkToFit="1"/>
    </xf>
    <xf numFmtId="0" fontId="0" fillId="2" borderId="5" xfId="0" applyFill="1" applyBorder="1" applyAlignment="1">
      <alignment horizontal="center" shrinkToFit="1"/>
    </xf>
    <xf numFmtId="0" fontId="0" fillId="2" borderId="6" xfId="0" applyFill="1" applyBorder="1" applyAlignment="1">
      <alignment horizontal="center" shrinkToFit="1"/>
    </xf>
    <xf numFmtId="0" fontId="0" fillId="2" borderId="0" xfId="0" applyFill="1" applyAlignment="1">
      <alignment horizontal="center" shrinkToFit="1"/>
    </xf>
    <xf numFmtId="0" fontId="0" fillId="5" borderId="0" xfId="0" applyFill="1" applyAlignment="1">
      <alignment horizontal="center" shrinkToFit="1"/>
    </xf>
    <xf numFmtId="0" fontId="0" fillId="2" borderId="7" xfId="0" applyFill="1" applyBorder="1" applyAlignment="1">
      <alignment horizontal="center" shrinkToFit="1"/>
    </xf>
    <xf numFmtId="0" fontId="0" fillId="2" borderId="8" xfId="0" applyFill="1" applyBorder="1" applyAlignment="1">
      <alignment horizontal="center" shrinkToFit="1"/>
    </xf>
    <xf numFmtId="0" fontId="0" fillId="2" borderId="9" xfId="0" applyFill="1" applyBorder="1" applyAlignment="1">
      <alignment horizontal="center" shrinkToFit="1"/>
    </xf>
    <xf numFmtId="0" fontId="0" fillId="2" borderId="10" xfId="0" applyFill="1" applyBorder="1" applyAlignment="1">
      <alignment horizontal="center" shrinkToFit="1"/>
    </xf>
    <xf numFmtId="0" fontId="0" fillId="2" borderId="11" xfId="0" applyFill="1" applyBorder="1" applyAlignment="1">
      <alignment horizontal="center" shrinkToFit="1"/>
    </xf>
    <xf numFmtId="0" fontId="3" fillId="0" borderId="0" xfId="0" applyFont="1" applyAlignment="1">
      <alignment horizontal="right"/>
    </xf>
    <xf numFmtId="0" fontId="2" fillId="10" borderId="0" xfId="0" applyFont="1" applyFill="1"/>
    <xf numFmtId="0" fontId="1" fillId="10" borderId="0" xfId="0" applyFont="1" applyFill="1"/>
    <xf numFmtId="0" fontId="2" fillId="11" borderId="0" xfId="0" applyFont="1" applyFill="1"/>
    <xf numFmtId="0" fontId="1" fillId="11" borderId="0" xfId="0" applyFont="1" applyFill="1"/>
    <xf numFmtId="0" fontId="2" fillId="12" borderId="0" xfId="0" applyFont="1" applyFill="1"/>
    <xf numFmtId="0" fontId="0" fillId="0" borderId="12" xfId="0" applyBorder="1" applyAlignment="1">
      <alignment horizontal="center"/>
    </xf>
    <xf numFmtId="0" fontId="4" fillId="0" borderId="0" xfId="0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2" xfId="0" applyBorder="1"/>
    <xf numFmtId="0" fontId="3" fillId="0" borderId="0" xfId="0" applyFont="1" applyAlignment="1">
      <alignment horizontal="left"/>
    </xf>
    <xf numFmtId="0" fontId="0" fillId="13" borderId="12" xfId="0" applyFill="1" applyBorder="1" applyAlignment="1">
      <alignment horizontal="center"/>
    </xf>
    <xf numFmtId="0" fontId="2" fillId="14" borderId="0" xfId="0" applyFont="1" applyFill="1"/>
    <xf numFmtId="0" fontId="1" fillId="14" borderId="0" xfId="0" applyFont="1" applyFill="1"/>
    <xf numFmtId="0" fontId="0" fillId="14" borderId="0" xfId="0" applyFill="1"/>
    <xf numFmtId="2" fontId="0" fillId="0" borderId="14" xfId="0" applyNumberFormat="1" applyBorder="1"/>
    <xf numFmtId="2" fontId="0" fillId="0" borderId="12" xfId="0" applyNumberFormat="1" applyBorder="1"/>
    <xf numFmtId="2" fontId="0" fillId="0" borderId="14" xfId="0" applyNumberFormat="1" applyBorder="1" applyAlignment="1">
      <alignment shrinkToFit="1"/>
    </xf>
    <xf numFmtId="2" fontId="0" fillId="0" borderId="15" xfId="0" applyNumberFormat="1" applyBorder="1" applyAlignment="1">
      <alignment shrinkToFit="1"/>
    </xf>
    <xf numFmtId="2" fontId="0" fillId="0" borderId="16" xfId="0" applyNumberFormat="1" applyBorder="1" applyAlignment="1">
      <alignment shrinkToFit="1"/>
    </xf>
    <xf numFmtId="0" fontId="5" fillId="0" borderId="0" xfId="0" applyFont="1"/>
    <xf numFmtId="0" fontId="8" fillId="0" borderId="0" xfId="0" applyFont="1"/>
    <xf numFmtId="2" fontId="0" fillId="0" borderId="15" xfId="0" applyNumberFormat="1" applyBorder="1"/>
    <xf numFmtId="2" fontId="0" fillId="0" borderId="16" xfId="0" applyNumberFormat="1" applyBorder="1"/>
    <xf numFmtId="0" fontId="0" fillId="9" borderId="12" xfId="0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2" fontId="0" fillId="9" borderId="12" xfId="0" applyNumberFormat="1" applyFill="1" applyBorder="1"/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horizontal="right"/>
    </xf>
    <xf numFmtId="164" fontId="0" fillId="15" borderId="12" xfId="0" applyNumberFormat="1" applyFill="1" applyBorder="1" applyAlignment="1">
      <alignment shrinkToFit="1"/>
    </xf>
    <xf numFmtId="164" fontId="0" fillId="15" borderId="12" xfId="0" applyNumberForma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16" borderId="0" xfId="0" applyFont="1" applyFill="1"/>
    <xf numFmtId="0" fontId="1" fillId="16" borderId="0" xfId="0" applyFont="1" applyFill="1"/>
    <xf numFmtId="2" fontId="0" fillId="0" borderId="12" xfId="0" applyNumberFormat="1" applyBorder="1" applyAlignment="1">
      <alignment horizontal="center" shrinkToFit="1"/>
    </xf>
    <xf numFmtId="2" fontId="0" fillId="17" borderId="12" xfId="0" applyNumberFormat="1" applyFill="1" applyBorder="1" applyAlignment="1">
      <alignment horizontal="center" shrinkToFit="1"/>
    </xf>
    <xf numFmtId="2" fontId="0" fillId="13" borderId="12" xfId="0" applyNumberFormat="1" applyFill="1" applyBorder="1" applyAlignment="1">
      <alignment horizontal="center" shrinkToFit="1"/>
    </xf>
    <xf numFmtId="0" fontId="15" fillId="0" borderId="0" xfId="0" applyFont="1"/>
    <xf numFmtId="0" fontId="15" fillId="0" borderId="0" xfId="0" applyFont="1" applyAlignment="1">
      <alignment horizontal="center"/>
    </xf>
    <xf numFmtId="0" fontId="0" fillId="9" borderId="13" xfId="0" applyFill="1" applyBorder="1"/>
    <xf numFmtId="0" fontId="18" fillId="16" borderId="0" xfId="0" applyFont="1" applyFill="1"/>
    <xf numFmtId="0" fontId="19" fillId="0" borderId="0" xfId="0" applyFont="1" applyAlignment="1">
      <alignment wrapText="1"/>
    </xf>
    <xf numFmtId="0" fontId="0" fillId="0" borderId="0" xfId="0" applyAlignment="1">
      <alignment wrapText="1"/>
    </xf>
    <xf numFmtId="0" fontId="2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3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</xdr:colOff>
      <xdr:row>56</xdr:row>
      <xdr:rowOff>1</xdr:rowOff>
    </xdr:from>
    <xdr:to>
      <xdr:col>29</xdr:col>
      <xdr:colOff>357029</xdr:colOff>
      <xdr:row>57</xdr:row>
      <xdr:rowOff>5101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EA320EF-F587-8342-9B85-12BDC581391A}"/>
            </a:ext>
          </a:extLst>
        </xdr:cNvPr>
        <xdr:cNvSpPr/>
      </xdr:nvSpPr>
      <xdr:spPr>
        <a:xfrm>
          <a:off x="10680701" y="17068801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367229</xdr:colOff>
      <xdr:row>8</xdr:row>
      <xdr:rowOff>0</xdr:rowOff>
    </xdr:from>
    <xdr:to>
      <xdr:col>32</xdr:col>
      <xdr:colOff>357028</xdr:colOff>
      <xdr:row>9</xdr:row>
      <xdr:rowOff>5100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51F11B3D-244D-CD43-BB1B-0F0B3B8303D9}"/>
            </a:ext>
          </a:extLst>
        </xdr:cNvPr>
        <xdr:cNvSpPr/>
      </xdr:nvSpPr>
      <xdr:spPr>
        <a:xfrm>
          <a:off x="11784529" y="2438400"/>
          <a:ext cx="3580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355600</xdr:colOff>
      <xdr:row>8</xdr:row>
      <xdr:rowOff>0</xdr:rowOff>
    </xdr:from>
    <xdr:to>
      <xdr:col>35</xdr:col>
      <xdr:colOff>345399</xdr:colOff>
      <xdr:row>9</xdr:row>
      <xdr:rowOff>5100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1276ECC-E214-4D43-9BAE-E4F636EFA63C}"/>
            </a:ext>
          </a:extLst>
        </xdr:cNvPr>
        <xdr:cNvSpPr/>
      </xdr:nvSpPr>
      <xdr:spPr>
        <a:xfrm>
          <a:off x="12877800" y="2438400"/>
          <a:ext cx="3580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0</xdr:colOff>
      <xdr:row>8</xdr:row>
      <xdr:rowOff>0</xdr:rowOff>
    </xdr:from>
    <xdr:to>
      <xdr:col>29</xdr:col>
      <xdr:colOff>358099</xdr:colOff>
      <xdr:row>9</xdr:row>
      <xdr:rowOff>5100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DFD011C-FFA0-EF49-B1AA-E285C0975B63}"/>
            </a:ext>
          </a:extLst>
        </xdr:cNvPr>
        <xdr:cNvSpPr/>
      </xdr:nvSpPr>
      <xdr:spPr>
        <a:xfrm>
          <a:off x="10680700" y="2438400"/>
          <a:ext cx="3580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0</xdr:colOff>
      <xdr:row>8</xdr:row>
      <xdr:rowOff>0</xdr:rowOff>
    </xdr:from>
    <xdr:to>
      <xdr:col>26</xdr:col>
      <xdr:colOff>358099</xdr:colOff>
      <xdr:row>9</xdr:row>
      <xdr:rowOff>5100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99D4A57-756A-4848-8BE4-81AD8B9D5B74}"/>
            </a:ext>
          </a:extLst>
        </xdr:cNvPr>
        <xdr:cNvSpPr/>
      </xdr:nvSpPr>
      <xdr:spPr>
        <a:xfrm>
          <a:off x="9575800" y="2438400"/>
          <a:ext cx="3580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357028</xdr:colOff>
      <xdr:row>57</xdr:row>
      <xdr:rowOff>5100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D4D81E4-72E4-E34F-A235-6601137E892A}"/>
            </a:ext>
          </a:extLst>
        </xdr:cNvPr>
        <xdr:cNvSpPr/>
      </xdr:nvSpPr>
      <xdr:spPr>
        <a:xfrm>
          <a:off x="8470900" y="170688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0</xdr:colOff>
      <xdr:row>56</xdr:row>
      <xdr:rowOff>0</xdr:rowOff>
    </xdr:from>
    <xdr:to>
      <xdr:col>26</xdr:col>
      <xdr:colOff>357028</xdr:colOff>
      <xdr:row>57</xdr:row>
      <xdr:rowOff>5100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A110B52E-248C-C14A-AEA4-354E51C29D5F}"/>
            </a:ext>
          </a:extLst>
        </xdr:cNvPr>
        <xdr:cNvSpPr/>
      </xdr:nvSpPr>
      <xdr:spPr>
        <a:xfrm>
          <a:off x="9575800" y="170688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357028</xdr:colOff>
      <xdr:row>8</xdr:row>
      <xdr:rowOff>152945</xdr:rowOff>
    </xdr:from>
    <xdr:to>
      <xdr:col>25</xdr:col>
      <xdr:colOff>367631</xdr:colOff>
      <xdr:row>56</xdr:row>
      <xdr:rowOff>152945</xdr:rowOff>
    </xdr:to>
    <xdr:cxnSp macro="">
      <xdr:nvCxnSpPr>
        <xdr:cNvPr id="9" name="Curved Connector 8">
          <a:extLst>
            <a:ext uri="{FF2B5EF4-FFF2-40B4-BE49-F238E27FC236}">
              <a16:creationId xmlns:a16="http://schemas.microsoft.com/office/drawing/2014/main" id="{A82C053E-8C86-C645-B27D-86FEFF4B78EA}"/>
            </a:ext>
          </a:extLst>
        </xdr:cNvPr>
        <xdr:cNvCxnSpPr>
          <a:stCxn id="7" idx="6"/>
          <a:endCxn id="6" idx="2"/>
        </xdr:cNvCxnSpPr>
      </xdr:nvCxnSpPr>
      <xdr:spPr>
        <a:xfrm flipV="1">
          <a:off x="8827928" y="2591345"/>
          <a:ext cx="747203" cy="14630400"/>
        </a:xfrm>
        <a:prstGeom prst="curved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357028</xdr:colOff>
      <xdr:row>8</xdr:row>
      <xdr:rowOff>152945</xdr:rowOff>
    </xdr:from>
    <xdr:to>
      <xdr:col>29</xdr:col>
      <xdr:colOff>0</xdr:colOff>
      <xdr:row>56</xdr:row>
      <xdr:rowOff>152945</xdr:rowOff>
    </xdr:to>
    <xdr:cxnSp macro="">
      <xdr:nvCxnSpPr>
        <xdr:cNvPr id="10" name="Curved Connector 9">
          <a:extLst>
            <a:ext uri="{FF2B5EF4-FFF2-40B4-BE49-F238E27FC236}">
              <a16:creationId xmlns:a16="http://schemas.microsoft.com/office/drawing/2014/main" id="{C9EE1FF8-7934-3145-ADC8-2D26F5FBA608}"/>
            </a:ext>
          </a:extLst>
        </xdr:cNvPr>
        <xdr:cNvCxnSpPr>
          <a:stCxn id="8" idx="6"/>
          <a:endCxn id="5" idx="2"/>
        </xdr:cNvCxnSpPr>
      </xdr:nvCxnSpPr>
      <xdr:spPr>
        <a:xfrm flipV="1">
          <a:off x="9932828" y="2591345"/>
          <a:ext cx="747872" cy="14630400"/>
        </a:xfrm>
        <a:prstGeom prst="curved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357029</xdr:colOff>
      <xdr:row>8</xdr:row>
      <xdr:rowOff>152945</xdr:rowOff>
    </xdr:from>
    <xdr:to>
      <xdr:col>31</xdr:col>
      <xdr:colOff>367229</xdr:colOff>
      <xdr:row>56</xdr:row>
      <xdr:rowOff>152946</xdr:rowOff>
    </xdr:to>
    <xdr:cxnSp macro="">
      <xdr:nvCxnSpPr>
        <xdr:cNvPr id="11" name="Curved Connector 10">
          <a:extLst>
            <a:ext uri="{FF2B5EF4-FFF2-40B4-BE49-F238E27FC236}">
              <a16:creationId xmlns:a16="http://schemas.microsoft.com/office/drawing/2014/main" id="{3B1CF874-9423-E44C-8E93-049CD5A64CF6}"/>
            </a:ext>
          </a:extLst>
        </xdr:cNvPr>
        <xdr:cNvCxnSpPr>
          <a:stCxn id="2" idx="6"/>
          <a:endCxn id="3" idx="2"/>
        </xdr:cNvCxnSpPr>
      </xdr:nvCxnSpPr>
      <xdr:spPr>
        <a:xfrm flipV="1">
          <a:off x="11037729" y="2591345"/>
          <a:ext cx="746800" cy="14630401"/>
        </a:xfrm>
        <a:prstGeom prst="curved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357029</xdr:colOff>
      <xdr:row>8</xdr:row>
      <xdr:rowOff>152945</xdr:rowOff>
    </xdr:from>
    <xdr:to>
      <xdr:col>34</xdr:col>
      <xdr:colOff>355600</xdr:colOff>
      <xdr:row>56</xdr:row>
      <xdr:rowOff>152946</xdr:rowOff>
    </xdr:to>
    <xdr:cxnSp macro="">
      <xdr:nvCxnSpPr>
        <xdr:cNvPr id="12" name="Curved Connector 11">
          <a:extLst>
            <a:ext uri="{FF2B5EF4-FFF2-40B4-BE49-F238E27FC236}">
              <a16:creationId xmlns:a16="http://schemas.microsoft.com/office/drawing/2014/main" id="{9C458792-7058-0441-B66A-19E944834B10}"/>
            </a:ext>
          </a:extLst>
        </xdr:cNvPr>
        <xdr:cNvCxnSpPr>
          <a:stCxn id="13" idx="6"/>
          <a:endCxn id="4" idx="2"/>
        </xdr:cNvCxnSpPr>
      </xdr:nvCxnSpPr>
      <xdr:spPr>
        <a:xfrm flipV="1">
          <a:off x="12142629" y="2591345"/>
          <a:ext cx="735171" cy="14630401"/>
        </a:xfrm>
        <a:prstGeom prst="curved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</xdr:colOff>
      <xdr:row>56</xdr:row>
      <xdr:rowOff>1</xdr:rowOff>
    </xdr:from>
    <xdr:to>
      <xdr:col>32</xdr:col>
      <xdr:colOff>357029</xdr:colOff>
      <xdr:row>57</xdr:row>
      <xdr:rowOff>5101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B31163C2-E171-A247-ACEF-76A88C449BEE}"/>
            </a:ext>
          </a:extLst>
        </xdr:cNvPr>
        <xdr:cNvSpPr/>
      </xdr:nvSpPr>
      <xdr:spPr>
        <a:xfrm>
          <a:off x="11785601" y="17068801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28</xdr:row>
      <xdr:rowOff>0</xdr:rowOff>
    </xdr:from>
    <xdr:to>
      <xdr:col>16</xdr:col>
      <xdr:colOff>358099</xdr:colOff>
      <xdr:row>29</xdr:row>
      <xdr:rowOff>5099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7AC2D4D-89E1-4946-B783-A5CCF743FD75}"/>
            </a:ext>
          </a:extLst>
        </xdr:cNvPr>
        <xdr:cNvSpPr/>
      </xdr:nvSpPr>
      <xdr:spPr>
        <a:xfrm>
          <a:off x="5892800" y="8534400"/>
          <a:ext cx="358099" cy="309899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15</xdr:row>
      <xdr:rowOff>0</xdr:rowOff>
    </xdr:from>
    <xdr:to>
      <xdr:col>19</xdr:col>
      <xdr:colOff>358099</xdr:colOff>
      <xdr:row>16</xdr:row>
      <xdr:rowOff>5100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F56F0A6-D6A7-384D-888C-BEF762893EB4}"/>
            </a:ext>
          </a:extLst>
        </xdr:cNvPr>
        <xdr:cNvSpPr/>
      </xdr:nvSpPr>
      <xdr:spPr>
        <a:xfrm>
          <a:off x="6997700" y="4572000"/>
          <a:ext cx="3580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179050</xdr:colOff>
      <xdr:row>15</xdr:row>
      <xdr:rowOff>152946</xdr:rowOff>
    </xdr:from>
    <xdr:to>
      <xdr:col>19</xdr:col>
      <xdr:colOff>0</xdr:colOff>
      <xdr:row>28</xdr:row>
      <xdr:rowOff>1</xdr:rowOff>
    </xdr:to>
    <xdr:cxnSp macro="">
      <xdr:nvCxnSpPr>
        <xdr:cNvPr id="16" name="Curved Connector 15">
          <a:extLst>
            <a:ext uri="{FF2B5EF4-FFF2-40B4-BE49-F238E27FC236}">
              <a16:creationId xmlns:a16="http://schemas.microsoft.com/office/drawing/2014/main" id="{6BE0E70D-9BC4-634D-B744-F3A7B9687E25}"/>
            </a:ext>
          </a:extLst>
        </xdr:cNvPr>
        <xdr:cNvCxnSpPr>
          <a:stCxn id="14" idx="0"/>
          <a:endCxn id="15" idx="2"/>
        </xdr:cNvCxnSpPr>
      </xdr:nvCxnSpPr>
      <xdr:spPr>
        <a:xfrm rot="5400000" flipH="1" flipV="1">
          <a:off x="4630047" y="6166749"/>
          <a:ext cx="3809455" cy="925850"/>
        </a:xfrm>
        <a:prstGeom prst="curved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28</xdr:row>
      <xdr:rowOff>0</xdr:rowOff>
    </xdr:from>
    <xdr:to>
      <xdr:col>19</xdr:col>
      <xdr:colOff>358099</xdr:colOff>
      <xdr:row>29</xdr:row>
      <xdr:rowOff>5099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30925600-9228-E246-B5EB-75CCF75F5DEE}"/>
            </a:ext>
          </a:extLst>
        </xdr:cNvPr>
        <xdr:cNvSpPr/>
      </xdr:nvSpPr>
      <xdr:spPr>
        <a:xfrm>
          <a:off x="6997700" y="8534400"/>
          <a:ext cx="358099" cy="309899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0</xdr:colOff>
      <xdr:row>15</xdr:row>
      <xdr:rowOff>0</xdr:rowOff>
    </xdr:from>
    <xdr:to>
      <xdr:col>22</xdr:col>
      <xdr:colOff>358099</xdr:colOff>
      <xdr:row>16</xdr:row>
      <xdr:rowOff>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CFC49128-4F78-BE43-8F0D-DB0FADFE5E4B}"/>
            </a:ext>
          </a:extLst>
        </xdr:cNvPr>
        <xdr:cNvSpPr/>
      </xdr:nvSpPr>
      <xdr:spPr>
        <a:xfrm>
          <a:off x="8102600" y="4572000"/>
          <a:ext cx="3580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179050</xdr:colOff>
      <xdr:row>15</xdr:row>
      <xdr:rowOff>152946</xdr:rowOff>
    </xdr:from>
    <xdr:to>
      <xdr:col>22</xdr:col>
      <xdr:colOff>0</xdr:colOff>
      <xdr:row>28</xdr:row>
      <xdr:rowOff>1</xdr:rowOff>
    </xdr:to>
    <xdr:cxnSp macro="">
      <xdr:nvCxnSpPr>
        <xdr:cNvPr id="19" name="Curved Connector 18">
          <a:extLst>
            <a:ext uri="{FF2B5EF4-FFF2-40B4-BE49-F238E27FC236}">
              <a16:creationId xmlns:a16="http://schemas.microsoft.com/office/drawing/2014/main" id="{5F9924E6-B1AE-844B-91DC-E076F0F1DEDD}"/>
            </a:ext>
          </a:extLst>
        </xdr:cNvPr>
        <xdr:cNvCxnSpPr>
          <a:stCxn id="17" idx="0"/>
          <a:endCxn id="18" idx="2"/>
        </xdr:cNvCxnSpPr>
      </xdr:nvCxnSpPr>
      <xdr:spPr>
        <a:xfrm rot="5400000" flipH="1" flipV="1">
          <a:off x="5734947" y="6166749"/>
          <a:ext cx="3809455" cy="925850"/>
        </a:xfrm>
        <a:prstGeom prst="curved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28</xdr:row>
      <xdr:rowOff>0</xdr:rowOff>
    </xdr:from>
    <xdr:to>
      <xdr:col>22</xdr:col>
      <xdr:colOff>358099</xdr:colOff>
      <xdr:row>29</xdr:row>
      <xdr:rowOff>5099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44C47B78-83A5-AD4E-906A-1F5DB73AFA29}"/>
            </a:ext>
          </a:extLst>
        </xdr:cNvPr>
        <xdr:cNvSpPr/>
      </xdr:nvSpPr>
      <xdr:spPr>
        <a:xfrm>
          <a:off x="8102600" y="8534400"/>
          <a:ext cx="358099" cy="309899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</xdr:colOff>
      <xdr:row>15</xdr:row>
      <xdr:rowOff>0</xdr:rowOff>
    </xdr:from>
    <xdr:to>
      <xdr:col>25</xdr:col>
      <xdr:colOff>358100</xdr:colOff>
      <xdr:row>16</xdr:row>
      <xdr:rowOff>5100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71EA6648-5D78-D94F-AC4F-74CEBC07F227}"/>
            </a:ext>
          </a:extLst>
        </xdr:cNvPr>
        <xdr:cNvSpPr/>
      </xdr:nvSpPr>
      <xdr:spPr>
        <a:xfrm>
          <a:off x="9207501" y="4572000"/>
          <a:ext cx="3580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179050</xdr:colOff>
      <xdr:row>15</xdr:row>
      <xdr:rowOff>152946</xdr:rowOff>
    </xdr:from>
    <xdr:to>
      <xdr:col>25</xdr:col>
      <xdr:colOff>1</xdr:colOff>
      <xdr:row>28</xdr:row>
      <xdr:rowOff>1</xdr:rowOff>
    </xdr:to>
    <xdr:cxnSp macro="">
      <xdr:nvCxnSpPr>
        <xdr:cNvPr id="22" name="Curved Connector 21">
          <a:extLst>
            <a:ext uri="{FF2B5EF4-FFF2-40B4-BE49-F238E27FC236}">
              <a16:creationId xmlns:a16="http://schemas.microsoft.com/office/drawing/2014/main" id="{458D74F8-7B32-C740-802E-CE1DEF6554FE}"/>
            </a:ext>
          </a:extLst>
        </xdr:cNvPr>
        <xdr:cNvCxnSpPr>
          <a:stCxn id="20" idx="0"/>
          <a:endCxn id="21" idx="2"/>
        </xdr:cNvCxnSpPr>
      </xdr:nvCxnSpPr>
      <xdr:spPr>
        <a:xfrm rot="5400000" flipH="1" flipV="1">
          <a:off x="6839848" y="6166748"/>
          <a:ext cx="3809455" cy="925851"/>
        </a:xfrm>
        <a:prstGeom prst="curved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28</xdr:row>
      <xdr:rowOff>0</xdr:rowOff>
    </xdr:from>
    <xdr:to>
      <xdr:col>25</xdr:col>
      <xdr:colOff>358099</xdr:colOff>
      <xdr:row>29</xdr:row>
      <xdr:rowOff>5099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DE9243C6-E48D-1D45-ACF9-27573DE9FA6F}"/>
            </a:ext>
          </a:extLst>
        </xdr:cNvPr>
        <xdr:cNvSpPr/>
      </xdr:nvSpPr>
      <xdr:spPr>
        <a:xfrm>
          <a:off x="9207500" y="8534400"/>
          <a:ext cx="358099" cy="309899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0</xdr:colOff>
      <xdr:row>15</xdr:row>
      <xdr:rowOff>0</xdr:rowOff>
    </xdr:from>
    <xdr:to>
      <xdr:col>28</xdr:col>
      <xdr:colOff>358099</xdr:colOff>
      <xdr:row>16</xdr:row>
      <xdr:rowOff>5100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98B28D90-3105-A147-B9BD-E1BD053719FF}"/>
            </a:ext>
          </a:extLst>
        </xdr:cNvPr>
        <xdr:cNvSpPr/>
      </xdr:nvSpPr>
      <xdr:spPr>
        <a:xfrm>
          <a:off x="10312400" y="4572000"/>
          <a:ext cx="3580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179050</xdr:colOff>
      <xdr:row>15</xdr:row>
      <xdr:rowOff>152946</xdr:rowOff>
    </xdr:from>
    <xdr:to>
      <xdr:col>28</xdr:col>
      <xdr:colOff>0</xdr:colOff>
      <xdr:row>28</xdr:row>
      <xdr:rowOff>1</xdr:rowOff>
    </xdr:to>
    <xdr:cxnSp macro="">
      <xdr:nvCxnSpPr>
        <xdr:cNvPr id="25" name="Curved Connector 24">
          <a:extLst>
            <a:ext uri="{FF2B5EF4-FFF2-40B4-BE49-F238E27FC236}">
              <a16:creationId xmlns:a16="http://schemas.microsoft.com/office/drawing/2014/main" id="{9583200A-0A38-754D-99DA-79247ACEE98B}"/>
            </a:ext>
          </a:extLst>
        </xdr:cNvPr>
        <xdr:cNvCxnSpPr>
          <a:stCxn id="23" idx="0"/>
          <a:endCxn id="24" idx="2"/>
        </xdr:cNvCxnSpPr>
      </xdr:nvCxnSpPr>
      <xdr:spPr>
        <a:xfrm rot="5400000" flipH="1" flipV="1">
          <a:off x="7944747" y="6166749"/>
          <a:ext cx="3809455" cy="925850"/>
        </a:xfrm>
        <a:prstGeom prst="curved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28</xdr:row>
      <xdr:rowOff>0</xdr:rowOff>
    </xdr:from>
    <xdr:to>
      <xdr:col>28</xdr:col>
      <xdr:colOff>358099</xdr:colOff>
      <xdr:row>29</xdr:row>
      <xdr:rowOff>5099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9D1F1718-C9AB-5844-8EA4-539942EB1C6F}"/>
            </a:ext>
          </a:extLst>
        </xdr:cNvPr>
        <xdr:cNvSpPr/>
      </xdr:nvSpPr>
      <xdr:spPr>
        <a:xfrm>
          <a:off x="10312400" y="8534400"/>
          <a:ext cx="358099" cy="309899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0</xdr:colOff>
      <xdr:row>15</xdr:row>
      <xdr:rowOff>0</xdr:rowOff>
    </xdr:from>
    <xdr:to>
      <xdr:col>31</xdr:col>
      <xdr:colOff>358099</xdr:colOff>
      <xdr:row>16</xdr:row>
      <xdr:rowOff>5100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B3BCCE09-DD60-214E-A310-5D6B43BC283A}"/>
            </a:ext>
          </a:extLst>
        </xdr:cNvPr>
        <xdr:cNvSpPr/>
      </xdr:nvSpPr>
      <xdr:spPr>
        <a:xfrm>
          <a:off x="11417300" y="4572000"/>
          <a:ext cx="3580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179050</xdr:colOff>
      <xdr:row>15</xdr:row>
      <xdr:rowOff>152946</xdr:rowOff>
    </xdr:from>
    <xdr:to>
      <xdr:col>31</xdr:col>
      <xdr:colOff>0</xdr:colOff>
      <xdr:row>28</xdr:row>
      <xdr:rowOff>1</xdr:rowOff>
    </xdr:to>
    <xdr:cxnSp macro="">
      <xdr:nvCxnSpPr>
        <xdr:cNvPr id="28" name="Curved Connector 27">
          <a:extLst>
            <a:ext uri="{FF2B5EF4-FFF2-40B4-BE49-F238E27FC236}">
              <a16:creationId xmlns:a16="http://schemas.microsoft.com/office/drawing/2014/main" id="{2C781465-420E-1D42-A788-0C190E01BB46}"/>
            </a:ext>
          </a:extLst>
        </xdr:cNvPr>
        <xdr:cNvCxnSpPr>
          <a:stCxn id="26" idx="0"/>
          <a:endCxn id="27" idx="2"/>
        </xdr:cNvCxnSpPr>
      </xdr:nvCxnSpPr>
      <xdr:spPr>
        <a:xfrm rot="5400000" flipH="1" flipV="1">
          <a:off x="9049647" y="6166749"/>
          <a:ext cx="3809455" cy="925850"/>
        </a:xfrm>
        <a:prstGeom prst="curved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28</xdr:row>
      <xdr:rowOff>0</xdr:rowOff>
    </xdr:from>
    <xdr:to>
      <xdr:col>31</xdr:col>
      <xdr:colOff>358099</xdr:colOff>
      <xdr:row>29</xdr:row>
      <xdr:rowOff>5099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84638A50-F113-5D41-841E-3BF128ECF8B3}"/>
            </a:ext>
          </a:extLst>
        </xdr:cNvPr>
        <xdr:cNvSpPr/>
      </xdr:nvSpPr>
      <xdr:spPr>
        <a:xfrm>
          <a:off x="11417300" y="8534400"/>
          <a:ext cx="358099" cy="309899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0</xdr:colOff>
      <xdr:row>15</xdr:row>
      <xdr:rowOff>0</xdr:rowOff>
    </xdr:from>
    <xdr:to>
      <xdr:col>34</xdr:col>
      <xdr:colOff>358099</xdr:colOff>
      <xdr:row>16</xdr:row>
      <xdr:rowOff>5100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B9370C9-C2B4-D44F-8F57-FC587D4BCAE1}"/>
            </a:ext>
          </a:extLst>
        </xdr:cNvPr>
        <xdr:cNvSpPr/>
      </xdr:nvSpPr>
      <xdr:spPr>
        <a:xfrm>
          <a:off x="12522200" y="4572000"/>
          <a:ext cx="3580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179050</xdr:colOff>
      <xdr:row>15</xdr:row>
      <xdr:rowOff>152946</xdr:rowOff>
    </xdr:from>
    <xdr:to>
      <xdr:col>34</xdr:col>
      <xdr:colOff>0</xdr:colOff>
      <xdr:row>28</xdr:row>
      <xdr:rowOff>1</xdr:rowOff>
    </xdr:to>
    <xdr:cxnSp macro="">
      <xdr:nvCxnSpPr>
        <xdr:cNvPr id="31" name="Curved Connector 30">
          <a:extLst>
            <a:ext uri="{FF2B5EF4-FFF2-40B4-BE49-F238E27FC236}">
              <a16:creationId xmlns:a16="http://schemas.microsoft.com/office/drawing/2014/main" id="{43890CE0-87C8-9343-9034-5B60F2BE9D15}"/>
            </a:ext>
          </a:extLst>
        </xdr:cNvPr>
        <xdr:cNvCxnSpPr>
          <a:stCxn id="29" idx="0"/>
          <a:endCxn id="30" idx="2"/>
        </xdr:cNvCxnSpPr>
      </xdr:nvCxnSpPr>
      <xdr:spPr>
        <a:xfrm rot="5400000" flipH="1" flipV="1">
          <a:off x="10154547" y="6166749"/>
          <a:ext cx="3809455" cy="925850"/>
        </a:xfrm>
        <a:prstGeom prst="curved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</xdr:colOff>
      <xdr:row>53</xdr:row>
      <xdr:rowOff>1</xdr:rowOff>
    </xdr:from>
    <xdr:to>
      <xdr:col>64</xdr:col>
      <xdr:colOff>357029</xdr:colOff>
      <xdr:row>54</xdr:row>
      <xdr:rowOff>5101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FFD0465-9572-C548-93F1-E6C043A93D96}"/>
            </a:ext>
          </a:extLst>
        </xdr:cNvPr>
        <xdr:cNvSpPr/>
      </xdr:nvSpPr>
      <xdr:spPr>
        <a:xfrm>
          <a:off x="23571201" y="16154401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0</xdr:colOff>
      <xdr:row>8</xdr:row>
      <xdr:rowOff>0</xdr:rowOff>
    </xdr:from>
    <xdr:to>
      <xdr:col>65</xdr:col>
      <xdr:colOff>357028</xdr:colOff>
      <xdr:row>9</xdr:row>
      <xdr:rowOff>5100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D7544D4-DB46-A74A-99F6-4AD65F262F11}"/>
            </a:ext>
          </a:extLst>
        </xdr:cNvPr>
        <xdr:cNvSpPr/>
      </xdr:nvSpPr>
      <xdr:spPr>
        <a:xfrm>
          <a:off x="23939500" y="2438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66</xdr:col>
      <xdr:colOff>0</xdr:colOff>
      <xdr:row>8</xdr:row>
      <xdr:rowOff>0</xdr:rowOff>
    </xdr:from>
    <xdr:to>
      <xdr:col>66</xdr:col>
      <xdr:colOff>345399</xdr:colOff>
      <xdr:row>9</xdr:row>
      <xdr:rowOff>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77B8E3FB-DF8D-E34C-9357-14641D576CF6}"/>
            </a:ext>
          </a:extLst>
        </xdr:cNvPr>
        <xdr:cNvSpPr/>
      </xdr:nvSpPr>
      <xdr:spPr>
        <a:xfrm>
          <a:off x="24307800" y="2438400"/>
          <a:ext cx="3453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64</xdr:col>
      <xdr:colOff>0</xdr:colOff>
      <xdr:row>8</xdr:row>
      <xdr:rowOff>0</xdr:rowOff>
    </xdr:from>
    <xdr:to>
      <xdr:col>64</xdr:col>
      <xdr:colOff>358099</xdr:colOff>
      <xdr:row>9</xdr:row>
      <xdr:rowOff>5100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C31A717E-E35C-E142-A4C0-6FA977902EDD}"/>
            </a:ext>
          </a:extLst>
        </xdr:cNvPr>
        <xdr:cNvSpPr/>
      </xdr:nvSpPr>
      <xdr:spPr>
        <a:xfrm>
          <a:off x="23571200" y="2438400"/>
          <a:ext cx="3580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63</xdr:col>
      <xdr:colOff>0</xdr:colOff>
      <xdr:row>8</xdr:row>
      <xdr:rowOff>0</xdr:rowOff>
    </xdr:from>
    <xdr:to>
      <xdr:col>63</xdr:col>
      <xdr:colOff>358099</xdr:colOff>
      <xdr:row>9</xdr:row>
      <xdr:rowOff>5100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11940172-2C27-D44E-B92E-3AD47D4420AA}"/>
            </a:ext>
          </a:extLst>
        </xdr:cNvPr>
        <xdr:cNvSpPr/>
      </xdr:nvSpPr>
      <xdr:spPr>
        <a:xfrm>
          <a:off x="23202900" y="2438400"/>
          <a:ext cx="3580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62</xdr:col>
      <xdr:colOff>0</xdr:colOff>
      <xdr:row>53</xdr:row>
      <xdr:rowOff>0</xdr:rowOff>
    </xdr:from>
    <xdr:to>
      <xdr:col>62</xdr:col>
      <xdr:colOff>357028</xdr:colOff>
      <xdr:row>54</xdr:row>
      <xdr:rowOff>5100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B775476E-6ACC-2C4E-8934-90B7C9CB5295}"/>
            </a:ext>
          </a:extLst>
        </xdr:cNvPr>
        <xdr:cNvSpPr/>
      </xdr:nvSpPr>
      <xdr:spPr>
        <a:xfrm>
          <a:off x="22834600" y="16154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63</xdr:col>
      <xdr:colOff>0</xdr:colOff>
      <xdr:row>53</xdr:row>
      <xdr:rowOff>0</xdr:rowOff>
    </xdr:from>
    <xdr:to>
      <xdr:col>63</xdr:col>
      <xdr:colOff>357028</xdr:colOff>
      <xdr:row>54</xdr:row>
      <xdr:rowOff>5100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B2B6292-8742-0944-A938-C20B64DC7375}"/>
            </a:ext>
          </a:extLst>
        </xdr:cNvPr>
        <xdr:cNvSpPr/>
      </xdr:nvSpPr>
      <xdr:spPr>
        <a:xfrm>
          <a:off x="23202900" y="16154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1</xdr:colOff>
      <xdr:row>53</xdr:row>
      <xdr:rowOff>1</xdr:rowOff>
    </xdr:from>
    <xdr:to>
      <xdr:col>65</xdr:col>
      <xdr:colOff>357029</xdr:colOff>
      <xdr:row>54</xdr:row>
      <xdr:rowOff>5101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89FF7913-5FF2-4247-88E7-4B142AEF4842}"/>
            </a:ext>
          </a:extLst>
        </xdr:cNvPr>
        <xdr:cNvSpPr/>
      </xdr:nvSpPr>
      <xdr:spPr>
        <a:xfrm>
          <a:off x="23939501" y="16154401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63</xdr:col>
      <xdr:colOff>0</xdr:colOff>
      <xdr:row>53</xdr:row>
      <xdr:rowOff>0</xdr:rowOff>
    </xdr:from>
    <xdr:to>
      <xdr:col>63</xdr:col>
      <xdr:colOff>357028</xdr:colOff>
      <xdr:row>54</xdr:row>
      <xdr:rowOff>5100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8E2F93A7-0054-DF43-A873-C26ED1BBEC79}"/>
            </a:ext>
          </a:extLst>
        </xdr:cNvPr>
        <xdr:cNvSpPr/>
      </xdr:nvSpPr>
      <xdr:spPr>
        <a:xfrm>
          <a:off x="23202900" y="16154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64</xdr:col>
      <xdr:colOff>0</xdr:colOff>
      <xdr:row>53</xdr:row>
      <xdr:rowOff>0</xdr:rowOff>
    </xdr:from>
    <xdr:to>
      <xdr:col>64</xdr:col>
      <xdr:colOff>357028</xdr:colOff>
      <xdr:row>54</xdr:row>
      <xdr:rowOff>5100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1313F00E-3B44-FC4B-90D6-1AE395F8D0AA}"/>
            </a:ext>
          </a:extLst>
        </xdr:cNvPr>
        <xdr:cNvSpPr/>
      </xdr:nvSpPr>
      <xdr:spPr>
        <a:xfrm>
          <a:off x="23571200" y="16154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0</xdr:colOff>
      <xdr:row>53</xdr:row>
      <xdr:rowOff>0</xdr:rowOff>
    </xdr:from>
    <xdr:to>
      <xdr:col>65</xdr:col>
      <xdr:colOff>357028</xdr:colOff>
      <xdr:row>54</xdr:row>
      <xdr:rowOff>5100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1A08E32B-5D42-B841-99D5-552CD5496BFE}"/>
            </a:ext>
          </a:extLst>
        </xdr:cNvPr>
        <xdr:cNvSpPr/>
      </xdr:nvSpPr>
      <xdr:spPr>
        <a:xfrm>
          <a:off x="23939500" y="16154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100</xdr:col>
      <xdr:colOff>0</xdr:colOff>
      <xdr:row>8</xdr:row>
      <xdr:rowOff>0</xdr:rowOff>
    </xdr:from>
    <xdr:to>
      <xdr:col>100</xdr:col>
      <xdr:colOff>357028</xdr:colOff>
      <xdr:row>9</xdr:row>
      <xdr:rowOff>5100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9A945945-4C4F-FE47-AD49-820CA6BFF5CC}"/>
            </a:ext>
          </a:extLst>
        </xdr:cNvPr>
        <xdr:cNvSpPr/>
      </xdr:nvSpPr>
      <xdr:spPr>
        <a:xfrm>
          <a:off x="36830000" y="2438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101</xdr:col>
      <xdr:colOff>0</xdr:colOff>
      <xdr:row>8</xdr:row>
      <xdr:rowOff>0</xdr:rowOff>
    </xdr:from>
    <xdr:to>
      <xdr:col>101</xdr:col>
      <xdr:colOff>345399</xdr:colOff>
      <xdr:row>9</xdr:row>
      <xdr:rowOff>5100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19C41835-35E9-4C41-B81B-564873623F54}"/>
            </a:ext>
          </a:extLst>
        </xdr:cNvPr>
        <xdr:cNvSpPr/>
      </xdr:nvSpPr>
      <xdr:spPr>
        <a:xfrm>
          <a:off x="37198300" y="2438400"/>
          <a:ext cx="3453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99</xdr:col>
      <xdr:colOff>0</xdr:colOff>
      <xdr:row>8</xdr:row>
      <xdr:rowOff>0</xdr:rowOff>
    </xdr:from>
    <xdr:to>
      <xdr:col>99</xdr:col>
      <xdr:colOff>358099</xdr:colOff>
      <xdr:row>9</xdr:row>
      <xdr:rowOff>5100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175003E0-5E0B-8F46-9BA4-CF68B62B97C6}"/>
            </a:ext>
          </a:extLst>
        </xdr:cNvPr>
        <xdr:cNvSpPr/>
      </xdr:nvSpPr>
      <xdr:spPr>
        <a:xfrm>
          <a:off x="36461700" y="2438400"/>
          <a:ext cx="3580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98</xdr:col>
      <xdr:colOff>0</xdr:colOff>
      <xdr:row>8</xdr:row>
      <xdr:rowOff>0</xdr:rowOff>
    </xdr:from>
    <xdr:to>
      <xdr:col>98</xdr:col>
      <xdr:colOff>358099</xdr:colOff>
      <xdr:row>9</xdr:row>
      <xdr:rowOff>5100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D57E788A-C65C-D64A-BBF7-12B35BC2D653}"/>
            </a:ext>
          </a:extLst>
        </xdr:cNvPr>
        <xdr:cNvSpPr/>
      </xdr:nvSpPr>
      <xdr:spPr>
        <a:xfrm>
          <a:off x="36093400" y="2438400"/>
          <a:ext cx="3580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135</xdr:col>
      <xdr:colOff>0</xdr:colOff>
      <xdr:row>8</xdr:row>
      <xdr:rowOff>0</xdr:rowOff>
    </xdr:from>
    <xdr:to>
      <xdr:col>135</xdr:col>
      <xdr:colOff>357028</xdr:colOff>
      <xdr:row>9</xdr:row>
      <xdr:rowOff>5100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A8261BC6-6385-304C-9A12-3D54AF5B1410}"/>
            </a:ext>
          </a:extLst>
        </xdr:cNvPr>
        <xdr:cNvSpPr/>
      </xdr:nvSpPr>
      <xdr:spPr>
        <a:xfrm>
          <a:off x="49720500" y="2438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136</xdr:col>
      <xdr:colOff>0</xdr:colOff>
      <xdr:row>8</xdr:row>
      <xdr:rowOff>0</xdr:rowOff>
    </xdr:from>
    <xdr:to>
      <xdr:col>136</xdr:col>
      <xdr:colOff>345399</xdr:colOff>
      <xdr:row>9</xdr:row>
      <xdr:rowOff>5100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5070574A-F5D4-4B4F-ACA5-A3F24CD02D19}"/>
            </a:ext>
          </a:extLst>
        </xdr:cNvPr>
        <xdr:cNvSpPr/>
      </xdr:nvSpPr>
      <xdr:spPr>
        <a:xfrm>
          <a:off x="50088800" y="2438400"/>
          <a:ext cx="3453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134</xdr:col>
      <xdr:colOff>0</xdr:colOff>
      <xdr:row>8</xdr:row>
      <xdr:rowOff>0</xdr:rowOff>
    </xdr:from>
    <xdr:to>
      <xdr:col>134</xdr:col>
      <xdr:colOff>358099</xdr:colOff>
      <xdr:row>9</xdr:row>
      <xdr:rowOff>5100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EB4AD5EC-3533-4342-A6A7-F2BF96D2859B}"/>
            </a:ext>
          </a:extLst>
        </xdr:cNvPr>
        <xdr:cNvSpPr/>
      </xdr:nvSpPr>
      <xdr:spPr>
        <a:xfrm>
          <a:off x="49352200" y="2438400"/>
          <a:ext cx="3580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133</xdr:col>
      <xdr:colOff>0</xdr:colOff>
      <xdr:row>8</xdr:row>
      <xdr:rowOff>0</xdr:rowOff>
    </xdr:from>
    <xdr:to>
      <xdr:col>133</xdr:col>
      <xdr:colOff>358099</xdr:colOff>
      <xdr:row>9</xdr:row>
      <xdr:rowOff>5100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B5D5C80F-600F-BE4E-A9CF-445B1BF3004F}"/>
            </a:ext>
          </a:extLst>
        </xdr:cNvPr>
        <xdr:cNvSpPr/>
      </xdr:nvSpPr>
      <xdr:spPr>
        <a:xfrm>
          <a:off x="48983900" y="2438400"/>
          <a:ext cx="3580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132</xdr:col>
      <xdr:colOff>0</xdr:colOff>
      <xdr:row>53</xdr:row>
      <xdr:rowOff>0</xdr:rowOff>
    </xdr:from>
    <xdr:to>
      <xdr:col>132</xdr:col>
      <xdr:colOff>357028</xdr:colOff>
      <xdr:row>54</xdr:row>
      <xdr:rowOff>5100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A543914A-9989-F14D-A2AD-0AAB2E4270B4}"/>
            </a:ext>
          </a:extLst>
        </xdr:cNvPr>
        <xdr:cNvSpPr/>
      </xdr:nvSpPr>
      <xdr:spPr>
        <a:xfrm>
          <a:off x="48615600" y="16154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170</xdr:col>
      <xdr:colOff>0</xdr:colOff>
      <xdr:row>8</xdr:row>
      <xdr:rowOff>0</xdr:rowOff>
    </xdr:from>
    <xdr:to>
      <xdr:col>170</xdr:col>
      <xdr:colOff>357028</xdr:colOff>
      <xdr:row>9</xdr:row>
      <xdr:rowOff>5100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8552A6AA-B90C-9948-ADF4-9E85511A3450}"/>
            </a:ext>
          </a:extLst>
        </xdr:cNvPr>
        <xdr:cNvSpPr/>
      </xdr:nvSpPr>
      <xdr:spPr>
        <a:xfrm>
          <a:off x="62712600" y="2438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171</xdr:col>
      <xdr:colOff>0</xdr:colOff>
      <xdr:row>8</xdr:row>
      <xdr:rowOff>0</xdr:rowOff>
    </xdr:from>
    <xdr:to>
      <xdr:col>171</xdr:col>
      <xdr:colOff>345399</xdr:colOff>
      <xdr:row>9</xdr:row>
      <xdr:rowOff>5100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194A9D42-2707-A848-AA18-57D7E32BF5DB}"/>
            </a:ext>
          </a:extLst>
        </xdr:cNvPr>
        <xdr:cNvSpPr/>
      </xdr:nvSpPr>
      <xdr:spPr>
        <a:xfrm>
          <a:off x="63080900" y="2438400"/>
          <a:ext cx="3453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169</xdr:col>
      <xdr:colOff>0</xdr:colOff>
      <xdr:row>8</xdr:row>
      <xdr:rowOff>0</xdr:rowOff>
    </xdr:from>
    <xdr:to>
      <xdr:col>169</xdr:col>
      <xdr:colOff>358099</xdr:colOff>
      <xdr:row>9</xdr:row>
      <xdr:rowOff>5100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7DCA671D-F527-C34D-9EE6-30145F5E36DA}"/>
            </a:ext>
          </a:extLst>
        </xdr:cNvPr>
        <xdr:cNvSpPr/>
      </xdr:nvSpPr>
      <xdr:spPr>
        <a:xfrm>
          <a:off x="62344300" y="2438400"/>
          <a:ext cx="3580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168</xdr:col>
      <xdr:colOff>0</xdr:colOff>
      <xdr:row>8</xdr:row>
      <xdr:rowOff>0</xdr:rowOff>
    </xdr:from>
    <xdr:to>
      <xdr:col>168</xdr:col>
      <xdr:colOff>358099</xdr:colOff>
      <xdr:row>9</xdr:row>
      <xdr:rowOff>5100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D589A1AF-B04A-B848-9AC7-DE242103F104}"/>
            </a:ext>
          </a:extLst>
        </xdr:cNvPr>
        <xdr:cNvSpPr/>
      </xdr:nvSpPr>
      <xdr:spPr>
        <a:xfrm>
          <a:off x="61976000" y="2438400"/>
          <a:ext cx="358099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133</xdr:col>
      <xdr:colOff>0</xdr:colOff>
      <xdr:row>53</xdr:row>
      <xdr:rowOff>0</xdr:rowOff>
    </xdr:from>
    <xdr:to>
      <xdr:col>133</xdr:col>
      <xdr:colOff>357028</xdr:colOff>
      <xdr:row>54</xdr:row>
      <xdr:rowOff>5100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B6D3E511-4035-8C45-9EE7-9A37EF8D314C}"/>
            </a:ext>
          </a:extLst>
        </xdr:cNvPr>
        <xdr:cNvSpPr/>
      </xdr:nvSpPr>
      <xdr:spPr>
        <a:xfrm>
          <a:off x="48983900" y="16154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134</xdr:col>
      <xdr:colOff>0</xdr:colOff>
      <xdr:row>53</xdr:row>
      <xdr:rowOff>0</xdr:rowOff>
    </xdr:from>
    <xdr:to>
      <xdr:col>134</xdr:col>
      <xdr:colOff>357028</xdr:colOff>
      <xdr:row>54</xdr:row>
      <xdr:rowOff>5100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7EBD7FC9-3645-0841-8221-182878D9595E}"/>
            </a:ext>
          </a:extLst>
        </xdr:cNvPr>
        <xdr:cNvSpPr/>
      </xdr:nvSpPr>
      <xdr:spPr>
        <a:xfrm>
          <a:off x="49352200" y="16154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135</xdr:col>
      <xdr:colOff>0</xdr:colOff>
      <xdr:row>53</xdr:row>
      <xdr:rowOff>0</xdr:rowOff>
    </xdr:from>
    <xdr:to>
      <xdr:col>135</xdr:col>
      <xdr:colOff>357028</xdr:colOff>
      <xdr:row>54</xdr:row>
      <xdr:rowOff>5100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CCACC4D0-363C-0649-9FBB-53420470F94E}"/>
            </a:ext>
          </a:extLst>
        </xdr:cNvPr>
        <xdr:cNvSpPr/>
      </xdr:nvSpPr>
      <xdr:spPr>
        <a:xfrm>
          <a:off x="49720500" y="16154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0</xdr:colOff>
      <xdr:row>53</xdr:row>
      <xdr:rowOff>0</xdr:rowOff>
    </xdr:from>
    <xdr:to>
      <xdr:col>97</xdr:col>
      <xdr:colOff>357028</xdr:colOff>
      <xdr:row>54</xdr:row>
      <xdr:rowOff>5100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B16B7A06-988B-0F4B-A944-0CBA55910D7F}"/>
            </a:ext>
          </a:extLst>
        </xdr:cNvPr>
        <xdr:cNvSpPr/>
      </xdr:nvSpPr>
      <xdr:spPr>
        <a:xfrm>
          <a:off x="35725100" y="16154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98</xdr:col>
      <xdr:colOff>0</xdr:colOff>
      <xdr:row>53</xdr:row>
      <xdr:rowOff>0</xdr:rowOff>
    </xdr:from>
    <xdr:to>
      <xdr:col>98</xdr:col>
      <xdr:colOff>357028</xdr:colOff>
      <xdr:row>54</xdr:row>
      <xdr:rowOff>5100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720C624A-E9E6-F040-9464-E239E820A3F0}"/>
            </a:ext>
          </a:extLst>
        </xdr:cNvPr>
        <xdr:cNvSpPr/>
      </xdr:nvSpPr>
      <xdr:spPr>
        <a:xfrm>
          <a:off x="36093400" y="16154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99</xdr:col>
      <xdr:colOff>0</xdr:colOff>
      <xdr:row>53</xdr:row>
      <xdr:rowOff>0</xdr:rowOff>
    </xdr:from>
    <xdr:to>
      <xdr:col>99</xdr:col>
      <xdr:colOff>357028</xdr:colOff>
      <xdr:row>54</xdr:row>
      <xdr:rowOff>5100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F1AE9796-595E-8A48-8B49-2448ED50A2B9}"/>
            </a:ext>
          </a:extLst>
        </xdr:cNvPr>
        <xdr:cNvSpPr/>
      </xdr:nvSpPr>
      <xdr:spPr>
        <a:xfrm>
          <a:off x="36461700" y="16154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100</xdr:col>
      <xdr:colOff>0</xdr:colOff>
      <xdr:row>53</xdr:row>
      <xdr:rowOff>0</xdr:rowOff>
    </xdr:from>
    <xdr:to>
      <xdr:col>100</xdr:col>
      <xdr:colOff>357028</xdr:colOff>
      <xdr:row>54</xdr:row>
      <xdr:rowOff>5100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B2B81F3C-C4CB-CD4C-9B32-66987DAE59B1}"/>
            </a:ext>
          </a:extLst>
        </xdr:cNvPr>
        <xdr:cNvSpPr/>
      </xdr:nvSpPr>
      <xdr:spPr>
        <a:xfrm>
          <a:off x="36830000" y="16154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167</xdr:col>
      <xdr:colOff>0</xdr:colOff>
      <xdr:row>53</xdr:row>
      <xdr:rowOff>0</xdr:rowOff>
    </xdr:from>
    <xdr:to>
      <xdr:col>167</xdr:col>
      <xdr:colOff>357028</xdr:colOff>
      <xdr:row>54</xdr:row>
      <xdr:rowOff>5100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EE36CCFA-CBFB-3349-960E-1A7D1CAFBDF3}"/>
            </a:ext>
          </a:extLst>
        </xdr:cNvPr>
        <xdr:cNvSpPr/>
      </xdr:nvSpPr>
      <xdr:spPr>
        <a:xfrm>
          <a:off x="61607700" y="16154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168</xdr:col>
      <xdr:colOff>0</xdr:colOff>
      <xdr:row>53</xdr:row>
      <xdr:rowOff>0</xdr:rowOff>
    </xdr:from>
    <xdr:to>
      <xdr:col>168</xdr:col>
      <xdr:colOff>357028</xdr:colOff>
      <xdr:row>54</xdr:row>
      <xdr:rowOff>5100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0F35830F-D2E4-E148-883A-A353D07890B2}"/>
            </a:ext>
          </a:extLst>
        </xdr:cNvPr>
        <xdr:cNvSpPr/>
      </xdr:nvSpPr>
      <xdr:spPr>
        <a:xfrm>
          <a:off x="61976000" y="16154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169</xdr:col>
      <xdr:colOff>0</xdr:colOff>
      <xdr:row>53</xdr:row>
      <xdr:rowOff>0</xdr:rowOff>
    </xdr:from>
    <xdr:to>
      <xdr:col>169</xdr:col>
      <xdr:colOff>357028</xdr:colOff>
      <xdr:row>54</xdr:row>
      <xdr:rowOff>5100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3BF912F3-5D37-E545-9BDB-AA82FBABAF08}"/>
            </a:ext>
          </a:extLst>
        </xdr:cNvPr>
        <xdr:cNvSpPr/>
      </xdr:nvSpPr>
      <xdr:spPr>
        <a:xfrm>
          <a:off x="62344300" y="16154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170</xdr:col>
      <xdr:colOff>0</xdr:colOff>
      <xdr:row>53</xdr:row>
      <xdr:rowOff>0</xdr:rowOff>
    </xdr:from>
    <xdr:to>
      <xdr:col>170</xdr:col>
      <xdr:colOff>357028</xdr:colOff>
      <xdr:row>54</xdr:row>
      <xdr:rowOff>5100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BFDAB2F3-0A9D-6247-9047-5ABAF5E07BEA}"/>
            </a:ext>
          </a:extLst>
        </xdr:cNvPr>
        <xdr:cNvSpPr/>
      </xdr:nvSpPr>
      <xdr:spPr>
        <a:xfrm>
          <a:off x="62712600" y="16154400"/>
          <a:ext cx="357028" cy="3099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159</xdr:col>
      <xdr:colOff>308731</xdr:colOff>
      <xdr:row>72</xdr:row>
      <xdr:rowOff>112264</xdr:rowOff>
    </xdr:from>
    <xdr:ext cx="1903726" cy="2576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018A9E3E-CFB5-9243-85EA-9779D2222C50}"/>
                </a:ext>
              </a:extLst>
            </xdr:cNvPr>
            <xdr:cNvSpPr txBox="1"/>
          </xdr:nvSpPr>
          <xdr:spPr>
            <a:xfrm>
              <a:off x="58970031" y="22057864"/>
              <a:ext cx="1903726" cy="2576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𝛿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ar-AE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ar-AE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ar-AE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𝛾</m:t>
                    </m:r>
                    <m:r>
                      <a:rPr lang="ar-AE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d>
                      <m:dPr>
                        <m:ctrlP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e>
                    </m:d>
                    <m:r>
                      <a:rPr lang="ar-AE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ar-AE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d>
                      <m:dPr>
                        <m:ctrlP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</m:d>
                  </m:oMath>
                </m:oMathPara>
              </a14:m>
              <a:endParaRPr lang="ar-AE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018A9E3E-CFB5-9243-85EA-9779D2222C50}"/>
                </a:ext>
              </a:extLst>
            </xdr:cNvPr>
            <xdr:cNvSpPr txBox="1"/>
          </xdr:nvSpPr>
          <xdr:spPr>
            <a:xfrm>
              <a:off x="58970031" y="22057864"/>
              <a:ext cx="1903726" cy="2576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ar-AE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𝛿_𝑡=𝑟_𝑡+𝛾𝑉(</a:t>
              </a:r>
              <a:r>
                <a:rPr lang="en-US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𝑡+1</a:t>
              </a:r>
              <a:r>
                <a:rPr lang="ar-AE" sz="11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)</a:t>
              </a:r>
              <a:r>
                <a:rPr lang="ar-AE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−𝑉(</a:t>
              </a:r>
              <a:r>
                <a:rPr lang="en-US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ar-AE" sz="11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)</a:t>
              </a:r>
              <a:endParaRPr lang="ar-AE"/>
            </a:p>
          </xdr:txBody>
        </xdr:sp>
      </mc:Fallback>
    </mc:AlternateContent>
    <xdr:clientData/>
  </xdr:oneCellAnchor>
  <xdr:oneCellAnchor>
    <xdr:from>
      <xdr:col>159</xdr:col>
      <xdr:colOff>350830</xdr:colOff>
      <xdr:row>75</xdr:row>
      <xdr:rowOff>64081</xdr:rowOff>
    </xdr:from>
    <xdr:ext cx="1271951" cy="2576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933EFE45-6DB2-BE4C-A1F3-668993E7E211}"/>
                </a:ext>
              </a:extLst>
            </xdr:cNvPr>
            <xdr:cNvSpPr txBox="1"/>
          </xdr:nvSpPr>
          <xdr:spPr>
            <a:xfrm>
              <a:off x="59012130" y="22924081"/>
              <a:ext cx="1271951" cy="2576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ar-AE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𝛿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ar-AE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ar-AE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𝛾𝜆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ar-AE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ar-AE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ar-AE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933EFE45-6DB2-BE4C-A1F3-668993E7E211}"/>
                </a:ext>
              </a:extLst>
            </xdr:cNvPr>
            <xdr:cNvSpPr txBox="1"/>
          </xdr:nvSpPr>
          <xdr:spPr>
            <a:xfrm>
              <a:off x="59012130" y="22924081"/>
              <a:ext cx="1271951" cy="2576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ar-AE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𝐴_𝑡=𝛿_𝑡+𝛾𝜆𝐴_(𝑡+1)</a:t>
              </a:r>
              <a:endParaRPr lang="ar-AE"/>
            </a:p>
          </xdr:txBody>
        </xdr:sp>
      </mc:Fallback>
    </mc:AlternateContent>
    <xdr:clientData/>
  </xdr:oneCellAnchor>
  <xdr:twoCellAnchor>
    <xdr:from>
      <xdr:col>187</xdr:col>
      <xdr:colOff>152400</xdr:colOff>
      <xdr:row>17</xdr:row>
      <xdr:rowOff>165100</xdr:rowOff>
    </xdr:from>
    <xdr:to>
      <xdr:col>188</xdr:col>
      <xdr:colOff>190500</xdr:colOff>
      <xdr:row>31</xdr:row>
      <xdr:rowOff>165100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12DDC844-D3A3-8E6B-3CF8-2CCF56C0AC6E}"/>
            </a:ext>
          </a:extLst>
        </xdr:cNvPr>
        <xdr:cNvCxnSpPr/>
      </xdr:nvCxnSpPr>
      <xdr:spPr>
        <a:xfrm flipV="1">
          <a:off x="69126100" y="5346700"/>
          <a:ext cx="406400" cy="426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188</xdr:col>
      <xdr:colOff>162560</xdr:colOff>
      <xdr:row>17</xdr:row>
      <xdr:rowOff>165100</xdr:rowOff>
    </xdr:from>
    <xdr:to>
      <xdr:col>189</xdr:col>
      <xdr:colOff>200660</xdr:colOff>
      <xdr:row>31</xdr:row>
      <xdr:rowOff>165100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7C3977B5-75C1-6A4E-A890-06F8ABF97FDC}"/>
            </a:ext>
          </a:extLst>
        </xdr:cNvPr>
        <xdr:cNvCxnSpPr/>
      </xdr:nvCxnSpPr>
      <xdr:spPr>
        <a:xfrm flipV="1">
          <a:off x="69504560" y="5346700"/>
          <a:ext cx="406400" cy="426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189</xdr:col>
      <xdr:colOff>172720</xdr:colOff>
      <xdr:row>17</xdr:row>
      <xdr:rowOff>165100</xdr:rowOff>
    </xdr:from>
    <xdr:to>
      <xdr:col>190</xdr:col>
      <xdr:colOff>210820</xdr:colOff>
      <xdr:row>31</xdr:row>
      <xdr:rowOff>165100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B6792E22-DB02-5E4E-89EE-4FED8960403D}"/>
            </a:ext>
          </a:extLst>
        </xdr:cNvPr>
        <xdr:cNvCxnSpPr/>
      </xdr:nvCxnSpPr>
      <xdr:spPr>
        <a:xfrm flipV="1">
          <a:off x="69883020" y="5346700"/>
          <a:ext cx="406400" cy="426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192</xdr:col>
      <xdr:colOff>203200</xdr:colOff>
      <xdr:row>17</xdr:row>
      <xdr:rowOff>165100</xdr:rowOff>
    </xdr:from>
    <xdr:to>
      <xdr:col>193</xdr:col>
      <xdr:colOff>241300</xdr:colOff>
      <xdr:row>31</xdr:row>
      <xdr:rowOff>165100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67F6C0FE-751E-3647-BB0C-6E41E2B8DE4D}"/>
            </a:ext>
          </a:extLst>
        </xdr:cNvPr>
        <xdr:cNvCxnSpPr/>
      </xdr:nvCxnSpPr>
      <xdr:spPr>
        <a:xfrm flipV="1">
          <a:off x="71018400" y="5346700"/>
          <a:ext cx="406400" cy="426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191</xdr:col>
      <xdr:colOff>193040</xdr:colOff>
      <xdr:row>17</xdr:row>
      <xdr:rowOff>165100</xdr:rowOff>
    </xdr:from>
    <xdr:to>
      <xdr:col>192</xdr:col>
      <xdr:colOff>231140</xdr:colOff>
      <xdr:row>31</xdr:row>
      <xdr:rowOff>165100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70117844-40D7-054E-BEE1-B08403CF39C7}"/>
            </a:ext>
          </a:extLst>
        </xdr:cNvPr>
        <xdr:cNvCxnSpPr/>
      </xdr:nvCxnSpPr>
      <xdr:spPr>
        <a:xfrm flipV="1">
          <a:off x="70639940" y="5346700"/>
          <a:ext cx="406400" cy="426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190</xdr:col>
      <xdr:colOff>182880</xdr:colOff>
      <xdr:row>17</xdr:row>
      <xdr:rowOff>165100</xdr:rowOff>
    </xdr:from>
    <xdr:to>
      <xdr:col>191</xdr:col>
      <xdr:colOff>220980</xdr:colOff>
      <xdr:row>31</xdr:row>
      <xdr:rowOff>165100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7F06FEF1-12F9-6A4D-8E81-8448E2918BA7}"/>
            </a:ext>
          </a:extLst>
        </xdr:cNvPr>
        <xdr:cNvCxnSpPr/>
      </xdr:nvCxnSpPr>
      <xdr:spPr>
        <a:xfrm flipV="1">
          <a:off x="70261480" y="5346700"/>
          <a:ext cx="406400" cy="426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231</xdr:col>
      <xdr:colOff>215900</xdr:colOff>
      <xdr:row>16</xdr:row>
      <xdr:rowOff>177800</xdr:rowOff>
    </xdr:from>
    <xdr:to>
      <xdr:col>232</xdr:col>
      <xdr:colOff>203200</xdr:colOff>
      <xdr:row>26</xdr:row>
      <xdr:rowOff>165100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65FC5B87-24DF-F048-B523-D8C5B41EDCB3}"/>
            </a:ext>
          </a:extLst>
        </xdr:cNvPr>
        <xdr:cNvCxnSpPr/>
      </xdr:nvCxnSpPr>
      <xdr:spPr>
        <a:xfrm flipV="1">
          <a:off x="76923900" y="5054600"/>
          <a:ext cx="355600" cy="303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232</xdr:col>
      <xdr:colOff>220980</xdr:colOff>
      <xdr:row>16</xdr:row>
      <xdr:rowOff>177800</xdr:rowOff>
    </xdr:from>
    <xdr:to>
      <xdr:col>233</xdr:col>
      <xdr:colOff>208280</xdr:colOff>
      <xdr:row>26</xdr:row>
      <xdr:rowOff>165100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78EBFFCE-2B47-7F45-ABFD-983FDBC15880}"/>
            </a:ext>
          </a:extLst>
        </xdr:cNvPr>
        <xdr:cNvCxnSpPr/>
      </xdr:nvCxnSpPr>
      <xdr:spPr>
        <a:xfrm flipV="1">
          <a:off x="77297280" y="5054600"/>
          <a:ext cx="355600" cy="303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233</xdr:col>
      <xdr:colOff>226060</xdr:colOff>
      <xdr:row>16</xdr:row>
      <xdr:rowOff>177800</xdr:rowOff>
    </xdr:from>
    <xdr:to>
      <xdr:col>234</xdr:col>
      <xdr:colOff>213360</xdr:colOff>
      <xdr:row>26</xdr:row>
      <xdr:rowOff>165100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240A4A73-7124-3D47-A6A6-F086D9235B74}"/>
            </a:ext>
          </a:extLst>
        </xdr:cNvPr>
        <xdr:cNvCxnSpPr/>
      </xdr:nvCxnSpPr>
      <xdr:spPr>
        <a:xfrm flipV="1">
          <a:off x="77670660" y="5054600"/>
          <a:ext cx="355600" cy="303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234</xdr:col>
      <xdr:colOff>231140</xdr:colOff>
      <xdr:row>16</xdr:row>
      <xdr:rowOff>177800</xdr:rowOff>
    </xdr:from>
    <xdr:to>
      <xdr:col>235</xdr:col>
      <xdr:colOff>218440</xdr:colOff>
      <xdr:row>26</xdr:row>
      <xdr:rowOff>165100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7C567391-EE66-AF46-A36C-6609852A8F0C}"/>
            </a:ext>
          </a:extLst>
        </xdr:cNvPr>
        <xdr:cNvCxnSpPr/>
      </xdr:nvCxnSpPr>
      <xdr:spPr>
        <a:xfrm flipV="1">
          <a:off x="78044040" y="5054600"/>
          <a:ext cx="355600" cy="303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235</xdr:col>
      <xdr:colOff>236220</xdr:colOff>
      <xdr:row>16</xdr:row>
      <xdr:rowOff>177800</xdr:rowOff>
    </xdr:from>
    <xdr:to>
      <xdr:col>236</xdr:col>
      <xdr:colOff>223520</xdr:colOff>
      <xdr:row>26</xdr:row>
      <xdr:rowOff>165100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9828EC52-5049-4A4E-A009-7A23AB965A53}"/>
            </a:ext>
          </a:extLst>
        </xdr:cNvPr>
        <xdr:cNvCxnSpPr/>
      </xdr:nvCxnSpPr>
      <xdr:spPr>
        <a:xfrm flipV="1">
          <a:off x="78417420" y="5054600"/>
          <a:ext cx="355600" cy="303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236</xdr:col>
      <xdr:colOff>241300</xdr:colOff>
      <xdr:row>16</xdr:row>
      <xdr:rowOff>177800</xdr:rowOff>
    </xdr:from>
    <xdr:to>
      <xdr:col>237</xdr:col>
      <xdr:colOff>228600</xdr:colOff>
      <xdr:row>26</xdr:row>
      <xdr:rowOff>165100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080E2A2B-12DC-1041-B52B-6D347CB8F66D}"/>
            </a:ext>
          </a:extLst>
        </xdr:cNvPr>
        <xdr:cNvCxnSpPr/>
      </xdr:nvCxnSpPr>
      <xdr:spPr>
        <a:xfrm flipV="1">
          <a:off x="78790800" y="5054600"/>
          <a:ext cx="355600" cy="303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180</xdr:col>
      <xdr:colOff>89858</xdr:colOff>
      <xdr:row>75</xdr:row>
      <xdr:rowOff>173725</xdr:rowOff>
    </xdr:from>
    <xdr:ext cx="1618264" cy="3212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038AE86C-A480-A645-9352-B1E89A8300FC}"/>
                </a:ext>
              </a:extLst>
            </xdr:cNvPr>
            <xdr:cNvSpPr txBox="1"/>
          </xdr:nvSpPr>
          <xdr:spPr>
            <a:xfrm>
              <a:off x="64506415" y="21865565"/>
              <a:ext cx="1618264" cy="3212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  <m:sup>
                        <m:r>
                          <m:rPr>
                            <m:nor/>
                          </m:rPr>
                          <a:rPr lang="en-US" sz="1100" b="0" i="1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rPr>
                          <m:t>target</m:t>
                        </m:r>
                      </m:sup>
                    </m:sSubSup>
                    <m:r>
                      <a:rPr lang="ar-AE" sz="11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ar-AE" sz="11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e>
                      <m:sub>
                        <m:r>
                          <a:rPr lang="ar-AE" sz="11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ar-AE" sz="11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ar-AE" sz="11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𝑜𝑙𝑑</m:t>
                        </m:r>
                      </m:sub>
                    </m:sSub>
                    <m:d>
                      <m:dPr>
                        <m:ctrlPr>
                          <a:rPr lang="ar-AE" sz="11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ar-AE" sz="11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𝑠</m:t>
                            </m:r>
                          </m:e>
                          <m:sub>
                            <m:r>
                              <a:rPr lang="ar-AE" sz="11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ar-AE" b="0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038AE86C-A480-A645-9352-B1E89A8300FC}"/>
                </a:ext>
              </a:extLst>
            </xdr:cNvPr>
            <xdr:cNvSpPr txBox="1"/>
          </xdr:nvSpPr>
          <xdr:spPr>
            <a:xfrm>
              <a:off x="64506415" y="21865565"/>
              <a:ext cx="1618264" cy="3212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ar-AE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𝑉_𝑡^</a:t>
              </a:r>
              <a:r>
                <a:rPr lang="en-US" sz="11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"target</a:t>
              </a:r>
              <a:r>
                <a:rPr lang="ar-AE" sz="11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 =𝐴_𝑡+𝑉_</a:t>
              </a:r>
              <a:r>
                <a:rPr lang="en-US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𝑜𝑙𝑑</a:t>
              </a:r>
              <a:r>
                <a:rPr lang="ar-AE" sz="11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 (𝑠_𝑡 )</a:t>
              </a:r>
              <a:endParaRPr lang="ar-AE" b="0"/>
            </a:p>
          </xdr:txBody>
        </xdr:sp>
      </mc:Fallback>
    </mc:AlternateContent>
    <xdr:clientData/>
  </xdr:oneCellAnchor>
  <xdr:twoCellAnchor>
    <xdr:from>
      <xdr:col>209</xdr:col>
      <xdr:colOff>233563</xdr:colOff>
      <xdr:row>16</xdr:row>
      <xdr:rowOff>175172</xdr:rowOff>
    </xdr:from>
    <xdr:to>
      <xdr:col>210</xdr:col>
      <xdr:colOff>220863</xdr:colOff>
      <xdr:row>26</xdr:row>
      <xdr:rowOff>162472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F244CF4E-5745-FB48-A3BA-B0976F7AAC81}"/>
            </a:ext>
          </a:extLst>
        </xdr:cNvPr>
        <xdr:cNvCxnSpPr/>
      </xdr:nvCxnSpPr>
      <xdr:spPr>
        <a:xfrm flipV="1">
          <a:off x="76608735" y="5080000"/>
          <a:ext cx="352243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210</xdr:col>
      <xdr:colOff>238643</xdr:colOff>
      <xdr:row>16</xdr:row>
      <xdr:rowOff>175172</xdr:rowOff>
    </xdr:from>
    <xdr:to>
      <xdr:col>211</xdr:col>
      <xdr:colOff>225943</xdr:colOff>
      <xdr:row>26</xdr:row>
      <xdr:rowOff>162472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4D50AB7E-8644-814A-887C-BFAB0CF4B0D2}"/>
            </a:ext>
          </a:extLst>
        </xdr:cNvPr>
        <xdr:cNvCxnSpPr/>
      </xdr:nvCxnSpPr>
      <xdr:spPr>
        <a:xfrm flipV="1">
          <a:off x="76978758" y="5080000"/>
          <a:ext cx="352242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211</xdr:col>
      <xdr:colOff>243723</xdr:colOff>
      <xdr:row>16</xdr:row>
      <xdr:rowOff>175172</xdr:rowOff>
    </xdr:from>
    <xdr:to>
      <xdr:col>212</xdr:col>
      <xdr:colOff>231023</xdr:colOff>
      <xdr:row>26</xdr:row>
      <xdr:rowOff>162472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109D3AF6-C329-4E45-9ED2-7D4729E9E0E0}"/>
            </a:ext>
          </a:extLst>
        </xdr:cNvPr>
        <xdr:cNvCxnSpPr/>
      </xdr:nvCxnSpPr>
      <xdr:spPr>
        <a:xfrm flipV="1">
          <a:off x="77348780" y="5080000"/>
          <a:ext cx="352243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212</xdr:col>
      <xdr:colOff>248803</xdr:colOff>
      <xdr:row>16</xdr:row>
      <xdr:rowOff>175172</xdr:rowOff>
    </xdr:from>
    <xdr:to>
      <xdr:col>213</xdr:col>
      <xdr:colOff>236102</xdr:colOff>
      <xdr:row>26</xdr:row>
      <xdr:rowOff>162472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648004C8-C443-7248-A3FB-5D2624177406}"/>
            </a:ext>
          </a:extLst>
        </xdr:cNvPr>
        <xdr:cNvCxnSpPr/>
      </xdr:nvCxnSpPr>
      <xdr:spPr>
        <a:xfrm flipV="1">
          <a:off x="77718803" y="5080000"/>
          <a:ext cx="352242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213</xdr:col>
      <xdr:colOff>253882</xdr:colOff>
      <xdr:row>16</xdr:row>
      <xdr:rowOff>175172</xdr:rowOff>
    </xdr:from>
    <xdr:to>
      <xdr:col>214</xdr:col>
      <xdr:colOff>241183</xdr:colOff>
      <xdr:row>26</xdr:row>
      <xdr:rowOff>162472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2892C024-4633-5B4B-96CC-4A8AABBC45C8}"/>
            </a:ext>
          </a:extLst>
        </xdr:cNvPr>
        <xdr:cNvCxnSpPr/>
      </xdr:nvCxnSpPr>
      <xdr:spPr>
        <a:xfrm flipV="1">
          <a:off x="78088825" y="5080000"/>
          <a:ext cx="352243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214</xdr:col>
      <xdr:colOff>258963</xdr:colOff>
      <xdr:row>16</xdr:row>
      <xdr:rowOff>175172</xdr:rowOff>
    </xdr:from>
    <xdr:to>
      <xdr:col>215</xdr:col>
      <xdr:colOff>246262</xdr:colOff>
      <xdr:row>26</xdr:row>
      <xdr:rowOff>162472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C97C0D39-E855-E04D-9CFD-400CC401D186}"/>
            </a:ext>
          </a:extLst>
        </xdr:cNvPr>
        <xdr:cNvCxnSpPr/>
      </xdr:nvCxnSpPr>
      <xdr:spPr>
        <a:xfrm flipV="1">
          <a:off x="78458848" y="5080000"/>
          <a:ext cx="352242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165</xdr:col>
      <xdr:colOff>204367</xdr:colOff>
      <xdr:row>16</xdr:row>
      <xdr:rowOff>189770</xdr:rowOff>
    </xdr:from>
    <xdr:to>
      <xdr:col>166</xdr:col>
      <xdr:colOff>191667</xdr:colOff>
      <xdr:row>26</xdr:row>
      <xdr:rowOff>177070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47689E13-6282-D14E-B410-63442F23CA0B}"/>
            </a:ext>
          </a:extLst>
        </xdr:cNvPr>
        <xdr:cNvCxnSpPr/>
      </xdr:nvCxnSpPr>
      <xdr:spPr>
        <a:xfrm flipV="1">
          <a:off x="60522068" y="5094598"/>
          <a:ext cx="352243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166</xdr:col>
      <xdr:colOff>209447</xdr:colOff>
      <xdr:row>16</xdr:row>
      <xdr:rowOff>189770</xdr:rowOff>
    </xdr:from>
    <xdr:to>
      <xdr:col>167</xdr:col>
      <xdr:colOff>196747</xdr:colOff>
      <xdr:row>26</xdr:row>
      <xdr:rowOff>177070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3325CA39-B30D-704D-8201-355946D62411}"/>
            </a:ext>
          </a:extLst>
        </xdr:cNvPr>
        <xdr:cNvCxnSpPr/>
      </xdr:nvCxnSpPr>
      <xdr:spPr>
        <a:xfrm flipV="1">
          <a:off x="60892091" y="5094598"/>
          <a:ext cx="352242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167</xdr:col>
      <xdr:colOff>214527</xdr:colOff>
      <xdr:row>16</xdr:row>
      <xdr:rowOff>189770</xdr:rowOff>
    </xdr:from>
    <xdr:to>
      <xdr:col>168</xdr:col>
      <xdr:colOff>201827</xdr:colOff>
      <xdr:row>26</xdr:row>
      <xdr:rowOff>177070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AC0A6392-9943-304D-9020-53C000688FA2}"/>
            </a:ext>
          </a:extLst>
        </xdr:cNvPr>
        <xdr:cNvCxnSpPr/>
      </xdr:nvCxnSpPr>
      <xdr:spPr>
        <a:xfrm flipV="1">
          <a:off x="61262113" y="5094598"/>
          <a:ext cx="352243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168</xdr:col>
      <xdr:colOff>219607</xdr:colOff>
      <xdr:row>16</xdr:row>
      <xdr:rowOff>189770</xdr:rowOff>
    </xdr:from>
    <xdr:to>
      <xdr:col>169</xdr:col>
      <xdr:colOff>206907</xdr:colOff>
      <xdr:row>26</xdr:row>
      <xdr:rowOff>177070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FDC3C36B-58B1-4248-8ED9-8D3471AE9C7A}"/>
            </a:ext>
          </a:extLst>
        </xdr:cNvPr>
        <xdr:cNvCxnSpPr/>
      </xdr:nvCxnSpPr>
      <xdr:spPr>
        <a:xfrm flipV="1">
          <a:off x="61632136" y="5094598"/>
          <a:ext cx="352242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224687</xdr:colOff>
      <xdr:row>16</xdr:row>
      <xdr:rowOff>189770</xdr:rowOff>
    </xdr:from>
    <xdr:to>
      <xdr:col>170</xdr:col>
      <xdr:colOff>211987</xdr:colOff>
      <xdr:row>26</xdr:row>
      <xdr:rowOff>177070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AADE29DF-461D-3B44-B71C-4AF91521D249}"/>
            </a:ext>
          </a:extLst>
        </xdr:cNvPr>
        <xdr:cNvCxnSpPr/>
      </xdr:nvCxnSpPr>
      <xdr:spPr>
        <a:xfrm flipV="1">
          <a:off x="62002158" y="5094598"/>
          <a:ext cx="352243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170</xdr:col>
      <xdr:colOff>229767</xdr:colOff>
      <xdr:row>16</xdr:row>
      <xdr:rowOff>189770</xdr:rowOff>
    </xdr:from>
    <xdr:to>
      <xdr:col>171</xdr:col>
      <xdr:colOff>217067</xdr:colOff>
      <xdr:row>26</xdr:row>
      <xdr:rowOff>177070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24656967-1E34-5645-972A-9B7293E35C5E}"/>
            </a:ext>
          </a:extLst>
        </xdr:cNvPr>
        <xdr:cNvCxnSpPr/>
      </xdr:nvCxnSpPr>
      <xdr:spPr>
        <a:xfrm flipV="1">
          <a:off x="62372181" y="5094598"/>
          <a:ext cx="352242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189770</xdr:colOff>
      <xdr:row>16</xdr:row>
      <xdr:rowOff>248161</xdr:rowOff>
    </xdr:from>
    <xdr:to>
      <xdr:col>131</xdr:col>
      <xdr:colOff>177071</xdr:colOff>
      <xdr:row>26</xdr:row>
      <xdr:rowOff>235461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BA3B6B29-AECD-334B-94FC-4A3A5D716E8D}"/>
            </a:ext>
          </a:extLst>
        </xdr:cNvPr>
        <xdr:cNvCxnSpPr/>
      </xdr:nvCxnSpPr>
      <xdr:spPr>
        <a:xfrm flipV="1">
          <a:off x="47632299" y="5152989"/>
          <a:ext cx="352243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194851</xdr:colOff>
      <xdr:row>16</xdr:row>
      <xdr:rowOff>248161</xdr:rowOff>
    </xdr:from>
    <xdr:to>
      <xdr:col>132</xdr:col>
      <xdr:colOff>182150</xdr:colOff>
      <xdr:row>26</xdr:row>
      <xdr:rowOff>235461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D707AEBB-967F-3642-9E86-41383EDED1CB}"/>
            </a:ext>
          </a:extLst>
        </xdr:cNvPr>
        <xdr:cNvCxnSpPr/>
      </xdr:nvCxnSpPr>
      <xdr:spPr>
        <a:xfrm flipV="1">
          <a:off x="48002322" y="5152989"/>
          <a:ext cx="352242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199930</xdr:colOff>
      <xdr:row>16</xdr:row>
      <xdr:rowOff>248161</xdr:rowOff>
    </xdr:from>
    <xdr:to>
      <xdr:col>133</xdr:col>
      <xdr:colOff>187231</xdr:colOff>
      <xdr:row>26</xdr:row>
      <xdr:rowOff>235461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E00C5C28-965D-E349-852D-B7E52D1D125F}"/>
            </a:ext>
          </a:extLst>
        </xdr:cNvPr>
        <xdr:cNvCxnSpPr/>
      </xdr:nvCxnSpPr>
      <xdr:spPr>
        <a:xfrm flipV="1">
          <a:off x="48372344" y="5152989"/>
          <a:ext cx="352243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205011</xdr:colOff>
      <xdr:row>16</xdr:row>
      <xdr:rowOff>248161</xdr:rowOff>
    </xdr:from>
    <xdr:to>
      <xdr:col>134</xdr:col>
      <xdr:colOff>192310</xdr:colOff>
      <xdr:row>26</xdr:row>
      <xdr:rowOff>235461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C793BF9B-58E0-9548-9C5A-51D33FD305B3}"/>
            </a:ext>
          </a:extLst>
        </xdr:cNvPr>
        <xdr:cNvCxnSpPr/>
      </xdr:nvCxnSpPr>
      <xdr:spPr>
        <a:xfrm flipV="1">
          <a:off x="48742367" y="5152989"/>
          <a:ext cx="352242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210090</xdr:colOff>
      <xdr:row>16</xdr:row>
      <xdr:rowOff>248161</xdr:rowOff>
    </xdr:from>
    <xdr:to>
      <xdr:col>135</xdr:col>
      <xdr:colOff>197391</xdr:colOff>
      <xdr:row>26</xdr:row>
      <xdr:rowOff>235461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92F82F02-6A11-5946-8677-D2344162E618}"/>
            </a:ext>
          </a:extLst>
        </xdr:cNvPr>
        <xdr:cNvCxnSpPr/>
      </xdr:nvCxnSpPr>
      <xdr:spPr>
        <a:xfrm flipV="1">
          <a:off x="49112389" y="5152989"/>
          <a:ext cx="352243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135</xdr:col>
      <xdr:colOff>215171</xdr:colOff>
      <xdr:row>16</xdr:row>
      <xdr:rowOff>248161</xdr:rowOff>
    </xdr:from>
    <xdr:to>
      <xdr:col>136</xdr:col>
      <xdr:colOff>202470</xdr:colOff>
      <xdr:row>26</xdr:row>
      <xdr:rowOff>235461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96212AE1-BBEA-C143-82C0-6ADDBDAFAEB3}"/>
            </a:ext>
          </a:extLst>
        </xdr:cNvPr>
        <xdr:cNvCxnSpPr/>
      </xdr:nvCxnSpPr>
      <xdr:spPr>
        <a:xfrm flipV="1">
          <a:off x="49482412" y="5152989"/>
          <a:ext cx="352242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189770</xdr:colOff>
      <xdr:row>16</xdr:row>
      <xdr:rowOff>145977</xdr:rowOff>
    </xdr:from>
    <xdr:to>
      <xdr:col>96</xdr:col>
      <xdr:colOff>177070</xdr:colOff>
      <xdr:row>26</xdr:row>
      <xdr:rowOff>133277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B438D727-6BA0-6E45-88DF-FFB8A74B08CB}"/>
            </a:ext>
          </a:extLst>
        </xdr:cNvPr>
        <xdr:cNvCxnSpPr/>
      </xdr:nvCxnSpPr>
      <xdr:spPr>
        <a:xfrm flipV="1">
          <a:off x="34859310" y="5050805"/>
          <a:ext cx="352243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194850</xdr:colOff>
      <xdr:row>16</xdr:row>
      <xdr:rowOff>145977</xdr:rowOff>
    </xdr:from>
    <xdr:to>
      <xdr:col>97</xdr:col>
      <xdr:colOff>182150</xdr:colOff>
      <xdr:row>26</xdr:row>
      <xdr:rowOff>133277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7ED13B89-7443-E144-A0BB-651812459578}"/>
            </a:ext>
          </a:extLst>
        </xdr:cNvPr>
        <xdr:cNvCxnSpPr/>
      </xdr:nvCxnSpPr>
      <xdr:spPr>
        <a:xfrm flipV="1">
          <a:off x="35229333" y="5050805"/>
          <a:ext cx="352242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97</xdr:col>
      <xdr:colOff>199930</xdr:colOff>
      <xdr:row>16</xdr:row>
      <xdr:rowOff>145977</xdr:rowOff>
    </xdr:from>
    <xdr:to>
      <xdr:col>98</xdr:col>
      <xdr:colOff>187230</xdr:colOff>
      <xdr:row>26</xdr:row>
      <xdr:rowOff>133277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91C9019E-370B-F749-A5DC-26DB4F63A26D}"/>
            </a:ext>
          </a:extLst>
        </xdr:cNvPr>
        <xdr:cNvCxnSpPr/>
      </xdr:nvCxnSpPr>
      <xdr:spPr>
        <a:xfrm flipV="1">
          <a:off x="35599355" y="5050805"/>
          <a:ext cx="352243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98</xdr:col>
      <xdr:colOff>205010</xdr:colOff>
      <xdr:row>16</xdr:row>
      <xdr:rowOff>145977</xdr:rowOff>
    </xdr:from>
    <xdr:to>
      <xdr:col>99</xdr:col>
      <xdr:colOff>192310</xdr:colOff>
      <xdr:row>26</xdr:row>
      <xdr:rowOff>133277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9BDE67D4-B92C-9D48-AD4E-252F3240DDC2}"/>
            </a:ext>
          </a:extLst>
        </xdr:cNvPr>
        <xdr:cNvCxnSpPr/>
      </xdr:nvCxnSpPr>
      <xdr:spPr>
        <a:xfrm flipV="1">
          <a:off x="35969378" y="5050805"/>
          <a:ext cx="352242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99</xdr:col>
      <xdr:colOff>210090</xdr:colOff>
      <xdr:row>16</xdr:row>
      <xdr:rowOff>145977</xdr:rowOff>
    </xdr:from>
    <xdr:to>
      <xdr:col>100</xdr:col>
      <xdr:colOff>197390</xdr:colOff>
      <xdr:row>26</xdr:row>
      <xdr:rowOff>133277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319BA5CC-AC89-264A-90BB-ACA415877AF9}"/>
            </a:ext>
          </a:extLst>
        </xdr:cNvPr>
        <xdr:cNvCxnSpPr/>
      </xdr:nvCxnSpPr>
      <xdr:spPr>
        <a:xfrm flipV="1">
          <a:off x="36339400" y="5050805"/>
          <a:ext cx="352243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215170</xdr:colOff>
      <xdr:row>16</xdr:row>
      <xdr:rowOff>145977</xdr:rowOff>
    </xdr:from>
    <xdr:to>
      <xdr:col>101</xdr:col>
      <xdr:colOff>202470</xdr:colOff>
      <xdr:row>26</xdr:row>
      <xdr:rowOff>133277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EA838DF0-D633-1348-A245-3AB8DF96B5EA}"/>
            </a:ext>
          </a:extLst>
        </xdr:cNvPr>
        <xdr:cNvCxnSpPr/>
      </xdr:nvCxnSpPr>
      <xdr:spPr>
        <a:xfrm flipV="1">
          <a:off x="36709423" y="5050805"/>
          <a:ext cx="352242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204368</xdr:colOff>
      <xdr:row>16</xdr:row>
      <xdr:rowOff>175172</xdr:rowOff>
    </xdr:from>
    <xdr:to>
      <xdr:col>61</xdr:col>
      <xdr:colOff>191669</xdr:colOff>
      <xdr:row>26</xdr:row>
      <xdr:rowOff>162472</xdr:rowOff>
    </xdr:to>
    <xdr:cxnSp macro="">
      <xdr:nvCxnSpPr>
        <xdr:cNvPr id="124" name="Straight Arrow Connector 123">
          <a:extLst>
            <a:ext uri="{FF2B5EF4-FFF2-40B4-BE49-F238E27FC236}">
              <a16:creationId xmlns:a16="http://schemas.microsoft.com/office/drawing/2014/main" id="{E6771905-EA49-A94D-A063-058494A36227}"/>
            </a:ext>
          </a:extLst>
        </xdr:cNvPr>
        <xdr:cNvCxnSpPr/>
      </xdr:nvCxnSpPr>
      <xdr:spPr>
        <a:xfrm flipV="1">
          <a:off x="22100920" y="5080000"/>
          <a:ext cx="352243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61</xdr:col>
      <xdr:colOff>209449</xdr:colOff>
      <xdr:row>16</xdr:row>
      <xdr:rowOff>175172</xdr:rowOff>
    </xdr:from>
    <xdr:to>
      <xdr:col>62</xdr:col>
      <xdr:colOff>196748</xdr:colOff>
      <xdr:row>26</xdr:row>
      <xdr:rowOff>162472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45DD350B-5E84-2F44-B72C-48DFB8EDE04C}"/>
            </a:ext>
          </a:extLst>
        </xdr:cNvPr>
        <xdr:cNvCxnSpPr/>
      </xdr:nvCxnSpPr>
      <xdr:spPr>
        <a:xfrm flipV="1">
          <a:off x="22470943" y="5080000"/>
          <a:ext cx="352242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214528</xdr:colOff>
      <xdr:row>16</xdr:row>
      <xdr:rowOff>175172</xdr:rowOff>
    </xdr:from>
    <xdr:to>
      <xdr:col>63</xdr:col>
      <xdr:colOff>201829</xdr:colOff>
      <xdr:row>26</xdr:row>
      <xdr:rowOff>162472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3614DA45-73D2-F74D-B48E-D05E6C132695}"/>
            </a:ext>
          </a:extLst>
        </xdr:cNvPr>
        <xdr:cNvCxnSpPr/>
      </xdr:nvCxnSpPr>
      <xdr:spPr>
        <a:xfrm flipV="1">
          <a:off x="22840965" y="5080000"/>
          <a:ext cx="352243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63</xdr:col>
      <xdr:colOff>219609</xdr:colOff>
      <xdr:row>16</xdr:row>
      <xdr:rowOff>175172</xdr:rowOff>
    </xdr:from>
    <xdr:to>
      <xdr:col>64</xdr:col>
      <xdr:colOff>206908</xdr:colOff>
      <xdr:row>26</xdr:row>
      <xdr:rowOff>162472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859FFB9B-EDD3-744B-869C-71198D658414}"/>
            </a:ext>
          </a:extLst>
        </xdr:cNvPr>
        <xdr:cNvCxnSpPr/>
      </xdr:nvCxnSpPr>
      <xdr:spPr>
        <a:xfrm flipV="1">
          <a:off x="23210988" y="5080000"/>
          <a:ext cx="352242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64</xdr:col>
      <xdr:colOff>224688</xdr:colOff>
      <xdr:row>16</xdr:row>
      <xdr:rowOff>175172</xdr:rowOff>
    </xdr:from>
    <xdr:to>
      <xdr:col>65</xdr:col>
      <xdr:colOff>211989</xdr:colOff>
      <xdr:row>26</xdr:row>
      <xdr:rowOff>162472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27305BE0-4BD4-1A48-ABC2-153F67519A72}"/>
            </a:ext>
          </a:extLst>
        </xdr:cNvPr>
        <xdr:cNvCxnSpPr/>
      </xdr:nvCxnSpPr>
      <xdr:spPr>
        <a:xfrm flipV="1">
          <a:off x="23581010" y="5080000"/>
          <a:ext cx="352243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229769</xdr:colOff>
      <xdr:row>16</xdr:row>
      <xdr:rowOff>175172</xdr:rowOff>
    </xdr:from>
    <xdr:to>
      <xdr:col>66</xdr:col>
      <xdr:colOff>217068</xdr:colOff>
      <xdr:row>26</xdr:row>
      <xdr:rowOff>162472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3AC7D20C-9A9F-864C-BAA6-7977016C559B}"/>
            </a:ext>
          </a:extLst>
        </xdr:cNvPr>
        <xdr:cNvCxnSpPr/>
      </xdr:nvCxnSpPr>
      <xdr:spPr>
        <a:xfrm flipV="1">
          <a:off x="23951033" y="5080000"/>
          <a:ext cx="352242" cy="3052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 editAs="oneCell">
    <xdr:from>
      <xdr:col>62</xdr:col>
      <xdr:colOff>12700</xdr:colOff>
      <xdr:row>64</xdr:row>
      <xdr:rowOff>207433</xdr:rowOff>
    </xdr:from>
    <xdr:to>
      <xdr:col>71</xdr:col>
      <xdr:colOff>38100</xdr:colOff>
      <xdr:row>74</xdr:row>
      <xdr:rowOff>211660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E139C0AC-C181-E930-7478-D51292159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2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2847300" y="19714633"/>
          <a:ext cx="3340100" cy="3052227"/>
        </a:xfrm>
        <a:prstGeom prst="rect">
          <a:avLst/>
        </a:prstGeom>
        <a:ln>
          <a:solidFill>
            <a:schemeClr val="accent2">
              <a:lumMod val="50000"/>
            </a:schemeClr>
          </a:solidFill>
        </a:ln>
      </xdr:spPr>
    </xdr:pic>
    <xdr:clientData/>
  </xdr:twoCellAnchor>
  <xdr:twoCellAnchor>
    <xdr:from>
      <xdr:col>69</xdr:col>
      <xdr:colOff>38100</xdr:colOff>
      <xdr:row>13</xdr:row>
      <xdr:rowOff>127000</xdr:rowOff>
    </xdr:from>
    <xdr:to>
      <xdr:col>80</xdr:col>
      <xdr:colOff>63500</xdr:colOff>
      <xdr:row>61</xdr:row>
      <xdr:rowOff>63500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EBABCD7F-A14F-0AE3-378A-A299AE7DC05D}"/>
            </a:ext>
          </a:extLst>
        </xdr:cNvPr>
        <xdr:cNvSpPr/>
      </xdr:nvSpPr>
      <xdr:spPr>
        <a:xfrm>
          <a:off x="26002544" y="3795889"/>
          <a:ext cx="4164660" cy="1348316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71</xdr:col>
      <xdr:colOff>38100</xdr:colOff>
      <xdr:row>61</xdr:row>
      <xdr:rowOff>63500</xdr:rowOff>
    </xdr:from>
    <xdr:to>
      <xdr:col>74</xdr:col>
      <xdr:colOff>234950</xdr:colOff>
      <xdr:row>69</xdr:row>
      <xdr:rowOff>209547</xdr:rowOff>
    </xdr:to>
    <xdr:cxnSp macro="">
      <xdr:nvCxnSpPr>
        <xdr:cNvPr id="133" name="Curved Connector 132">
          <a:extLst>
            <a:ext uri="{FF2B5EF4-FFF2-40B4-BE49-F238E27FC236}">
              <a16:creationId xmlns:a16="http://schemas.microsoft.com/office/drawing/2014/main" id="{899020B3-30F4-A547-8299-152729790203}"/>
            </a:ext>
          </a:extLst>
        </xdr:cNvPr>
        <xdr:cNvCxnSpPr>
          <a:stCxn id="130" idx="3"/>
          <a:endCxn id="132" idx="2"/>
        </xdr:cNvCxnSpPr>
      </xdr:nvCxnSpPr>
      <xdr:spPr>
        <a:xfrm flipV="1">
          <a:off x="26187400" y="18656300"/>
          <a:ext cx="1301750" cy="2584447"/>
        </a:xfrm>
        <a:prstGeom prst="curved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152</xdr:col>
      <xdr:colOff>317969</xdr:colOff>
      <xdr:row>4</xdr:row>
      <xdr:rowOff>196614</xdr:rowOff>
    </xdr:from>
    <xdr:to>
      <xdr:col>240</xdr:col>
      <xdr:colOff>141110</xdr:colOff>
      <xdr:row>111</xdr:row>
      <xdr:rowOff>282223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4CFA2736-05DA-EF40-9ADF-08A81E789261}"/>
            </a:ext>
          </a:extLst>
        </xdr:cNvPr>
        <xdr:cNvSpPr/>
      </xdr:nvSpPr>
      <xdr:spPr>
        <a:xfrm>
          <a:off x="56793633" y="1410419"/>
          <a:ext cx="32461017" cy="32554901"/>
        </a:xfrm>
        <a:custGeom>
          <a:avLst/>
          <a:gdLst>
            <a:gd name="csX0" fmla="*/ 0 w 24893881"/>
            <a:gd name="csY0" fmla="*/ 0 h 28213755"/>
            <a:gd name="csX1" fmla="*/ 24893881 w 24893881"/>
            <a:gd name="csY1" fmla="*/ 0 h 28213755"/>
            <a:gd name="csX2" fmla="*/ 24893881 w 24893881"/>
            <a:gd name="csY2" fmla="*/ 28213755 h 28213755"/>
            <a:gd name="csX3" fmla="*/ 0 w 24893881"/>
            <a:gd name="csY3" fmla="*/ 28213755 h 28213755"/>
            <a:gd name="csX4" fmla="*/ 0 w 24893881"/>
            <a:gd name="csY4" fmla="*/ 0 h 28213755"/>
            <a:gd name="csX0" fmla="*/ 82785 w 24976666"/>
            <a:gd name="csY0" fmla="*/ 0 h 28213755"/>
            <a:gd name="csX1" fmla="*/ 24976666 w 24976666"/>
            <a:gd name="csY1" fmla="*/ 0 h 28213755"/>
            <a:gd name="csX2" fmla="*/ 24976666 w 24976666"/>
            <a:gd name="csY2" fmla="*/ 28213755 h 28213755"/>
            <a:gd name="csX3" fmla="*/ 82785 w 24976666"/>
            <a:gd name="csY3" fmla="*/ 28213755 h 28213755"/>
            <a:gd name="csX4" fmla="*/ 0 w 24976666"/>
            <a:gd name="csY4" fmla="*/ 15937090 h 28213755"/>
            <a:gd name="csX5" fmla="*/ 82785 w 24976666"/>
            <a:gd name="csY5" fmla="*/ 0 h 28213755"/>
            <a:gd name="csX0" fmla="*/ 129822 w 25023703"/>
            <a:gd name="csY0" fmla="*/ 0 h 28213755"/>
            <a:gd name="csX1" fmla="*/ 25023703 w 25023703"/>
            <a:gd name="csY1" fmla="*/ 0 h 28213755"/>
            <a:gd name="csX2" fmla="*/ 25023703 w 25023703"/>
            <a:gd name="csY2" fmla="*/ 28213755 h 28213755"/>
            <a:gd name="csX3" fmla="*/ 129822 w 25023703"/>
            <a:gd name="csY3" fmla="*/ 28213755 h 28213755"/>
            <a:gd name="csX4" fmla="*/ 0 w 25023703"/>
            <a:gd name="csY4" fmla="*/ 15984127 h 28213755"/>
            <a:gd name="csX5" fmla="*/ 129822 w 25023703"/>
            <a:gd name="csY5" fmla="*/ 0 h 28213755"/>
            <a:gd name="csX0" fmla="*/ 129822 w 25023703"/>
            <a:gd name="csY0" fmla="*/ 0 h 28213755"/>
            <a:gd name="csX1" fmla="*/ 25023703 w 25023703"/>
            <a:gd name="csY1" fmla="*/ 0 h 28213755"/>
            <a:gd name="csX2" fmla="*/ 25023703 w 25023703"/>
            <a:gd name="csY2" fmla="*/ 28213755 h 28213755"/>
            <a:gd name="csX3" fmla="*/ 129822 w 25023703"/>
            <a:gd name="csY3" fmla="*/ 28213755 h 28213755"/>
            <a:gd name="csX4" fmla="*/ 47038 w 25023703"/>
            <a:gd name="csY4" fmla="*/ 17489312 h 28213755"/>
            <a:gd name="csX5" fmla="*/ 0 w 25023703"/>
            <a:gd name="csY5" fmla="*/ 15984127 h 28213755"/>
            <a:gd name="csX6" fmla="*/ 129822 w 25023703"/>
            <a:gd name="csY6" fmla="*/ 0 h 28213755"/>
            <a:gd name="csX0" fmla="*/ 8032044 w 32925925"/>
            <a:gd name="csY0" fmla="*/ 0 h 28213755"/>
            <a:gd name="csX1" fmla="*/ 32925925 w 32925925"/>
            <a:gd name="csY1" fmla="*/ 0 h 28213755"/>
            <a:gd name="csX2" fmla="*/ 32925925 w 32925925"/>
            <a:gd name="csY2" fmla="*/ 28213755 h 28213755"/>
            <a:gd name="csX3" fmla="*/ 8032044 w 32925925"/>
            <a:gd name="csY3" fmla="*/ 28213755 h 28213755"/>
            <a:gd name="csX4" fmla="*/ 0 w 32925925"/>
            <a:gd name="csY4" fmla="*/ 15890053 h 28213755"/>
            <a:gd name="csX5" fmla="*/ 7902222 w 32925925"/>
            <a:gd name="csY5" fmla="*/ 15984127 h 28213755"/>
            <a:gd name="csX6" fmla="*/ 8032044 w 32925925"/>
            <a:gd name="csY6" fmla="*/ 0 h 28213755"/>
            <a:gd name="csX0" fmla="*/ 8032044 w 32925925"/>
            <a:gd name="csY0" fmla="*/ 0 h 28213755"/>
            <a:gd name="csX1" fmla="*/ 32925925 w 32925925"/>
            <a:gd name="csY1" fmla="*/ 0 h 28213755"/>
            <a:gd name="csX2" fmla="*/ 32925925 w 32925925"/>
            <a:gd name="csY2" fmla="*/ 28213755 h 28213755"/>
            <a:gd name="csX3" fmla="*/ 8032044 w 32925925"/>
            <a:gd name="csY3" fmla="*/ 28213755 h 28213755"/>
            <a:gd name="csX4" fmla="*/ 0 w 32925925"/>
            <a:gd name="csY4" fmla="*/ 15890053 h 28213755"/>
            <a:gd name="csX5" fmla="*/ 8137407 w 32925925"/>
            <a:gd name="csY5" fmla="*/ 16031164 h 28213755"/>
            <a:gd name="csX6" fmla="*/ 8032044 w 32925925"/>
            <a:gd name="csY6" fmla="*/ 0 h 28213755"/>
            <a:gd name="csX0" fmla="*/ 8043334 w 32937215"/>
            <a:gd name="csY0" fmla="*/ 0 h 28213755"/>
            <a:gd name="csX1" fmla="*/ 32937215 w 32937215"/>
            <a:gd name="csY1" fmla="*/ 0 h 28213755"/>
            <a:gd name="csX2" fmla="*/ 32937215 w 32937215"/>
            <a:gd name="csY2" fmla="*/ 28213755 h 28213755"/>
            <a:gd name="csX3" fmla="*/ 0 w 32937215"/>
            <a:gd name="csY3" fmla="*/ 28119682 h 28213755"/>
            <a:gd name="csX4" fmla="*/ 11290 w 32937215"/>
            <a:gd name="csY4" fmla="*/ 15890053 h 28213755"/>
            <a:gd name="csX5" fmla="*/ 8148697 w 32937215"/>
            <a:gd name="csY5" fmla="*/ 16031164 h 28213755"/>
            <a:gd name="csX6" fmla="*/ 8043334 w 32937215"/>
            <a:gd name="csY6" fmla="*/ 0 h 28213755"/>
            <a:gd name="csX0" fmla="*/ 8043334 w 32937215"/>
            <a:gd name="csY0" fmla="*/ 0 h 28213755"/>
            <a:gd name="csX1" fmla="*/ 32937215 w 32937215"/>
            <a:gd name="csY1" fmla="*/ 0 h 28213755"/>
            <a:gd name="csX2" fmla="*/ 32937215 w 32937215"/>
            <a:gd name="csY2" fmla="*/ 28213755 h 28213755"/>
            <a:gd name="csX3" fmla="*/ 0 w 32937215"/>
            <a:gd name="csY3" fmla="*/ 28119682 h 28213755"/>
            <a:gd name="csX4" fmla="*/ 11290 w 32937215"/>
            <a:gd name="csY4" fmla="*/ 15890053 h 28213755"/>
            <a:gd name="csX5" fmla="*/ 8101660 w 32937215"/>
            <a:gd name="csY5" fmla="*/ 16078201 h 28213755"/>
            <a:gd name="csX6" fmla="*/ 8043334 w 32937215"/>
            <a:gd name="csY6" fmla="*/ 0 h 28213755"/>
            <a:gd name="csX0" fmla="*/ 8043334 w 32937215"/>
            <a:gd name="csY0" fmla="*/ 0 h 28213755"/>
            <a:gd name="csX1" fmla="*/ 32937215 w 32937215"/>
            <a:gd name="csY1" fmla="*/ 0 h 28213755"/>
            <a:gd name="csX2" fmla="*/ 32937215 w 32937215"/>
            <a:gd name="csY2" fmla="*/ 28213755 h 28213755"/>
            <a:gd name="csX3" fmla="*/ 0 w 32937215"/>
            <a:gd name="csY3" fmla="*/ 28119682 h 28213755"/>
            <a:gd name="csX4" fmla="*/ 11290 w 32937215"/>
            <a:gd name="csY4" fmla="*/ 15890053 h 28213755"/>
            <a:gd name="csX5" fmla="*/ 8007586 w 32937215"/>
            <a:gd name="csY5" fmla="*/ 15984127 h 28213755"/>
            <a:gd name="csX6" fmla="*/ 8043334 w 32937215"/>
            <a:gd name="csY6" fmla="*/ 0 h 28213755"/>
            <a:gd name="csX0" fmla="*/ 8043334 w 32937215"/>
            <a:gd name="csY0" fmla="*/ 0 h 28213755"/>
            <a:gd name="csX1" fmla="*/ 32937215 w 32937215"/>
            <a:gd name="csY1" fmla="*/ 0 h 28213755"/>
            <a:gd name="csX2" fmla="*/ 32937215 w 32937215"/>
            <a:gd name="csY2" fmla="*/ 28213755 h 28213755"/>
            <a:gd name="csX3" fmla="*/ 0 w 32937215"/>
            <a:gd name="csY3" fmla="*/ 28119682 h 28213755"/>
            <a:gd name="csX4" fmla="*/ 22694 w 32937215"/>
            <a:gd name="csY4" fmla="*/ 14789405 h 28213755"/>
            <a:gd name="csX5" fmla="*/ 8007586 w 32937215"/>
            <a:gd name="csY5" fmla="*/ 15984127 h 28213755"/>
            <a:gd name="csX6" fmla="*/ 8043334 w 32937215"/>
            <a:gd name="csY6" fmla="*/ 0 h 28213755"/>
            <a:gd name="csX0" fmla="*/ 8043334 w 32937215"/>
            <a:gd name="csY0" fmla="*/ 0 h 28213755"/>
            <a:gd name="csX1" fmla="*/ 32937215 w 32937215"/>
            <a:gd name="csY1" fmla="*/ 0 h 28213755"/>
            <a:gd name="csX2" fmla="*/ 32937215 w 32937215"/>
            <a:gd name="csY2" fmla="*/ 28213755 h 28213755"/>
            <a:gd name="csX3" fmla="*/ 0 w 32937215"/>
            <a:gd name="csY3" fmla="*/ 28119682 h 28213755"/>
            <a:gd name="csX4" fmla="*/ 22694 w 32937215"/>
            <a:gd name="csY4" fmla="*/ 14789405 h 28213755"/>
            <a:gd name="csX5" fmla="*/ 7996183 w 32937215"/>
            <a:gd name="csY5" fmla="*/ 14815298 h 28213755"/>
            <a:gd name="csX6" fmla="*/ 8043334 w 32937215"/>
            <a:gd name="csY6" fmla="*/ 0 h 282137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32937215" h="28213755">
              <a:moveTo>
                <a:pt x="8043334" y="0"/>
              </a:moveTo>
              <a:lnTo>
                <a:pt x="32937215" y="0"/>
              </a:lnTo>
              <a:lnTo>
                <a:pt x="32937215" y="28213755"/>
              </a:lnTo>
              <a:lnTo>
                <a:pt x="0" y="28119682"/>
              </a:lnTo>
              <a:cubicBezTo>
                <a:pt x="3763" y="24043139"/>
                <a:pt x="18931" y="18865948"/>
                <a:pt x="22694" y="14789405"/>
              </a:cubicBezTo>
              <a:lnTo>
                <a:pt x="7996183" y="14815298"/>
              </a:lnTo>
              <a:lnTo>
                <a:pt x="8043334" y="0"/>
              </a:lnTo>
              <a:close/>
            </a:path>
          </a:pathLst>
        </a:custGeom>
        <a:noFill/>
        <a:ln w="3810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72</xdr:col>
      <xdr:colOff>102184</xdr:colOff>
      <xdr:row>64</xdr:row>
      <xdr:rowOff>204368</xdr:rowOff>
    </xdr:from>
    <xdr:ext cx="2155911" cy="43653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38F3AB47-6C58-7D1E-9F41-766EF27D8E8E}"/>
            </a:ext>
          </a:extLst>
        </xdr:cNvPr>
        <xdr:cNvSpPr txBox="1"/>
      </xdr:nvSpPr>
      <xdr:spPr>
        <a:xfrm>
          <a:off x="26378046" y="19823678"/>
          <a:ext cx="2155911" cy="43653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127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Backpropagation</a:t>
          </a:r>
        </a:p>
        <a:p>
          <a:r>
            <a:rPr lang="en-US" sz="1100"/>
            <a:t>(simulated,</a:t>
          </a:r>
          <a:r>
            <a:rPr lang="en-US" sz="1100" baseline="0"/>
            <a:t> not actually computed)</a:t>
          </a:r>
          <a:endParaRPr lang="en-US" sz="1100"/>
        </a:p>
      </xdr:txBody>
    </xdr:sp>
    <xdr:clientData/>
  </xdr:oneCellAnchor>
  <xdr:twoCellAnchor>
    <xdr:from>
      <xdr:col>242</xdr:col>
      <xdr:colOff>268654</xdr:colOff>
      <xdr:row>14</xdr:row>
      <xdr:rowOff>146538</xdr:rowOff>
    </xdr:from>
    <xdr:to>
      <xdr:col>253</xdr:col>
      <xdr:colOff>294054</xdr:colOff>
      <xdr:row>62</xdr:row>
      <xdr:rowOff>83038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EBF60000-2F28-784B-BCF7-CD5AB3C7728C}"/>
            </a:ext>
          </a:extLst>
        </xdr:cNvPr>
        <xdr:cNvSpPr/>
      </xdr:nvSpPr>
      <xdr:spPr>
        <a:xfrm>
          <a:off x="89022116" y="4249615"/>
          <a:ext cx="4055207" cy="1400419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240</xdr:col>
      <xdr:colOff>141110</xdr:colOff>
      <xdr:row>62</xdr:row>
      <xdr:rowOff>83038</xdr:rowOff>
    </xdr:from>
    <xdr:to>
      <xdr:col>248</xdr:col>
      <xdr:colOff>80828</xdr:colOff>
      <xdr:row>111</xdr:row>
      <xdr:rowOff>282223</xdr:rowOff>
    </xdr:to>
    <xdr:cxnSp macro="">
      <xdr:nvCxnSpPr>
        <xdr:cNvPr id="143" name="Curved Connector 142">
          <a:extLst>
            <a:ext uri="{FF2B5EF4-FFF2-40B4-BE49-F238E27FC236}">
              <a16:creationId xmlns:a16="http://schemas.microsoft.com/office/drawing/2014/main" id="{ACA61869-BAF5-EE42-B24A-9457F166F06F}"/>
            </a:ext>
          </a:extLst>
        </xdr:cNvPr>
        <xdr:cNvCxnSpPr>
          <a:stCxn id="140" idx="2"/>
          <a:endCxn id="142" idx="2"/>
        </xdr:cNvCxnSpPr>
      </xdr:nvCxnSpPr>
      <xdr:spPr>
        <a:xfrm flipV="1">
          <a:off x="96460584" y="20804091"/>
          <a:ext cx="3148139" cy="16575500"/>
        </a:xfrm>
        <a:prstGeom prst="curved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97</xdr:col>
      <xdr:colOff>12700</xdr:colOff>
      <xdr:row>64</xdr:row>
      <xdr:rowOff>207433</xdr:rowOff>
    </xdr:from>
    <xdr:ext cx="3412067" cy="3061635"/>
    <xdr:pic>
      <xdr:nvPicPr>
        <xdr:cNvPr id="148" name="Picture 147">
          <a:extLst>
            <a:ext uri="{FF2B5EF4-FFF2-40B4-BE49-F238E27FC236}">
              <a16:creationId xmlns:a16="http://schemas.microsoft.com/office/drawing/2014/main" id="{499D60F0-8F6F-4344-8340-FFEF38BEC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-2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343070" y="19774840"/>
          <a:ext cx="3412067" cy="3061635"/>
        </a:xfrm>
        <a:prstGeom prst="rect">
          <a:avLst/>
        </a:prstGeom>
        <a:ln>
          <a:solidFill>
            <a:schemeClr val="accent2">
              <a:lumMod val="50000"/>
            </a:schemeClr>
          </a:solidFill>
        </a:ln>
      </xdr:spPr>
    </xdr:pic>
    <xdr:clientData/>
  </xdr:oneCellAnchor>
  <xdr:oneCellAnchor>
    <xdr:from>
      <xdr:col>132</xdr:col>
      <xdr:colOff>12700</xdr:colOff>
      <xdr:row>64</xdr:row>
      <xdr:rowOff>207433</xdr:rowOff>
    </xdr:from>
    <xdr:ext cx="3412067" cy="3061635"/>
    <xdr:pic>
      <xdr:nvPicPr>
        <xdr:cNvPr id="149" name="Picture 148">
          <a:extLst>
            <a:ext uri="{FF2B5EF4-FFF2-40B4-BE49-F238E27FC236}">
              <a16:creationId xmlns:a16="http://schemas.microsoft.com/office/drawing/2014/main" id="{D900F167-DE83-BF47-A2DC-DB6E18085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2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343070" y="19774840"/>
          <a:ext cx="3412067" cy="3061635"/>
        </a:xfrm>
        <a:prstGeom prst="rect">
          <a:avLst/>
        </a:prstGeom>
        <a:ln>
          <a:solidFill>
            <a:schemeClr val="accent2">
              <a:lumMod val="50000"/>
            </a:schemeClr>
          </a:solidFill>
        </a:ln>
      </xdr:spPr>
    </xdr:pic>
    <xdr:clientData/>
  </xdr:oneCellAnchor>
  <xdr:oneCellAnchor>
    <xdr:from>
      <xdr:col>153</xdr:col>
      <xdr:colOff>352987</xdr:colOff>
      <xdr:row>63</xdr:row>
      <xdr:rowOff>237987</xdr:rowOff>
    </xdr:from>
    <xdr:ext cx="3977713" cy="485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343CD622-0F7A-86CF-AD67-11AFAFBAF63D}"/>
                </a:ext>
              </a:extLst>
            </xdr:cNvPr>
            <xdr:cNvSpPr txBox="1"/>
          </xdr:nvSpPr>
          <xdr:spPr>
            <a:xfrm>
              <a:off x="56386926" y="19634351"/>
              <a:ext cx="3977713" cy="48591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ar-AE" sz="14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4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r>
                              <m:rPr>
                                <m:nor/>
                              </m:rPr>
                              <a:rPr lang="en-US" sz="1400" b="0" i="1">
                                <a:solidFill>
                                  <a:schemeClr val="tx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policy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ar-AE" sz="14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𝔼</m:t>
                        </m:r>
                      </m:e>
                      <m:sub>
                        <m:r>
                          <a:rPr lang="ar-AE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m:rPr>
                        <m:nor/>
                      </m:rPr>
                      <a:rPr lang="ar-AE" sz="1400" b="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 </m:t>
                    </m:r>
                    <m:d>
                      <m:dPr>
                        <m:begChr m:val="["/>
                        <m:endChr m:val="]"/>
                        <m:ctrlPr>
                          <a:rPr lang="ar-AE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unc>
                          <m:funcPr>
                            <m:ctrlPr>
                              <a:rPr lang="ar-AE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400" b="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min</m:t>
                            </m:r>
                          </m:fName>
                          <m:e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𝑐𝑙𝑖𝑝</m:t>
                            </m:r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400" b="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  <m:r>
                              <a:rPr lang="ar-AE" sz="1400" b="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ar-AE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𝜖</m:t>
                            </m:r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400" b="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  <m:r>
                              <a:rPr lang="en-US" sz="1400" b="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ar-AE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𝜖</m:t>
                            </m:r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func>
                        <m:sSub>
                          <m:sSubPr>
                            <m:ctrlPr>
                              <a:rPr lang="ar-AE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𝐴</m:t>
                            </m:r>
                          </m:e>
                          <m:sub>
                            <m:r>
                              <a:rPr lang="ar-AE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)</m:t>
                        </m:r>
                      </m:e>
                    </m:d>
                    <m:r>
                      <m:rPr>
                        <m:nor/>
                      </m:rPr>
                      <a:rPr lang="ar-AE" sz="1400" b="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 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343CD622-0F7A-86CF-AD67-11AFAFBAF63D}"/>
                </a:ext>
              </a:extLst>
            </xdr:cNvPr>
            <xdr:cNvSpPr txBox="1"/>
          </xdr:nvSpPr>
          <xdr:spPr>
            <a:xfrm>
              <a:off x="56386926" y="19634351"/>
              <a:ext cx="3977713" cy="48591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l"/>
              <a:r>
                <a:rPr lang="ar-AE" sz="14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〖𝐿_</a:t>
              </a:r>
              <a:r>
                <a:rPr lang="en-US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"policy</a:t>
              </a:r>
              <a:r>
                <a:rPr lang="en-US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 =</a:t>
              </a:r>
              <a:r>
                <a:rPr lang="ar-AE" sz="14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𝔼〗_𝑡</a:t>
              </a:r>
              <a:r>
                <a:rPr lang="ar-AE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 </a:t>
              </a:r>
              <a:r>
                <a:rPr lang="ar-AE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" [</a:t>
              </a:r>
              <a:r>
                <a:rPr lang="en-US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min</a:t>
              </a:r>
              <a:r>
                <a:rPr lang="ar-AE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⁡〖</a:t>
              </a:r>
              <a:r>
                <a:rPr lang="en-US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(𝑟_𝑡</a:t>
              </a:r>
              <a:r>
                <a:rPr lang="ar-AE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𝐴_𝑡</a:t>
              </a:r>
              <a:r>
                <a:rPr lang="en-US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, 𝑐𝑙𝑖𝑝(𝑟_𝑡, 1</a:t>
              </a:r>
              <a:r>
                <a:rPr lang="ar-AE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−𝜖</a:t>
              </a:r>
              <a:r>
                <a:rPr lang="en-US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,1+</a:t>
              </a:r>
              <a:r>
                <a:rPr lang="ar-AE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𝜖</a:t>
              </a:r>
              <a:r>
                <a:rPr lang="en-US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ar-AE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〗 𝐴_𝑡</a:t>
              </a:r>
              <a:r>
                <a:rPr lang="en-US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, )</a:t>
              </a:r>
              <a:r>
                <a:rPr lang="ar-AE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]" </a:t>
              </a:r>
              <a:r>
                <a:rPr lang="en-US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155</xdr:col>
      <xdr:colOff>324757</xdr:colOff>
      <xdr:row>79</xdr:row>
      <xdr:rowOff>121557</xdr:rowOff>
    </xdr:from>
    <xdr:ext cx="2517321" cy="1133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77D313FA-1982-2849-9FC2-7F46F29A8ADA}"/>
                </a:ext>
              </a:extLst>
            </xdr:cNvPr>
            <xdr:cNvSpPr txBox="1"/>
          </xdr:nvSpPr>
          <xdr:spPr>
            <a:xfrm>
              <a:off x="57512857" y="24200757"/>
              <a:ext cx="2517321" cy="1133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l"/>
              <a:endParaRPr lang="en-US" sz="1400" b="1"/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ar-AE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ar-AE" sz="14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ar-AE" sz="14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4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𝜋</m:t>
                            </m:r>
                          </m:e>
                          <m:sub>
                            <m:r>
                              <a:rPr lang="ar-AE" sz="14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𝜃</m:t>
                            </m:r>
                          </m:sub>
                        </m:sSub>
                        <m:d>
                          <m:dPr>
                            <m:ctrlPr>
                              <a:rPr lang="ar-AE" sz="14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ar-AE" sz="14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4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ar-AE" sz="14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ar-AE" sz="14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∣</m:t>
                            </m:r>
                            <m:sSub>
                              <m:sSubPr>
                                <m:ctrlPr>
                                  <a:rPr lang="ar-AE" sz="14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4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ar-AE" sz="14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</m:e>
                        </m:d>
                      </m:num>
                      <m:den>
                        <m:sSub>
                          <m:sSubPr>
                            <m:ctrlPr>
                              <a:rPr lang="ar-AE" sz="14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4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𝜋</m:t>
                            </m:r>
                          </m:e>
                          <m:sub>
                            <m:sSub>
                              <m:sSubPr>
                                <m:ctrlPr>
                                  <a:rPr lang="ar-AE" sz="14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4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𝜃</m:t>
                                </m:r>
                              </m:e>
                              <m:sub>
                                <m:r>
                                  <m:rPr>
                                    <m:nor/>
                                  </m:r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old</m:t>
                                </m:r>
                              </m:sub>
                            </m:sSub>
                          </m:sub>
                        </m:sSub>
                        <m:d>
                          <m:dPr>
                            <m:ctrlPr>
                              <a:rPr lang="ar-AE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ar-AE" sz="1400" b="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∣</m:t>
                            </m:r>
                            <m:sSub>
                              <m:sSubPr>
                                <m:ctrlP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ar-AE" sz="1400" b="0"/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77D313FA-1982-2849-9FC2-7F46F29A8ADA}"/>
                </a:ext>
              </a:extLst>
            </xdr:cNvPr>
            <xdr:cNvSpPr txBox="1"/>
          </xdr:nvSpPr>
          <xdr:spPr>
            <a:xfrm>
              <a:off x="57512857" y="24200757"/>
              <a:ext cx="2517321" cy="1133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l"/>
              <a:endParaRPr lang="en-US" sz="1400" b="1"/>
            </a:p>
            <a:p>
              <a:pPr algn="l"/>
              <a:r>
                <a:rPr lang="ar-AE" sz="14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𝑟_𝑡=(𝜋_𝜃 (𝑎_𝑡∣𝑠_𝑡 ))/(𝜋_(𝜃_</a:t>
              </a:r>
              <a:r>
                <a:rPr lang="en-US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"old</a:t>
              </a:r>
              <a:r>
                <a:rPr lang="ar-AE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  ) (𝑎_𝑡∣𝑠_𝑡 ) )</a:t>
              </a:r>
              <a:endParaRPr lang="ar-AE" sz="1400" b="0"/>
            </a:p>
          </xdr:txBody>
        </xdr:sp>
      </mc:Fallback>
    </mc:AlternateContent>
    <xdr:clientData/>
  </xdr:oneCellAnchor>
  <xdr:oneCellAnchor>
    <xdr:from>
      <xdr:col>181</xdr:col>
      <xdr:colOff>330200</xdr:colOff>
      <xdr:row>63</xdr:row>
      <xdr:rowOff>237987</xdr:rowOff>
    </xdr:from>
    <xdr:ext cx="4063999" cy="70402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DCCE8506-005F-FA45-A11F-EEC0A69DA769}"/>
                </a:ext>
              </a:extLst>
            </xdr:cNvPr>
            <xdr:cNvSpPr txBox="1"/>
          </xdr:nvSpPr>
          <xdr:spPr>
            <a:xfrm>
              <a:off x="66601109" y="19634351"/>
              <a:ext cx="4063999" cy="704022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rPr>
                          <m:t>value</m:t>
                        </m:r>
                      </m:sub>
                    </m:sSub>
                    <m:r>
                      <a:rPr lang="ar-AE" sz="14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4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ar-AE" sz="14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m:rPr>
                        <m:nor/>
                      </m:rPr>
                      <a:rPr lang="ar-AE" sz="1400" b="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  </m:t>
                    </m:r>
                    <m:sSub>
                      <m:sSubPr>
                        <m:ctrlPr>
                          <a:rPr lang="ar-AE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4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𝔼</m:t>
                        </m:r>
                      </m:e>
                      <m:sub>
                        <m:r>
                          <a:rPr lang="ar-AE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ar-AE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ar-AE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ar-AE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ar-AE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ar-AE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𝜃</m:t>
                                    </m:r>
                                  </m:sub>
                                </m:sSub>
                                <m:d>
                                  <m:dPr>
                                    <m:ctrlPr>
                                      <a:rPr lang="ar-AE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𝑠</m:t>
                                        </m:r>
                                      </m:e>
                                      <m:sub>
                                        <m: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𝑡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ar-AE" sz="1400" b="0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d>
                                  <m:dPr>
                                    <m:ctrlPr>
                                      <a:rPr lang="ar-AE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𝐴</m:t>
                                        </m:r>
                                      </m:e>
                                      <m:sub>
                                        <m: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𝑡</m:t>
                                        </m:r>
                                      </m:sub>
                                    </m:sSub>
                                    <m:r>
                                      <a:rPr lang="ar-AE" sz="1400" b="0" i="0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sSub>
                                      <m:sSubPr>
                                        <m:ctrlP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𝑉</m:t>
                                        </m:r>
                                      </m:e>
                                      <m:sub>
                                        <m:sSub>
                                          <m:sSubPr>
                                            <m:ctrlPr>
                                              <a:rPr lang="ar-AE" sz="1400" b="0" i="1">
                                                <a:solidFill>
                                                  <a:schemeClr val="tx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ar-AE" sz="1400" b="0" i="1">
                                                <a:solidFill>
                                                  <a:schemeClr val="tx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𝜃</m:t>
                                            </m:r>
                                          </m:e>
                                          <m:sub>
                                            <m:r>
                                              <m:rPr>
                                                <m:nor/>
                                              </m:rPr>
                                              <a:rPr lang="en-US" sz="1400" b="0" i="1">
                                                <a:solidFill>
                                                  <a:schemeClr val="tx1"/>
                                                </a:solidFill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old</m:t>
                                            </m:r>
                                          </m:sub>
                                        </m:sSub>
                                      </m:sub>
                                    </m:sSub>
                                    <m:d>
                                      <m:dPr>
                                        <m:ctrlP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ar-AE" sz="1400" b="0" i="1">
                                                <a:solidFill>
                                                  <a:schemeClr val="tx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ar-AE" sz="1400" b="0" i="1">
                                                <a:solidFill>
                                                  <a:schemeClr val="tx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𝑠</m:t>
                                            </m:r>
                                          </m:e>
                                          <m:sub>
                                            <m:r>
                                              <a:rPr lang="ar-AE" sz="1400" b="0" i="1">
                                                <a:solidFill>
                                                  <a:schemeClr val="tx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𝑡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d>
                              </m:e>
                            </m:d>
                          </m:e>
                          <m:sup>
                            <m:r>
                              <a:rPr lang="ar-AE" sz="1400" b="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ar-AE" sz="1400" b="0"/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DCCE8506-005F-FA45-A11F-EEC0A69DA769}"/>
                </a:ext>
              </a:extLst>
            </xdr:cNvPr>
            <xdr:cNvSpPr txBox="1"/>
          </xdr:nvSpPr>
          <xdr:spPr>
            <a:xfrm>
              <a:off x="66601109" y="19634351"/>
              <a:ext cx="4063999" cy="704022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/>
              <a:r>
                <a:rPr lang="ar-AE" sz="14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𝐿_</a:t>
              </a:r>
              <a:r>
                <a:rPr lang="en-US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"value</a:t>
              </a:r>
              <a:r>
                <a:rPr lang="ar-AE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 =1/2 </a:t>
              </a:r>
              <a:r>
                <a:rPr lang="ar-AE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"  </a:t>
              </a:r>
              <a:r>
                <a:rPr lang="ar-AE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 𝔼_𝑡 [(𝑉_𝜃 (𝑠_𝑡 )−(𝐴_𝑡+𝑉_(𝜃_</a:t>
              </a:r>
              <a:r>
                <a:rPr lang="en-US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"old</a:t>
              </a:r>
              <a:r>
                <a:rPr lang="ar-AE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  ) (𝑠_𝑡 )))^2 ]</a:t>
              </a:r>
              <a:endParaRPr lang="ar-AE" sz="1400" b="0"/>
            </a:p>
          </xdr:txBody>
        </xdr:sp>
      </mc:Fallback>
    </mc:AlternateContent>
    <xdr:clientData/>
  </xdr:oneCellAnchor>
  <xdr:oneCellAnchor>
    <xdr:from>
      <xdr:col>204</xdr:col>
      <xdr:colOff>317500</xdr:colOff>
      <xdr:row>63</xdr:row>
      <xdr:rowOff>237987</xdr:rowOff>
    </xdr:from>
    <xdr:ext cx="4872659" cy="635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023A5CBF-E796-B646-88BD-BE4684432BFD}"/>
                </a:ext>
              </a:extLst>
            </xdr:cNvPr>
            <xdr:cNvSpPr txBox="1"/>
          </xdr:nvSpPr>
          <xdr:spPr>
            <a:xfrm>
              <a:off x="74997348" y="19634351"/>
              <a:ext cx="4872659" cy="635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rPr>
                          <m:t>policy</m:t>
                        </m:r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rPr>
                          <m:t>KL</m:t>
                        </m:r>
                      </m:sub>
                    </m:sSub>
                    <m:r>
                      <a:rPr lang="ar-AE" sz="14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ar-AE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𝛽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rPr>
                          <m:t>policy</m:t>
                        </m:r>
                      </m:sub>
                    </m:sSub>
                    <m:r>
                      <m:rPr>
                        <m:nor/>
                      </m:rPr>
                      <a:rPr lang="ar-AE" sz="1400" b="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  </m:t>
                    </m:r>
                    <m:sSub>
                      <m:sSubPr>
                        <m:ctrlPr>
                          <a:rPr lang="ar-AE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4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𝔼</m:t>
                        </m:r>
                      </m:e>
                      <m:sub>
                        <m:r>
                          <a:rPr lang="ar-AE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ar-AE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unc>
                          <m:funcPr>
                            <m:ctrlPr>
                              <a:rPr lang="ar-AE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400" b="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KL</m:t>
                            </m:r>
                          </m:fName>
                          <m:e>
                            <m:d>
                              <m:dPr>
                                <m:ctrlP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ar-AE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ar-AE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𝜋</m:t>
                                    </m:r>
                                  </m:e>
                                  <m:sub>
                                    <m:r>
                                      <a:rPr lang="ar-AE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𝜃</m:t>
                                    </m:r>
                                  </m:sub>
                                </m:sSub>
                                <m:d>
                                  <m:dPr>
                                    <m:ctrlPr>
                                      <a:rPr lang="ar-AE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ar-AE" sz="1400" b="0" i="0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⋅∣</m:t>
                                    </m:r>
                                    <m:sSub>
                                      <m:sSubPr>
                                        <m:ctrlP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𝑠</m:t>
                                        </m:r>
                                      </m:e>
                                      <m:sub>
                                        <m: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𝑡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m:rPr>
                                    <m:nor/>
                                  </m:rP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  </m:t>
                                </m:r>
                                <m:r>
                                  <a:rPr lang="ar-AE" sz="1400" b="0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∥</m:t>
                                </m:r>
                                <m:r>
                                  <m:rPr>
                                    <m:nor/>
                                  </m:rP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  </m:t>
                                </m:r>
                                <m:sSub>
                                  <m:sSubPr>
                                    <m:ctrlPr>
                                      <a:rPr lang="ar-AE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ar-AE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𝜋</m:t>
                                    </m:r>
                                  </m:e>
                                  <m:sub>
                                    <m:sSub>
                                      <m:sSubPr>
                                        <m:ctrlP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𝜃</m:t>
                                        </m:r>
                                      </m:e>
                                      <m:sub>
                                        <m:r>
                                          <m:rPr>
                                            <m:nor/>
                                          </m:rPr>
                                          <a:rPr lang="en-US" sz="1400" b="0" i="1">
                                            <a:solidFill>
                                              <a:schemeClr val="tx1"/>
                                            </a:solidFill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old</m:t>
                                        </m:r>
                                      </m:sub>
                                    </m:sSub>
                                  </m:sub>
                                </m:sSub>
                                <m:d>
                                  <m:dPr>
                                    <m:ctrlPr>
                                      <a:rPr lang="ar-AE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ar-AE" sz="1400" b="0" i="0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⋅∣</m:t>
                                    </m:r>
                                    <m:sSub>
                                      <m:sSubPr>
                                        <m:ctrlP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𝑠</m:t>
                                        </m:r>
                                      </m:e>
                                      <m:sub>
                                        <m: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𝑡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d>
                          </m:e>
                        </m:func>
                      </m:e>
                    </m:d>
                  </m:oMath>
                </m:oMathPara>
              </a14:m>
              <a:endParaRPr lang="ar-AE" sz="1400" b="0"/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023A5CBF-E796-B646-88BD-BE4684432BFD}"/>
                </a:ext>
              </a:extLst>
            </xdr:cNvPr>
            <xdr:cNvSpPr txBox="1"/>
          </xdr:nvSpPr>
          <xdr:spPr>
            <a:xfrm>
              <a:off x="74997348" y="19634351"/>
              <a:ext cx="4872659" cy="635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l"/>
              <a:r>
                <a:rPr lang="ar-AE" sz="14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𝐿_</a:t>
              </a:r>
              <a:r>
                <a:rPr lang="en-US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"policy−KL</a:t>
              </a:r>
              <a:r>
                <a:rPr lang="ar-AE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 =𝛽_</a:t>
              </a:r>
              <a:r>
                <a:rPr lang="en-US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"policy</a:t>
              </a:r>
              <a:r>
                <a:rPr lang="ar-AE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  </a:t>
              </a:r>
              <a:r>
                <a:rPr lang="ar-AE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"  </a:t>
              </a:r>
              <a:r>
                <a:rPr lang="ar-AE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 𝔼_𝑡 [</a:t>
              </a:r>
              <a:r>
                <a:rPr lang="en-US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KL</a:t>
              </a:r>
              <a:r>
                <a:rPr lang="ar-AE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⁡(𝜋_𝜃 (⋅∣𝑠_𝑡 )"  " ∥"  " 𝜋_(𝜃_</a:t>
              </a:r>
              <a:r>
                <a:rPr lang="en-US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"old</a:t>
              </a:r>
              <a:r>
                <a:rPr lang="ar-AE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  ) (⋅∣𝑠_𝑡 )) ]</a:t>
              </a:r>
              <a:endParaRPr lang="ar-AE" sz="1400" b="0"/>
            </a:p>
          </xdr:txBody>
        </xdr:sp>
      </mc:Fallback>
    </mc:AlternateContent>
    <xdr:clientData/>
  </xdr:oneCellAnchor>
  <xdr:oneCellAnchor>
    <xdr:from>
      <xdr:col>225</xdr:col>
      <xdr:colOff>302600</xdr:colOff>
      <xdr:row>63</xdr:row>
      <xdr:rowOff>237987</xdr:rowOff>
    </xdr:from>
    <xdr:ext cx="4969281" cy="635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6CF94CA9-6716-4445-9E88-85A44DDEFF48}"/>
                </a:ext>
              </a:extLst>
            </xdr:cNvPr>
            <xdr:cNvSpPr txBox="1"/>
          </xdr:nvSpPr>
          <xdr:spPr>
            <a:xfrm>
              <a:off x="82660176" y="19634351"/>
              <a:ext cx="4969281" cy="635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rPr>
                          <m:t>reference</m:t>
                        </m:r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rPr>
                          <m:t>KL</m:t>
                        </m:r>
                      </m:sub>
                    </m:sSub>
                    <m:r>
                      <a:rPr lang="ar-AE" sz="14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ar-AE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𝛽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rPr>
                          <m:t>ref</m:t>
                        </m:r>
                      </m:sub>
                    </m:sSub>
                    <m:r>
                      <m:rPr>
                        <m:nor/>
                      </m:rPr>
                      <a:rPr lang="ar-AE" sz="1400" b="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  </m:t>
                    </m:r>
                    <m:sSub>
                      <m:sSubPr>
                        <m:ctrlPr>
                          <a:rPr lang="ar-AE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4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𝔼</m:t>
                        </m:r>
                      </m:e>
                      <m:sub>
                        <m:r>
                          <a:rPr lang="ar-AE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ar-AE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unc>
                          <m:funcPr>
                            <m:ctrlPr>
                              <a:rPr lang="ar-AE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400" b="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KL</m:t>
                            </m:r>
                          </m:fName>
                          <m:e>
                            <m:d>
                              <m:dPr>
                                <m:ctrlP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ar-AE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ar-AE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𝜋</m:t>
                                    </m:r>
                                  </m:e>
                                  <m:sub>
                                    <m:r>
                                      <a:rPr lang="ar-AE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𝜃</m:t>
                                    </m:r>
                                  </m:sub>
                                </m:sSub>
                                <m:d>
                                  <m:dPr>
                                    <m:ctrlPr>
                                      <a:rPr lang="ar-AE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ar-AE" sz="1400" b="0" i="0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⋅∣</m:t>
                                    </m:r>
                                    <m:sSub>
                                      <m:sSubPr>
                                        <m:ctrlP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𝑠</m:t>
                                        </m:r>
                                      </m:e>
                                      <m:sub>
                                        <m: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𝑡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m:rPr>
                                    <m:nor/>
                                  </m:rP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  </m:t>
                                </m:r>
                                <m:r>
                                  <a:rPr lang="ar-AE" sz="1400" b="0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∥</m:t>
                                </m:r>
                                <m:r>
                                  <m:rPr>
                                    <m:nor/>
                                  </m:rP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  </m:t>
                                </m:r>
                                <m:sSub>
                                  <m:sSubPr>
                                    <m:ctrlPr>
                                      <a:rPr lang="ar-AE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ar-AE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𝜋</m:t>
                                    </m:r>
                                  </m:e>
                                  <m:sub>
                                    <m:r>
                                      <m:rPr>
                                        <m:nor/>
                                      </m:r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ref</m:t>
                                    </m:r>
                                  </m:sub>
                                </m:sSub>
                                <m:d>
                                  <m:dPr>
                                    <m:ctrlPr>
                                      <a:rPr lang="ar-AE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ar-AE" sz="1400" b="0" i="0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⋅∣</m:t>
                                    </m:r>
                                    <m:sSub>
                                      <m:sSubPr>
                                        <m:ctrlP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𝑠</m:t>
                                        </m:r>
                                      </m:e>
                                      <m:sub>
                                        <m:r>
                                          <a:rPr lang="ar-AE" sz="1400" b="0" i="1">
                                            <a:solidFill>
                                              <a:schemeClr val="tx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𝑡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d>
                          </m:e>
                        </m:func>
                      </m:e>
                    </m:d>
                  </m:oMath>
                </m:oMathPara>
              </a14:m>
              <a:endParaRPr lang="ar-AE" sz="1400" b="0"/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6CF94CA9-6716-4445-9E88-85A44DDEFF48}"/>
                </a:ext>
              </a:extLst>
            </xdr:cNvPr>
            <xdr:cNvSpPr txBox="1"/>
          </xdr:nvSpPr>
          <xdr:spPr>
            <a:xfrm>
              <a:off x="82660176" y="19634351"/>
              <a:ext cx="4969281" cy="635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l"/>
              <a:r>
                <a:rPr lang="ar-AE" sz="14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𝐿_</a:t>
              </a:r>
              <a:r>
                <a:rPr lang="en-US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"reference−KL</a:t>
              </a:r>
              <a:r>
                <a:rPr lang="ar-AE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 =𝛽_</a:t>
              </a:r>
              <a:r>
                <a:rPr lang="en-US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"ref</a:t>
              </a:r>
              <a:r>
                <a:rPr lang="ar-AE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  </a:t>
              </a:r>
              <a:r>
                <a:rPr lang="ar-AE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"  </a:t>
              </a:r>
              <a:r>
                <a:rPr lang="ar-AE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 𝔼_𝑡 [</a:t>
              </a:r>
              <a:r>
                <a:rPr lang="en-US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KL</a:t>
              </a:r>
              <a:r>
                <a:rPr lang="ar-AE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⁡(𝜋_𝜃 (⋅∣𝑠_𝑡 )"  " ∥"  " 𝜋_</a:t>
              </a:r>
              <a:r>
                <a:rPr lang="en-US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"ref</a:t>
              </a:r>
              <a:r>
                <a:rPr lang="ar-AE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  (⋅∣𝑠_𝑡 )) ]</a:t>
              </a:r>
              <a:endParaRPr lang="ar-AE" sz="1400" b="0"/>
            </a:p>
          </xdr:txBody>
        </xdr:sp>
      </mc:Fallback>
    </mc:AlternateContent>
    <xdr:clientData/>
  </xdr:oneCellAnchor>
  <xdr:oneCellAnchor>
    <xdr:from>
      <xdr:col>154</xdr:col>
      <xdr:colOff>2191</xdr:colOff>
      <xdr:row>105</xdr:row>
      <xdr:rowOff>209119</xdr:rowOff>
    </xdr:from>
    <xdr:ext cx="5240475" cy="425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BC743CF4-6999-FB47-B5A6-02EFD6850E97}"/>
                </a:ext>
              </a:extLst>
            </xdr:cNvPr>
            <xdr:cNvSpPr txBox="1"/>
          </xdr:nvSpPr>
          <xdr:spPr>
            <a:xfrm>
              <a:off x="56606561" y="31818008"/>
              <a:ext cx="5240475" cy="425702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𝐿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ar-AE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policy</m:t>
                        </m:r>
                      </m:sub>
                    </m:sSub>
                    <m:r>
                      <a:rPr lang="ar-AE" sz="14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ar-AE" sz="14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4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</m:e>
                      <m:sub>
                        <m:r>
                          <a:rPr lang="ar-AE" sz="14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</m:sub>
                    </m:sSub>
                    <m:r>
                      <m:rPr>
                        <m:nor/>
                      </m:rPr>
                      <a:rPr lang="ar-AE" sz="14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 </m:t>
                    </m:r>
                    <m:sSub>
                      <m:sSubPr>
                        <m:ctrlPr>
                          <a:rPr lang="ar-AE" sz="14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4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value</m:t>
                        </m:r>
                      </m:sub>
                    </m:sSub>
                    <m:r>
                      <a:rPr lang="ar-AE" sz="14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ar-AE" sz="14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4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𝛽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policy</m:t>
                        </m:r>
                      </m:sub>
                    </m:sSub>
                    <m:r>
                      <m:rPr>
                        <m:nor/>
                      </m:rPr>
                      <a:rPr lang="ar-AE" sz="14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 </m:t>
                    </m:r>
                    <m:sSub>
                      <m:sSubPr>
                        <m:ctrlPr>
                          <a:rPr lang="ar-AE" sz="14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4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policy</m:t>
                        </m:r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KL</m:t>
                        </m:r>
                      </m:sub>
                    </m:sSub>
                    <m:r>
                      <a:rPr lang="ar-AE" sz="14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ar-AE" sz="14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4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𝛽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ref</m:t>
                        </m:r>
                      </m:sub>
                    </m:sSub>
                    <m:r>
                      <m:rPr>
                        <m:nor/>
                      </m:rPr>
                      <a:rPr lang="ar-AE" sz="14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 </m:t>
                    </m:r>
                    <m:sSub>
                      <m:sSubPr>
                        <m:ctrlPr>
                          <a:rPr lang="ar-AE" sz="14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4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e>
                      <m:sub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reference</m:t>
                        </m:r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KL</m:t>
                        </m:r>
                      </m:sub>
                    </m:sSub>
                  </m:oMath>
                </m:oMathPara>
              </a14:m>
              <a:endParaRPr lang="ar-AE" sz="1400" b="0"/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BC743CF4-6999-FB47-B5A6-02EFD6850E97}"/>
                </a:ext>
              </a:extLst>
            </xdr:cNvPr>
            <xdr:cNvSpPr txBox="1"/>
          </xdr:nvSpPr>
          <xdr:spPr>
            <a:xfrm>
              <a:off x="56606561" y="31818008"/>
              <a:ext cx="5240475" cy="425702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sz="14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𝐿=</a:t>
              </a:r>
              <a:r>
                <a:rPr lang="ar-AE" sz="14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𝐿_</a:t>
              </a:r>
              <a:r>
                <a:rPr lang="en-US" sz="14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"policy</a:t>
              </a:r>
              <a:r>
                <a:rPr lang="ar-AE" sz="14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+𝑐_𝑣 </a:t>
              </a:r>
              <a:r>
                <a:rPr lang="ar-AE" sz="14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</a:t>
              </a:r>
              <a:r>
                <a:rPr lang="ar-AE" sz="14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𝐿_</a:t>
              </a:r>
              <a:r>
                <a:rPr lang="en-US" sz="14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"value</a:t>
              </a:r>
              <a:r>
                <a:rPr lang="ar-AE" sz="14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+𝛽_</a:t>
              </a:r>
              <a:r>
                <a:rPr lang="en-US" sz="14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"policy</a:t>
              </a:r>
              <a:r>
                <a:rPr lang="ar-AE" sz="14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 </a:t>
              </a:r>
              <a:r>
                <a:rPr lang="ar-AE" sz="14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</a:t>
              </a:r>
              <a:r>
                <a:rPr lang="ar-AE" sz="14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𝐿_</a:t>
              </a:r>
              <a:r>
                <a:rPr lang="en-US" sz="14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"policy−KL</a:t>
              </a:r>
              <a:r>
                <a:rPr lang="ar-AE" sz="14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+𝛽_</a:t>
              </a:r>
              <a:r>
                <a:rPr lang="en-US" sz="14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"ref</a:t>
              </a:r>
              <a:r>
                <a:rPr lang="ar-AE" sz="14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 </a:t>
              </a:r>
              <a:r>
                <a:rPr lang="ar-AE" sz="14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</a:t>
              </a:r>
              <a:r>
                <a:rPr lang="ar-AE" sz="14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𝐿_</a:t>
              </a:r>
              <a:r>
                <a:rPr lang="en-US" sz="14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"reference−KL</a:t>
              </a:r>
              <a:r>
                <a:rPr lang="ar-AE" sz="14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</a:t>
              </a:r>
              <a:endParaRPr lang="ar-AE" sz="1400" b="0"/>
            </a:p>
          </xdr:txBody>
        </xdr:sp>
      </mc:Fallback>
    </mc:AlternateContent>
    <xdr:clientData/>
  </xdr:oneCellAnchor>
  <xdr:twoCellAnchor>
    <xdr:from>
      <xdr:col>103</xdr:col>
      <xdr:colOff>341923</xdr:colOff>
      <xdr:row>13</xdr:row>
      <xdr:rowOff>97692</xdr:rowOff>
    </xdr:from>
    <xdr:to>
      <xdr:col>114</xdr:col>
      <xdr:colOff>367323</xdr:colOff>
      <xdr:row>61</xdr:row>
      <xdr:rowOff>34192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8EA6BD20-2A1D-9842-B6D7-879ADFF17930}"/>
            </a:ext>
          </a:extLst>
        </xdr:cNvPr>
        <xdr:cNvSpPr/>
      </xdr:nvSpPr>
      <xdr:spPr>
        <a:xfrm>
          <a:off x="40591154" y="3907692"/>
          <a:ext cx="4323861" cy="1400419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106</xdr:col>
      <xdr:colOff>131377</xdr:colOff>
      <xdr:row>61</xdr:row>
      <xdr:rowOff>34192</xdr:rowOff>
    </xdr:from>
    <xdr:to>
      <xdr:col>109</xdr:col>
      <xdr:colOff>171657</xdr:colOff>
      <xdr:row>69</xdr:row>
      <xdr:rowOff>204564</xdr:rowOff>
    </xdr:to>
    <xdr:cxnSp macro="">
      <xdr:nvCxnSpPr>
        <xdr:cNvPr id="167" name="Curved Connector 166">
          <a:extLst>
            <a:ext uri="{FF2B5EF4-FFF2-40B4-BE49-F238E27FC236}">
              <a16:creationId xmlns:a16="http://schemas.microsoft.com/office/drawing/2014/main" id="{26F27CF1-8E24-DD4E-B876-36890D5A64EC}"/>
            </a:ext>
          </a:extLst>
        </xdr:cNvPr>
        <xdr:cNvCxnSpPr>
          <a:stCxn id="148" idx="3"/>
          <a:endCxn id="166" idx="2"/>
        </xdr:cNvCxnSpPr>
      </xdr:nvCxnSpPr>
      <xdr:spPr>
        <a:xfrm flipV="1">
          <a:off x="38920191" y="18745167"/>
          <a:ext cx="1138076" cy="2624270"/>
        </a:xfrm>
        <a:prstGeom prst="curved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0</xdr:colOff>
      <xdr:row>13</xdr:row>
      <xdr:rowOff>0</xdr:rowOff>
    </xdr:from>
    <xdr:to>
      <xdr:col>149</xdr:col>
      <xdr:colOff>318476</xdr:colOff>
      <xdr:row>60</xdr:row>
      <xdr:rowOff>229577</xdr:rowOff>
    </xdr:to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0C92A175-172F-9A42-B4C4-771570816CED}"/>
            </a:ext>
          </a:extLst>
        </xdr:cNvPr>
        <xdr:cNvSpPr/>
      </xdr:nvSpPr>
      <xdr:spPr>
        <a:xfrm>
          <a:off x="54316923" y="3810000"/>
          <a:ext cx="4323861" cy="1400419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141</xdr:col>
      <xdr:colOff>131377</xdr:colOff>
      <xdr:row>60</xdr:row>
      <xdr:rowOff>229577</xdr:rowOff>
    </xdr:from>
    <xdr:to>
      <xdr:col>144</xdr:col>
      <xdr:colOff>210361</xdr:colOff>
      <xdr:row>69</xdr:row>
      <xdr:rowOff>204564</xdr:rowOff>
    </xdr:to>
    <xdr:cxnSp macro="">
      <xdr:nvCxnSpPr>
        <xdr:cNvPr id="169" name="Curved Connector 168">
          <a:extLst>
            <a:ext uri="{FF2B5EF4-FFF2-40B4-BE49-F238E27FC236}">
              <a16:creationId xmlns:a16="http://schemas.microsoft.com/office/drawing/2014/main" id="{5464892E-E143-AE4A-949C-398943F160B7}"/>
            </a:ext>
          </a:extLst>
        </xdr:cNvPr>
        <xdr:cNvCxnSpPr>
          <a:stCxn id="149" idx="3"/>
          <a:endCxn id="168" idx="2"/>
        </xdr:cNvCxnSpPr>
      </xdr:nvCxnSpPr>
      <xdr:spPr>
        <a:xfrm flipV="1">
          <a:off x="51727818" y="18633814"/>
          <a:ext cx="1176780" cy="2735623"/>
        </a:xfrm>
        <a:prstGeom prst="curved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5E69-F0E6-0C4D-9F72-FE72E8CBCE91}">
  <dimension ref="A3:IZ132"/>
  <sheetViews>
    <sheetView showGridLines="0" tabSelected="1" topLeftCell="ER51" zoomScaleNormal="100" workbookViewId="0">
      <selection activeCell="FG74" sqref="FG74"/>
    </sheetView>
  </sheetViews>
  <sheetFormatPr defaultColWidth="4.875" defaultRowHeight="24" customHeight="1"/>
  <cols>
    <col min="24" max="25" width="4.875" customWidth="1"/>
    <col min="27" max="28" width="4.875" customWidth="1"/>
    <col min="148" max="148" width="6.125" bestFit="1" customWidth="1"/>
    <col min="168" max="168" width="4.875" customWidth="1"/>
    <col min="183" max="187" width="4.875" customWidth="1"/>
  </cols>
  <sheetData>
    <row r="3" spans="1:245" ht="24" customHeight="1">
      <c r="A3" s="24" t="s">
        <v>0</v>
      </c>
    </row>
    <row r="4" spans="1:245" ht="24" customHeight="1">
      <c r="AN4" s="24" t="s">
        <v>1</v>
      </c>
      <c r="FT4" s="24" t="s">
        <v>2</v>
      </c>
    </row>
    <row r="5" spans="1:245" ht="24" customHeight="1">
      <c r="AN5" t="s">
        <v>3</v>
      </c>
    </row>
    <row r="7" spans="1:245" ht="24" customHeight="1">
      <c r="R7" t="s">
        <v>4</v>
      </c>
      <c r="AA7" t="s">
        <v>5</v>
      </c>
      <c r="BI7" s="24" t="s">
        <v>4</v>
      </c>
      <c r="BL7" s="24" t="s">
        <v>5</v>
      </c>
      <c r="CR7" s="24" t="s">
        <v>4</v>
      </c>
      <c r="CU7" s="24" t="s">
        <v>5</v>
      </c>
      <c r="EA7" s="24" t="s">
        <v>4</v>
      </c>
      <c r="ED7" s="24" t="s">
        <v>5</v>
      </c>
      <c r="FJ7" s="24" t="s">
        <v>4</v>
      </c>
      <c r="FM7" s="24" t="s">
        <v>5</v>
      </c>
      <c r="GF7" s="24" t="s">
        <v>4</v>
      </c>
      <c r="GI7" s="24" t="s">
        <v>5</v>
      </c>
      <c r="HB7" s="24" t="s">
        <v>4</v>
      </c>
      <c r="HE7" s="24" t="s">
        <v>5</v>
      </c>
      <c r="HX7" s="24" t="s">
        <v>4</v>
      </c>
      <c r="IA7" s="24" t="s">
        <v>5</v>
      </c>
    </row>
    <row r="8" spans="1:245" ht="24" customHeight="1">
      <c r="P8" t="s">
        <v>6</v>
      </c>
      <c r="R8" s="2">
        <v>1</v>
      </c>
      <c r="S8" s="2"/>
      <c r="T8" s="2"/>
      <c r="U8" s="2">
        <v>2</v>
      </c>
      <c r="V8" s="2"/>
      <c r="W8" s="2"/>
      <c r="X8" s="2">
        <v>3</v>
      </c>
      <c r="Y8" s="2"/>
      <c r="Z8" s="2"/>
      <c r="AA8" s="2">
        <v>4</v>
      </c>
      <c r="AB8" s="2"/>
      <c r="AC8" s="2"/>
      <c r="AD8" s="2">
        <v>5</v>
      </c>
      <c r="AF8" s="2"/>
      <c r="AG8" s="2">
        <v>6</v>
      </c>
      <c r="AH8" s="2"/>
      <c r="AI8" s="2"/>
      <c r="AJ8" s="2">
        <v>7</v>
      </c>
      <c r="AU8" s="24"/>
      <c r="BG8" s="24" t="s">
        <v>6</v>
      </c>
      <c r="BI8" s="2">
        <v>1</v>
      </c>
      <c r="BJ8" s="2">
        <v>2</v>
      </c>
      <c r="BK8" s="2">
        <v>3</v>
      </c>
      <c r="BL8" s="2">
        <v>4</v>
      </c>
      <c r="BM8" s="2">
        <v>5</v>
      </c>
      <c r="BN8" s="2">
        <v>6</v>
      </c>
      <c r="BO8" s="2">
        <v>7</v>
      </c>
      <c r="CP8" s="24" t="s">
        <v>6</v>
      </c>
      <c r="CR8" s="2">
        <v>1</v>
      </c>
      <c r="CS8" s="2">
        <v>2</v>
      </c>
      <c r="CT8" s="2">
        <v>3</v>
      </c>
      <c r="CU8" s="2">
        <v>4</v>
      </c>
      <c r="CV8" s="2">
        <v>5</v>
      </c>
      <c r="CW8" s="2">
        <v>6</v>
      </c>
      <c r="CX8" s="2">
        <v>7</v>
      </c>
      <c r="DY8" s="24" t="s">
        <v>6</v>
      </c>
      <c r="EA8" s="2">
        <v>1</v>
      </c>
      <c r="EB8" s="2">
        <v>2</v>
      </c>
      <c r="EC8" s="2">
        <v>3</v>
      </c>
      <c r="ED8" s="2">
        <v>4</v>
      </c>
      <c r="EE8" s="2">
        <v>5</v>
      </c>
      <c r="EF8" s="2">
        <v>6</v>
      </c>
      <c r="EG8" s="2">
        <v>7</v>
      </c>
      <c r="FH8" s="24" t="s">
        <v>6</v>
      </c>
      <c r="FJ8" s="2">
        <v>1</v>
      </c>
      <c r="FK8" s="2">
        <v>2</v>
      </c>
      <c r="FL8" s="2">
        <v>3</v>
      </c>
      <c r="FM8" s="2">
        <v>4</v>
      </c>
      <c r="FN8" s="2">
        <v>5</v>
      </c>
      <c r="FO8" s="2">
        <v>6</v>
      </c>
      <c r="FP8" s="2">
        <v>7</v>
      </c>
      <c r="GD8" s="24" t="s">
        <v>6</v>
      </c>
      <c r="GF8" s="2">
        <v>1</v>
      </c>
      <c r="GG8" s="2">
        <v>2</v>
      </c>
      <c r="GH8" s="2">
        <v>3</v>
      </c>
      <c r="GI8" s="2">
        <v>4</v>
      </c>
      <c r="GJ8" s="2">
        <v>5</v>
      </c>
      <c r="GK8" s="2">
        <v>6</v>
      </c>
      <c r="GL8" s="2">
        <v>7</v>
      </c>
      <c r="GZ8" s="24" t="s">
        <v>6</v>
      </c>
      <c r="HB8" s="2">
        <v>1</v>
      </c>
      <c r="HC8" s="2">
        <v>2</v>
      </c>
      <c r="HD8" s="2">
        <v>3</v>
      </c>
      <c r="HE8" s="2">
        <v>4</v>
      </c>
      <c r="HF8" s="2">
        <v>5</v>
      </c>
      <c r="HG8" s="2">
        <v>6</v>
      </c>
      <c r="HH8" s="2">
        <v>7</v>
      </c>
      <c r="HV8" s="24" t="s">
        <v>6</v>
      </c>
      <c r="HX8" s="2">
        <v>1</v>
      </c>
      <c r="HY8" s="2">
        <v>2</v>
      </c>
      <c r="HZ8" s="2">
        <v>3</v>
      </c>
      <c r="IA8" s="2">
        <v>4</v>
      </c>
      <c r="IB8" s="2">
        <v>5</v>
      </c>
      <c r="IC8" s="2">
        <v>6</v>
      </c>
      <c r="ID8" s="2">
        <v>7</v>
      </c>
    </row>
    <row r="9" spans="1:245" ht="24" customHeight="1">
      <c r="D9" s="22" t="s">
        <v>7</v>
      </c>
      <c r="E9" s="2" t="s">
        <v>8</v>
      </c>
      <c r="F9" s="2" t="s">
        <v>9</v>
      </c>
      <c r="G9" s="2" t="s">
        <v>10</v>
      </c>
      <c r="H9" s="2" t="s">
        <v>11</v>
      </c>
      <c r="I9" s="2" t="s">
        <v>12</v>
      </c>
      <c r="J9" s="2" t="s">
        <v>13</v>
      </c>
      <c r="K9" s="2" t="s">
        <v>14</v>
      </c>
      <c r="L9" s="2" t="s">
        <v>15</v>
      </c>
      <c r="M9" s="2" t="s">
        <v>16</v>
      </c>
      <c r="N9" s="2" t="s">
        <v>17</v>
      </c>
      <c r="R9" s="20" t="str" cm="1">
        <f t="array" ref="R9">_xlfn.CHOOSECOLS($E9:$N9,R10)</f>
        <v>you</v>
      </c>
      <c r="S9" s="20"/>
      <c r="T9" s="20"/>
      <c r="U9" s="20" t="str" cm="1">
        <f t="array" ref="U9">_xlfn.CHOOSECOLS($E9:$N9,U10)</f>
        <v>and</v>
      </c>
      <c r="V9" s="20"/>
      <c r="W9" s="20"/>
      <c r="X9" s="20" t="str" cm="1">
        <f t="array" ref="X9">_xlfn.CHOOSECOLS($E9:$N9,X10)</f>
        <v>me</v>
      </c>
      <c r="Y9" s="20"/>
      <c r="Z9" s="20"/>
      <c r="AA9" s="20" t="str" cm="1">
        <f t="array" aca="1" ref="AA9" ca="1">_xlfn.CHOOSECOLS($E9:$N9,AA10)</f>
        <v>me</v>
      </c>
      <c r="AB9" s="2"/>
      <c r="AC9" s="20"/>
      <c r="AD9" s="20" t="str" cm="1">
        <f t="array" aca="1" ref="AD9" ca="1">_xlfn.CHOOSECOLS($E9:$N9,AD10)</f>
        <v>me</v>
      </c>
      <c r="AF9" s="20"/>
      <c r="AG9" s="20" t="str" cm="1">
        <f t="array" aca="1" ref="AG9" ca="1">_xlfn.CHOOSECOLS($E9:$N9,AG10)</f>
        <v>me</v>
      </c>
      <c r="AH9" s="2"/>
      <c r="AI9" s="20"/>
      <c r="AJ9" s="20" t="str" cm="1">
        <f t="array" aca="1" ref="AJ9" ca="1">_xlfn.CHOOSECOLS($E9:$N9,AJ10)</f>
        <v>me</v>
      </c>
      <c r="AU9" s="46" t="s">
        <v>7</v>
      </c>
      <c r="AV9" s="2" t="s">
        <v>8</v>
      </c>
      <c r="AW9" s="2" t="s">
        <v>9</v>
      </c>
      <c r="AX9" s="2" t="s">
        <v>10</v>
      </c>
      <c r="AY9" s="2" t="s">
        <v>11</v>
      </c>
      <c r="AZ9" s="2" t="s">
        <v>12</v>
      </c>
      <c r="BA9" s="2" t="s">
        <v>13</v>
      </c>
      <c r="BB9" s="2" t="s">
        <v>14</v>
      </c>
      <c r="BC9" s="2" t="s">
        <v>15</v>
      </c>
      <c r="BD9" s="2" t="s">
        <v>16</v>
      </c>
      <c r="BE9" s="2" t="s">
        <v>17</v>
      </c>
      <c r="BI9" s="20" t="str" cm="1">
        <f t="array" ref="BI9">_xlfn.CHOOSECOLS(AV9:BE9,BI10)</f>
        <v>you</v>
      </c>
      <c r="BJ9" s="20" t="str" cm="1">
        <f t="array" ref="BJ9">_xlfn.CHOOSECOLS(AV9:BE9,BJ10)</f>
        <v>and</v>
      </c>
      <c r="BK9" s="20" t="str" cm="1">
        <f t="array" ref="BK9">_xlfn.CHOOSECOLS(AV9:BE9,BK10)</f>
        <v>me</v>
      </c>
      <c r="BL9" s="20" t="str" cm="1">
        <f t="array" aca="1" ref="BL9" ca="1">_xlfn.CHOOSECOLS(AV9:BE9,BL10)</f>
        <v>go</v>
      </c>
      <c r="BM9" s="20" t="str" cm="1">
        <f t="array" aca="1" ref="BM9" ca="1">_xlfn.CHOOSECOLS(AV9:BE9,BM10)</f>
        <v>are</v>
      </c>
      <c r="BN9" s="20" t="str" cm="1">
        <f t="array" aca="1" ref="BN9" ca="1">_xlfn.CHOOSECOLS(AV9:BE9,BN10)</f>
        <v>sky</v>
      </c>
      <c r="BO9" s="20" t="str" cm="1">
        <f t="array" aca="1" ref="BO9" ca="1">_xlfn.CHOOSECOLS(AV9:BE9,BO10)</f>
        <v>sky</v>
      </c>
      <c r="CD9" s="46" t="s">
        <v>7</v>
      </c>
      <c r="CE9" s="2" t="s">
        <v>8</v>
      </c>
      <c r="CF9" s="2" t="s">
        <v>9</v>
      </c>
      <c r="CG9" s="2" t="s">
        <v>10</v>
      </c>
      <c r="CH9" s="2" t="s">
        <v>11</v>
      </c>
      <c r="CI9" s="2" t="s">
        <v>12</v>
      </c>
      <c r="CJ9" s="2" t="s">
        <v>13</v>
      </c>
      <c r="CK9" s="2" t="s">
        <v>14</v>
      </c>
      <c r="CL9" s="2" t="s">
        <v>15</v>
      </c>
      <c r="CM9" s="2" t="s">
        <v>16</v>
      </c>
      <c r="CN9" s="2" t="s">
        <v>17</v>
      </c>
      <c r="CR9" s="20" t="str" cm="1">
        <f t="array" ref="CR9">_xlfn.CHOOSECOLS(CE9:CN9,CR10)</f>
        <v>you</v>
      </c>
      <c r="CS9" s="20" t="str" cm="1">
        <f t="array" ref="CS9">_xlfn.CHOOSECOLS(CE9:CN9,CS10)</f>
        <v>and</v>
      </c>
      <c r="CT9" s="20" t="str" cm="1">
        <f t="array" ref="CT9">_xlfn.CHOOSECOLS(CE9:CN9,CT10)</f>
        <v>me</v>
      </c>
      <c r="CU9" s="20" t="str" cm="1">
        <f t="array" aca="1" ref="CU9" ca="1">_xlfn.CHOOSECOLS(CE9:CN9,CU10)</f>
        <v>you</v>
      </c>
      <c r="CV9" s="20" t="str" cm="1">
        <f t="array" aca="1" ref="CV9" ca="1">_xlfn.CHOOSECOLS(CE9:CN9,CV10)</f>
        <v>is</v>
      </c>
      <c r="CW9" s="20" t="str" cm="1">
        <f t="array" aca="1" ref="CW9" ca="1">_xlfn.CHOOSECOLS(CE9:CN9,CW10)</f>
        <v>sky</v>
      </c>
      <c r="CX9" s="20" t="str" cm="1">
        <f t="array" aca="1" ref="CX9" ca="1">_xlfn.CHOOSECOLS(CE9:CN9,CX10)</f>
        <v>for</v>
      </c>
      <c r="DM9" s="46" t="s">
        <v>7</v>
      </c>
      <c r="DN9" s="2" t="s">
        <v>8</v>
      </c>
      <c r="DO9" s="2" t="s">
        <v>9</v>
      </c>
      <c r="DP9" s="2" t="s">
        <v>10</v>
      </c>
      <c r="DQ9" s="2" t="s">
        <v>11</v>
      </c>
      <c r="DR9" s="2" t="s">
        <v>12</v>
      </c>
      <c r="DS9" s="2" t="s">
        <v>13</v>
      </c>
      <c r="DT9" s="2" t="s">
        <v>14</v>
      </c>
      <c r="DU9" s="2" t="s">
        <v>15</v>
      </c>
      <c r="DV9" s="2" t="s">
        <v>16</v>
      </c>
      <c r="DW9" s="2" t="s">
        <v>17</v>
      </c>
      <c r="EA9" s="20" t="str" cm="1">
        <f t="array" ref="EA9">_xlfn.CHOOSECOLS(DN9:DW9,EA10)</f>
        <v>you</v>
      </c>
      <c r="EB9" s="20" t="str" cm="1">
        <f t="array" ref="EB9">_xlfn.CHOOSECOLS(DN9:DW9,EB10)</f>
        <v>and</v>
      </c>
      <c r="EC9" s="20" t="str" cm="1">
        <f t="array" ref="EC9">_xlfn.CHOOSECOLS(DN9:DW9,EC10)</f>
        <v>me</v>
      </c>
      <c r="ED9" s="20" t="str" cm="1">
        <f t="array" aca="1" ref="ED9" ca="1">_xlfn.CHOOSECOLS(DN9:DW9,ED10)</f>
        <v>sky</v>
      </c>
      <c r="EE9" s="20" t="str" cm="1">
        <f t="array" aca="1" ref="EE9" ca="1">_xlfn.CHOOSECOLS(DN9:DW9,EE10)</f>
        <v>are</v>
      </c>
      <c r="EF9" s="20" t="str" cm="1">
        <f t="array" aca="1" ref="EF9" ca="1">_xlfn.CHOOSECOLS(DN9:DW9,EF10)</f>
        <v>sky</v>
      </c>
      <c r="EG9" s="20" t="str" cm="1">
        <f t="array" aca="1" ref="EG9" ca="1">_xlfn.CHOOSECOLS(DN9:DW9,EG10)</f>
        <v>sky</v>
      </c>
      <c r="EV9" s="46" t="s">
        <v>7</v>
      </c>
      <c r="EW9" s="2" t="s">
        <v>8</v>
      </c>
      <c r="EX9" s="2" t="s">
        <v>9</v>
      </c>
      <c r="EY9" s="2" t="s">
        <v>10</v>
      </c>
      <c r="EZ9" s="2" t="s">
        <v>11</v>
      </c>
      <c r="FA9" s="2" t="s">
        <v>12</v>
      </c>
      <c r="FB9" s="2" t="s">
        <v>13</v>
      </c>
      <c r="FC9" s="2" t="s">
        <v>14</v>
      </c>
      <c r="FD9" s="2" t="s">
        <v>15</v>
      </c>
      <c r="FE9" s="2" t="s">
        <v>16</v>
      </c>
      <c r="FF9" s="2" t="s">
        <v>17</v>
      </c>
      <c r="FJ9" s="20" t="str" cm="1">
        <f t="array" ref="FJ9">_xlfn.CHOOSECOLS(EW9:FF9,FJ10)</f>
        <v>you</v>
      </c>
      <c r="FK9" s="20" t="str" cm="1">
        <f t="array" ref="FK9">_xlfn.CHOOSECOLS(EW9:FF9,FK10)</f>
        <v>and</v>
      </c>
      <c r="FL9" s="20" t="str" cm="1">
        <f t="array" ref="FL9">_xlfn.CHOOSECOLS(EW9:FF9,FL10)</f>
        <v>me</v>
      </c>
      <c r="FM9" s="20" t="str" cm="1">
        <f t="array" aca="1" ref="FM9" ca="1">_xlfn.CHOOSECOLS(EW9:FF9,FM10)</f>
        <v>are</v>
      </c>
      <c r="FN9" s="20" t="str" cm="1">
        <f t="array" aca="1" ref="FN9" ca="1">_xlfn.CHOOSECOLS(EW9:FF9,FN10)</f>
        <v>go</v>
      </c>
      <c r="FO9" s="20" t="str" cm="1">
        <f t="array" aca="1" ref="FO9" ca="1">_xlfn.CHOOSECOLS(EW9:FF9,FO10)</f>
        <v>sky</v>
      </c>
      <c r="FP9" s="20" t="str" cm="1">
        <f t="array" aca="1" ref="FP9" ca="1">_xlfn.CHOOSECOLS(EW9:FF9,FP10)</f>
        <v>sky</v>
      </c>
      <c r="GF9" s="20" t="str" cm="1">
        <f t="array" aca="1" ref="GF9" ca="1">_xlfn.CHOOSECOLS($EW9:$FF9,GF10)</f>
        <v>you</v>
      </c>
      <c r="GG9" s="20" t="str" cm="1">
        <f t="array" aca="1" ref="GG9" ca="1">_xlfn.CHOOSECOLS($EW9:$FF9,GG10)</f>
        <v>and</v>
      </c>
      <c r="GH9" s="20" t="str" cm="1">
        <f t="array" aca="1" ref="GH9" ca="1">_xlfn.CHOOSECOLS($EW9:$FF9,GH10)</f>
        <v>me</v>
      </c>
      <c r="GI9" s="20" t="str" cm="1">
        <f t="array" aca="1" ref="GI9" ca="1">_xlfn.CHOOSECOLS($EW9:$FF9,GI10)</f>
        <v>are</v>
      </c>
      <c r="GJ9" s="20" t="str" cm="1">
        <f t="array" aca="1" ref="GJ9" ca="1">_xlfn.CHOOSECOLS($EW9:$FF9,GJ10)</f>
        <v>go</v>
      </c>
      <c r="GK9" s="20" t="str" cm="1">
        <f t="array" aca="1" ref="GK9" ca="1">_xlfn.CHOOSECOLS($EW9:$FF9,GK10)</f>
        <v>sky</v>
      </c>
      <c r="GL9" s="20" t="str" cm="1">
        <f t="array" aca="1" ref="GL9" ca="1">_xlfn.CHOOSECOLS($EW9:$FF9,GL10)</f>
        <v>sky</v>
      </c>
      <c r="HB9" s="20" t="str" cm="1">
        <f t="array" ref="HB9">_xlfn.CHOOSECOLS(EW9:FF9,HB10)</f>
        <v>you</v>
      </c>
      <c r="HC9" s="20" t="str" cm="1">
        <f t="array" ref="HC9">_xlfn.CHOOSECOLS(EW9:FF9,HC10)</f>
        <v>and</v>
      </c>
      <c r="HD9" s="20" t="str" cm="1">
        <f t="array" ref="HD9">_xlfn.CHOOSECOLS(EW9:FF9,HD10)</f>
        <v>me</v>
      </c>
      <c r="HE9" s="20" t="str" cm="1">
        <f t="array" aca="1" ref="HE9" ca="1">_xlfn.CHOOSECOLS(EW9:FF9,HE10)</f>
        <v>are</v>
      </c>
      <c r="HF9" s="20" t="str" cm="1">
        <f t="array" aca="1" ref="HF9" ca="1">_xlfn.CHOOSECOLS(EW9:FF9,HF10)</f>
        <v>go</v>
      </c>
      <c r="HG9" s="20" t="str" cm="1">
        <f t="array" aca="1" ref="HG9" ca="1">_xlfn.CHOOSECOLS(EW9:FF9,HG10)</f>
        <v>sky</v>
      </c>
      <c r="HH9" s="20" t="str" cm="1">
        <f t="array" aca="1" ref="HH9" ca="1">_xlfn.CHOOSECOLS(EW9:FF9,HH10)</f>
        <v>sky</v>
      </c>
      <c r="HX9" s="20" t="str" cm="1">
        <f t="array" ref="HX9">_xlfn.CHOOSECOLS(EW9:FF9,HX10)</f>
        <v>you</v>
      </c>
      <c r="HY9" s="20" t="str" cm="1">
        <f t="array" ref="HY9">_xlfn.CHOOSECOLS(EW9:FF9,HY10)</f>
        <v>and</v>
      </c>
      <c r="HZ9" s="20" t="str" cm="1">
        <f t="array" ref="HZ9">_xlfn.CHOOSECOLS(EW9:FF9,HZ10)</f>
        <v>me</v>
      </c>
      <c r="IA9" s="20" t="str" cm="1">
        <f t="array" aca="1" ref="IA9" ca="1">_xlfn.CHOOSECOLS(EW9:FF9,IA10)</f>
        <v>are</v>
      </c>
      <c r="IB9" s="20" t="str" cm="1">
        <f t="array" aca="1" ref="IB9" ca="1">_xlfn.CHOOSECOLS(EW9:FF9,IB10)</f>
        <v>go</v>
      </c>
      <c r="IC9" s="20" t="str" cm="1">
        <f t="array" aca="1" ref="IC9" ca="1">_xlfn.CHOOSECOLS(EW9:FF9,IC10)</f>
        <v>sky</v>
      </c>
      <c r="ID9" s="20" t="str" cm="1">
        <f t="array" aca="1" ref="ID9" ca="1">_xlfn.CHOOSECOLS(EW9:FF9,ID10)</f>
        <v>sky</v>
      </c>
    </row>
    <row r="10" spans="1:245" ht="24" customHeight="1">
      <c r="D10" s="22" t="s">
        <v>18</v>
      </c>
      <c r="E10" s="15" cm="1">
        <f t="array" ref="E10:N10">_xlfn.SEQUENCE(1,10,1)</f>
        <v>1</v>
      </c>
      <c r="F10" s="15">
        <v>2</v>
      </c>
      <c r="G10" s="15">
        <v>3</v>
      </c>
      <c r="H10" s="15">
        <v>4</v>
      </c>
      <c r="I10" s="15">
        <v>5</v>
      </c>
      <c r="J10" s="15">
        <v>6</v>
      </c>
      <c r="K10" s="15">
        <v>7</v>
      </c>
      <c r="L10" s="15">
        <v>8</v>
      </c>
      <c r="M10" s="15">
        <v>9</v>
      </c>
      <c r="N10" s="15">
        <v>10</v>
      </c>
      <c r="P10" t="s">
        <v>18</v>
      </c>
      <c r="R10" s="15">
        <v>6</v>
      </c>
      <c r="S10" s="20"/>
      <c r="T10" s="2"/>
      <c r="U10" s="15">
        <v>8</v>
      </c>
      <c r="V10" s="20"/>
      <c r="W10" s="2"/>
      <c r="X10" s="15">
        <v>7</v>
      </c>
      <c r="Y10" s="20"/>
      <c r="Z10" s="2"/>
      <c r="AA10" s="15">
        <f ca="1">X56</f>
        <v>7</v>
      </c>
      <c r="AB10" s="2"/>
      <c r="AC10" s="2"/>
      <c r="AD10" s="15">
        <f ca="1">AA56</f>
        <v>7</v>
      </c>
      <c r="AG10" s="15">
        <f ca="1">AD56</f>
        <v>7</v>
      </c>
      <c r="AH10" s="2"/>
      <c r="AI10" s="2"/>
      <c r="AJ10" s="15">
        <f ca="1">AG56</f>
        <v>7</v>
      </c>
      <c r="AU10" s="46" t="s">
        <v>18</v>
      </c>
      <c r="AV10" s="15" cm="1">
        <f t="array" ref="AV10:BE10">_xlfn.SEQUENCE(1,10,1)</f>
        <v>1</v>
      </c>
      <c r="AW10" s="15">
        <v>2</v>
      </c>
      <c r="AX10" s="15">
        <v>3</v>
      </c>
      <c r="AY10" s="15">
        <v>4</v>
      </c>
      <c r="AZ10" s="15">
        <v>5</v>
      </c>
      <c r="BA10" s="15">
        <v>6</v>
      </c>
      <c r="BB10" s="15">
        <v>7</v>
      </c>
      <c r="BC10" s="15">
        <v>8</v>
      </c>
      <c r="BD10" s="15">
        <v>9</v>
      </c>
      <c r="BE10" s="15">
        <v>10</v>
      </c>
      <c r="BG10" s="24" t="s">
        <v>18</v>
      </c>
      <c r="BI10" s="15">
        <v>6</v>
      </c>
      <c r="BJ10" s="15">
        <v>8</v>
      </c>
      <c r="BK10" s="15">
        <v>7</v>
      </c>
      <c r="BL10" s="15">
        <f ca="1">BK53</f>
        <v>9</v>
      </c>
      <c r="BM10" s="15">
        <f ca="1">BL53</f>
        <v>5</v>
      </c>
      <c r="BN10" s="15">
        <f ca="1">BM53</f>
        <v>3</v>
      </c>
      <c r="BO10" s="15">
        <f ca="1">BN53</f>
        <v>3</v>
      </c>
      <c r="CD10" s="46" t="s">
        <v>18</v>
      </c>
      <c r="CE10" s="15" cm="1">
        <f t="array" ref="CE10:CN10">_xlfn.SEQUENCE(1,10,1)</f>
        <v>1</v>
      </c>
      <c r="CF10" s="15">
        <v>2</v>
      </c>
      <c r="CG10" s="15">
        <v>3</v>
      </c>
      <c r="CH10" s="15">
        <v>4</v>
      </c>
      <c r="CI10" s="15">
        <v>5</v>
      </c>
      <c r="CJ10" s="15">
        <v>6</v>
      </c>
      <c r="CK10" s="15">
        <v>7</v>
      </c>
      <c r="CL10" s="15">
        <v>8</v>
      </c>
      <c r="CM10" s="15">
        <v>9</v>
      </c>
      <c r="CN10" s="15">
        <v>10</v>
      </c>
      <c r="CP10" s="24" t="s">
        <v>18</v>
      </c>
      <c r="CR10" s="15">
        <v>6</v>
      </c>
      <c r="CS10" s="15">
        <v>8</v>
      </c>
      <c r="CT10" s="15">
        <v>7</v>
      </c>
      <c r="CU10" s="15">
        <f ca="1">CT53</f>
        <v>6</v>
      </c>
      <c r="CV10" s="15">
        <f ca="1">CU53</f>
        <v>4</v>
      </c>
      <c r="CW10" s="15">
        <f ca="1">CV53</f>
        <v>3</v>
      </c>
      <c r="CX10" s="15">
        <f ca="1">CW53</f>
        <v>10</v>
      </c>
      <c r="DM10" s="46" t="s">
        <v>18</v>
      </c>
      <c r="DN10" s="15" cm="1">
        <f t="array" ref="DN10:DW10">_xlfn.SEQUENCE(1,10,1)</f>
        <v>1</v>
      </c>
      <c r="DO10" s="15">
        <v>2</v>
      </c>
      <c r="DP10" s="15">
        <v>3</v>
      </c>
      <c r="DQ10" s="15">
        <v>4</v>
      </c>
      <c r="DR10" s="15">
        <v>5</v>
      </c>
      <c r="DS10" s="15">
        <v>6</v>
      </c>
      <c r="DT10" s="15">
        <v>7</v>
      </c>
      <c r="DU10" s="15">
        <v>8</v>
      </c>
      <c r="DV10" s="15">
        <v>9</v>
      </c>
      <c r="DW10" s="15">
        <v>10</v>
      </c>
      <c r="DY10" s="24" t="s">
        <v>18</v>
      </c>
      <c r="EA10" s="15">
        <v>6</v>
      </c>
      <c r="EB10" s="15">
        <v>8</v>
      </c>
      <c r="EC10" s="15">
        <v>7</v>
      </c>
      <c r="ED10" s="15">
        <f ca="1">EC53</f>
        <v>3</v>
      </c>
      <c r="EE10" s="15">
        <f ca="1">ED53</f>
        <v>5</v>
      </c>
      <c r="EF10" s="15">
        <f ca="1">EE53</f>
        <v>3</v>
      </c>
      <c r="EG10" s="15">
        <f ca="1">EF53</f>
        <v>3</v>
      </c>
      <c r="EV10" s="46" t="s">
        <v>18</v>
      </c>
      <c r="EW10" s="15" cm="1">
        <f t="array" ref="EW10:FF10">_xlfn.SEQUENCE(1,10,1)</f>
        <v>1</v>
      </c>
      <c r="EX10" s="15">
        <v>2</v>
      </c>
      <c r="EY10" s="15">
        <v>3</v>
      </c>
      <c r="EZ10" s="15">
        <v>4</v>
      </c>
      <c r="FA10" s="15">
        <v>5</v>
      </c>
      <c r="FB10" s="15">
        <v>6</v>
      </c>
      <c r="FC10" s="15">
        <v>7</v>
      </c>
      <c r="FD10" s="15">
        <v>8</v>
      </c>
      <c r="FE10" s="15">
        <v>9</v>
      </c>
      <c r="FF10" s="15">
        <v>10</v>
      </c>
      <c r="FH10" s="24" t="s">
        <v>18</v>
      </c>
      <c r="FJ10" s="15">
        <v>6</v>
      </c>
      <c r="FK10" s="15">
        <v>8</v>
      </c>
      <c r="FL10" s="15">
        <v>7</v>
      </c>
      <c r="FM10" s="15">
        <f ca="1">FL53</f>
        <v>5</v>
      </c>
      <c r="FN10" s="15">
        <f ca="1">FM53</f>
        <v>9</v>
      </c>
      <c r="FO10" s="15">
        <f ca="1">FN53</f>
        <v>3</v>
      </c>
      <c r="FP10" s="15">
        <f ca="1">FO53</f>
        <v>3</v>
      </c>
      <c r="GD10" s="24" t="s">
        <v>18</v>
      </c>
      <c r="GF10" s="15" cm="1">
        <f t="array" aca="1" ref="GF10:GL10" ca="1">FJ10:FP10</f>
        <v>6</v>
      </c>
      <c r="GG10" s="15">
        <f ca="1"/>
        <v>8</v>
      </c>
      <c r="GH10" s="15">
        <f ca="1"/>
        <v>7</v>
      </c>
      <c r="GI10" s="15">
        <f ca="1"/>
        <v>5</v>
      </c>
      <c r="GJ10" s="15">
        <f ca="1"/>
        <v>9</v>
      </c>
      <c r="GK10" s="15">
        <f ca="1"/>
        <v>3</v>
      </c>
      <c r="GL10" s="15">
        <f ca="1"/>
        <v>3</v>
      </c>
      <c r="GZ10" s="24" t="s">
        <v>18</v>
      </c>
      <c r="HB10" s="15">
        <v>6</v>
      </c>
      <c r="HC10" s="15">
        <v>8</v>
      </c>
      <c r="HD10" s="15">
        <v>7</v>
      </c>
      <c r="HE10" s="15" cm="1">
        <f t="array" aca="1" ref="HE10:HH10" ca="1">IA10:ID10</f>
        <v>5</v>
      </c>
      <c r="HF10" s="15">
        <f ca="1"/>
        <v>9</v>
      </c>
      <c r="HG10" s="15">
        <f ca="1"/>
        <v>3</v>
      </c>
      <c r="HH10" s="15">
        <f ca="1"/>
        <v>3</v>
      </c>
      <c r="HV10" s="24" t="s">
        <v>18</v>
      </c>
      <c r="HX10" s="15">
        <v>6</v>
      </c>
      <c r="HY10" s="15">
        <v>8</v>
      </c>
      <c r="HZ10" s="15">
        <v>7</v>
      </c>
      <c r="IA10" s="15" cm="1">
        <f t="array" aca="1" ref="IA10:ID10" ca="1">FM10:FP10</f>
        <v>5</v>
      </c>
      <c r="IB10" s="15">
        <f ca="1"/>
        <v>9</v>
      </c>
      <c r="IC10" s="15">
        <f ca="1"/>
        <v>3</v>
      </c>
      <c r="ID10" s="15">
        <f ca="1"/>
        <v>3</v>
      </c>
    </row>
    <row r="11" spans="1:245" ht="24" customHeight="1">
      <c r="D11" s="22"/>
      <c r="S11" s="20"/>
      <c r="V11" s="20"/>
      <c r="Y11" s="20"/>
      <c r="AB11" s="2"/>
      <c r="AH11" s="2"/>
      <c r="AU11" s="22"/>
      <c r="CD11" s="22"/>
      <c r="DM11" s="22"/>
      <c r="EV11" s="22"/>
    </row>
    <row r="12" spans="1:245" ht="24" customHeight="1">
      <c r="D12" s="22" t="s">
        <v>19</v>
      </c>
      <c r="E12" s="17">
        <v>1</v>
      </c>
      <c r="F12" s="17">
        <v>2</v>
      </c>
      <c r="G12" s="17">
        <v>2</v>
      </c>
      <c r="H12" s="17">
        <v>2</v>
      </c>
      <c r="I12" s="17">
        <v>2</v>
      </c>
      <c r="J12" s="17">
        <v>1</v>
      </c>
      <c r="K12" s="17">
        <v>1</v>
      </c>
      <c r="L12" s="17">
        <v>1</v>
      </c>
      <c r="M12" s="17">
        <v>1</v>
      </c>
      <c r="N12" s="17">
        <v>1</v>
      </c>
      <c r="Q12" s="20" t="s">
        <v>20</v>
      </c>
      <c r="R12" s="17" cm="1">
        <f t="array" ref="R12:R15">_xlfn.CHOOSECOLS($E12:$N15,R10)</f>
        <v>1</v>
      </c>
      <c r="S12" s="20"/>
      <c r="T12" s="20" t="s">
        <v>21</v>
      </c>
      <c r="U12" s="17" cm="1">
        <f t="array" ref="U12:U15">_xlfn.CHOOSECOLS($E12:$N15,U10)</f>
        <v>1</v>
      </c>
      <c r="V12" s="20"/>
      <c r="W12" s="20" t="s">
        <v>22</v>
      </c>
      <c r="X12" s="17" cm="1">
        <f t="array" ref="X12:X15">_xlfn.CHOOSECOLS($E12:$N15,X10)</f>
        <v>1</v>
      </c>
      <c r="Y12" s="20"/>
      <c r="Z12" s="20" t="s">
        <v>23</v>
      </c>
      <c r="AA12" s="17" cm="1">
        <f t="array" aca="1" ref="AA12:AA15" ca="1">_xlfn.CHOOSECOLS($E12:$N15,AA10)</f>
        <v>1</v>
      </c>
      <c r="AB12" s="2"/>
      <c r="AC12" s="20" t="s">
        <v>24</v>
      </c>
      <c r="AD12" s="17" cm="1">
        <f t="array" aca="1" ref="AD12:AD15" ca="1">_xlfn.CHOOSECOLS($E12:$N15,AD10)</f>
        <v>1</v>
      </c>
      <c r="AF12" s="20" t="s">
        <v>25</v>
      </c>
      <c r="AG12" s="17" cm="1">
        <f t="array" aca="1" ref="AG12:AG15" ca="1">_xlfn.CHOOSECOLS($E12:$N15,AG10)</f>
        <v>1</v>
      </c>
      <c r="AH12" s="2"/>
      <c r="AI12" s="20" t="s">
        <v>26</v>
      </c>
      <c r="AJ12" s="17" cm="1">
        <f t="array" aca="1" ref="AJ12:AJ15" ca="1">_xlfn.CHOOSECOLS($E12:$N15,AJ10)</f>
        <v>1</v>
      </c>
      <c r="AU12" s="46" t="s">
        <v>19</v>
      </c>
      <c r="AV12" s="17">
        <v>1</v>
      </c>
      <c r="AW12" s="17">
        <v>2</v>
      </c>
      <c r="AX12" s="17">
        <v>2</v>
      </c>
      <c r="AY12" s="17">
        <v>2</v>
      </c>
      <c r="AZ12" s="17">
        <v>2</v>
      </c>
      <c r="BA12" s="17">
        <v>1</v>
      </c>
      <c r="BB12" s="17">
        <v>1</v>
      </c>
      <c r="BC12" s="17">
        <v>1</v>
      </c>
      <c r="BD12" s="17">
        <v>1</v>
      </c>
      <c r="BE12" s="17">
        <v>1</v>
      </c>
      <c r="BH12" s="20" t="s">
        <v>27</v>
      </c>
      <c r="BI12" s="17" cm="1">
        <f t="array" ref="BI12:BI15">_xlfn.CHOOSECOLS(AV12:BE15,BI10)</f>
        <v>1</v>
      </c>
      <c r="BJ12" s="17" cm="1">
        <f t="array" ref="BJ12:BJ15">_xlfn.CHOOSECOLS(AV12:BE15,BJ10)</f>
        <v>1</v>
      </c>
      <c r="BK12" s="17" cm="1">
        <f t="array" ref="BK12:BK15">_xlfn.CHOOSECOLS(AV12:BE15,BK10)</f>
        <v>1</v>
      </c>
      <c r="BL12" s="17" cm="1">
        <f t="array" aca="1" ref="BL12:BL15" ca="1">_xlfn.CHOOSECOLS(AV12:BE15,BL10)</f>
        <v>1</v>
      </c>
      <c r="BM12" s="17" cm="1">
        <f t="array" aca="1" ref="BM12:BM15" ca="1">_xlfn.CHOOSECOLS(AV12:BE15,BM10)</f>
        <v>2</v>
      </c>
      <c r="BN12" s="17" cm="1">
        <f t="array" aca="1" ref="BN12:BN15" ca="1">_xlfn.CHOOSECOLS(AV12:BE15,BN10)</f>
        <v>2</v>
      </c>
      <c r="BO12" s="17" cm="1">
        <f t="array" aca="1" ref="BO12:BO15" ca="1">_xlfn.CHOOSECOLS(AV12:BE15,BO10)</f>
        <v>2</v>
      </c>
      <c r="CB12" s="24"/>
      <c r="CD12" s="46" t="s">
        <v>19</v>
      </c>
      <c r="CE12" s="17">
        <v>1</v>
      </c>
      <c r="CF12" s="17">
        <v>2</v>
      </c>
      <c r="CG12" s="17">
        <v>2</v>
      </c>
      <c r="CH12" s="17">
        <v>2</v>
      </c>
      <c r="CI12" s="17">
        <v>2</v>
      </c>
      <c r="CJ12" s="17">
        <v>1</v>
      </c>
      <c r="CK12" s="17">
        <v>1</v>
      </c>
      <c r="CL12" s="17">
        <v>1</v>
      </c>
      <c r="CM12" s="17">
        <v>1</v>
      </c>
      <c r="CN12" s="17">
        <v>1</v>
      </c>
      <c r="CQ12" s="20" t="s">
        <v>27</v>
      </c>
      <c r="CR12" s="17" cm="1">
        <f t="array" ref="CR12:CR15">_xlfn.CHOOSECOLS(CE12:CN15,CR10)</f>
        <v>1</v>
      </c>
      <c r="CS12" s="17" cm="1">
        <f t="array" ref="CS12:CS15">_xlfn.CHOOSECOLS(CE12:CN15,CS10)</f>
        <v>1</v>
      </c>
      <c r="CT12" s="17" cm="1">
        <f t="array" ref="CT12:CT15">_xlfn.CHOOSECOLS(CE12:CN15,CT10)</f>
        <v>1</v>
      </c>
      <c r="CU12" s="17" cm="1">
        <f t="array" aca="1" ref="CU12:CU15" ca="1">_xlfn.CHOOSECOLS(CE12:CN15,CU10)</f>
        <v>1</v>
      </c>
      <c r="CV12" s="17" cm="1">
        <f t="array" aca="1" ref="CV12:CV15" ca="1">_xlfn.CHOOSECOLS(CE12:CN15,CV10)</f>
        <v>2</v>
      </c>
      <c r="CW12" s="17" cm="1">
        <f t="array" aca="1" ref="CW12:CW15" ca="1">_xlfn.CHOOSECOLS(CE12:CN15,CW10)</f>
        <v>2</v>
      </c>
      <c r="CX12" s="17" cm="1">
        <f t="array" aca="1" ref="CX12:CX15" ca="1">_xlfn.CHOOSECOLS(CE12:CN15,CX10)</f>
        <v>1</v>
      </c>
      <c r="DK12" s="24"/>
      <c r="DM12" s="46" t="s">
        <v>19</v>
      </c>
      <c r="DN12" s="17">
        <v>1</v>
      </c>
      <c r="DO12" s="17">
        <v>2</v>
      </c>
      <c r="DP12" s="17">
        <v>2</v>
      </c>
      <c r="DQ12" s="17">
        <v>2</v>
      </c>
      <c r="DR12" s="17">
        <v>2</v>
      </c>
      <c r="DS12" s="17">
        <v>1</v>
      </c>
      <c r="DT12" s="17">
        <v>1</v>
      </c>
      <c r="DU12" s="17">
        <v>1</v>
      </c>
      <c r="DV12" s="17">
        <v>1</v>
      </c>
      <c r="DW12" s="17">
        <v>1</v>
      </c>
      <c r="DZ12" s="20" t="s">
        <v>27</v>
      </c>
      <c r="EA12" s="17" cm="1">
        <f t="array" ref="EA12:EA15">_xlfn.CHOOSECOLS(DN12:DW15,EA10)</f>
        <v>1</v>
      </c>
      <c r="EB12" s="17" cm="1">
        <f t="array" ref="EB12:EB15">_xlfn.CHOOSECOLS(DN12:DW15,EB10)</f>
        <v>1</v>
      </c>
      <c r="EC12" s="17" cm="1">
        <f t="array" ref="EC12:EC15">_xlfn.CHOOSECOLS(DN12:DW15,EC10)</f>
        <v>1</v>
      </c>
      <c r="ED12" s="17" cm="1">
        <f t="array" aca="1" ref="ED12:ED15" ca="1">_xlfn.CHOOSECOLS(DN12:DW15,ED10)</f>
        <v>2</v>
      </c>
      <c r="EE12" s="17" cm="1">
        <f t="array" aca="1" ref="EE12:EE15" ca="1">_xlfn.CHOOSECOLS(DN12:DW15,EE10)</f>
        <v>2</v>
      </c>
      <c r="EF12" s="17" cm="1">
        <f t="array" aca="1" ref="EF12:EF15" ca="1">_xlfn.CHOOSECOLS(DN12:DW15,EF10)</f>
        <v>2</v>
      </c>
      <c r="EG12" s="17" cm="1">
        <f t="array" aca="1" ref="EG12:EG15" ca="1">_xlfn.CHOOSECOLS(DN12:DW15,EG10)</f>
        <v>2</v>
      </c>
      <c r="ET12" s="24"/>
      <c r="EV12" s="46" t="s">
        <v>19</v>
      </c>
      <c r="EW12" s="17">
        <v>1</v>
      </c>
      <c r="EX12" s="17">
        <v>2</v>
      </c>
      <c r="EY12" s="17">
        <v>2</v>
      </c>
      <c r="EZ12" s="17">
        <v>2</v>
      </c>
      <c r="FA12" s="17">
        <v>2</v>
      </c>
      <c r="FB12" s="17">
        <v>1</v>
      </c>
      <c r="FC12" s="17">
        <v>1</v>
      </c>
      <c r="FD12" s="17">
        <v>1</v>
      </c>
      <c r="FE12" s="17">
        <v>1</v>
      </c>
      <c r="FF12" s="17">
        <v>1</v>
      </c>
      <c r="FI12" s="20" t="s">
        <v>27</v>
      </c>
      <c r="FJ12" s="17" cm="1">
        <f t="array" ref="FJ12:FJ15">_xlfn.CHOOSECOLS(EW12:FF15,FJ10)</f>
        <v>1</v>
      </c>
      <c r="FK12" s="17" cm="1">
        <f t="array" ref="FK12:FK15">_xlfn.CHOOSECOLS(EW12:FF15,FK10)</f>
        <v>1</v>
      </c>
      <c r="FL12" s="17" cm="1">
        <f t="array" ref="FL12:FL15">_xlfn.CHOOSECOLS(EW12:FF15,FL10)</f>
        <v>1</v>
      </c>
      <c r="FM12" s="17" cm="1">
        <f t="array" aca="1" ref="FM12:FM15" ca="1">_xlfn.CHOOSECOLS(EW12:FF15,FM10)</f>
        <v>2</v>
      </c>
      <c r="FN12" s="17" cm="1">
        <f t="array" aca="1" ref="FN12:FN15" ca="1">_xlfn.CHOOSECOLS(EW12:FF15,FN10)</f>
        <v>1</v>
      </c>
      <c r="FO12" s="17" cm="1">
        <f t="array" aca="1" ref="FO12:FO15" ca="1">_xlfn.CHOOSECOLS(EW12:FF15,FO10)</f>
        <v>2</v>
      </c>
      <c r="FP12" s="17" cm="1">
        <f t="array" aca="1" ref="FP12:FP15" ca="1">_xlfn.CHOOSECOLS(EW12:FF15,FP10)</f>
        <v>2</v>
      </c>
      <c r="GE12" s="20" t="s">
        <v>27</v>
      </c>
      <c r="GF12" s="17" cm="1">
        <f t="array" aca="1" ref="GF12:GF15" ca="1">_xlfn.CHOOSECOLS($EW12:$FF15,GF10)</f>
        <v>1</v>
      </c>
      <c r="GG12" s="17" cm="1">
        <f t="array" aca="1" ref="GG12:GG15" ca="1">_xlfn.CHOOSECOLS($EW12:$FF15,GG10)</f>
        <v>1</v>
      </c>
      <c r="GH12" s="17" cm="1">
        <f t="array" aca="1" ref="GH12:GH15" ca="1">_xlfn.CHOOSECOLS($EW12:$FF15,GH10)</f>
        <v>1</v>
      </c>
      <c r="GI12" s="17" cm="1">
        <f t="array" aca="1" ref="GI12:GI15" ca="1">_xlfn.CHOOSECOLS($EW12:$FF15,GI10)</f>
        <v>2</v>
      </c>
      <c r="GJ12" s="17" cm="1">
        <f t="array" aca="1" ref="GJ12:GJ15" ca="1">_xlfn.CHOOSECOLS($EW12:$FF15,GJ10)</f>
        <v>1</v>
      </c>
      <c r="GK12" s="17" cm="1">
        <f t="array" aca="1" ref="GK12:GK15" ca="1">_xlfn.CHOOSECOLS($EW12:$FF15,GK10)</f>
        <v>2</v>
      </c>
      <c r="GL12" s="17" cm="1">
        <f t="array" aca="1" ref="GL12:GL15" ca="1">_xlfn.CHOOSECOLS($EW12:$FF15,GL10)</f>
        <v>2</v>
      </c>
      <c r="HA12" s="20" t="s">
        <v>27</v>
      </c>
      <c r="HB12" s="17" cm="1">
        <f t="array" ref="HB12:HB15">_xlfn.CHOOSECOLS(EW12:FF15,HB10)</f>
        <v>1</v>
      </c>
      <c r="HC12" s="17" cm="1">
        <f t="array" ref="HC12:HC15">_xlfn.CHOOSECOLS(EW12:FF15,HC10)</f>
        <v>1</v>
      </c>
      <c r="HD12" s="17" cm="1">
        <f t="array" ref="HD12:HD15">_xlfn.CHOOSECOLS(EW12:FF15,HD10)</f>
        <v>1</v>
      </c>
      <c r="HE12" s="17" cm="1">
        <f t="array" aca="1" ref="HE12:HE15" ca="1">_xlfn.CHOOSECOLS(EW12:FF15,HE10)</f>
        <v>2</v>
      </c>
      <c r="HF12" s="17" cm="1">
        <f t="array" aca="1" ref="HF12:HF15" ca="1">_xlfn.CHOOSECOLS(EW12:FF15,HF10)</f>
        <v>1</v>
      </c>
      <c r="HG12" s="17" cm="1">
        <f t="array" aca="1" ref="HG12:HG15" ca="1">_xlfn.CHOOSECOLS(EW12:FF15,HG10)</f>
        <v>2</v>
      </c>
      <c r="HH12" s="17" cm="1">
        <f t="array" aca="1" ref="HH12:HH15" ca="1">_xlfn.CHOOSECOLS(EW12:FF15,HH10)</f>
        <v>2</v>
      </c>
      <c r="HW12" s="20" t="s">
        <v>27</v>
      </c>
      <c r="HX12" s="17" cm="1">
        <f t="array" ref="HX12:HX15">_xlfn.CHOOSECOLS(EW12:FF15,HX10)</f>
        <v>1</v>
      </c>
      <c r="HY12" s="17" cm="1">
        <f t="array" ref="HY12:HY15">_xlfn.CHOOSECOLS(EW12:FF15,HY10)</f>
        <v>1</v>
      </c>
      <c r="HZ12" s="17" cm="1">
        <f t="array" ref="HZ12:HZ15">_xlfn.CHOOSECOLS(EW12:FF15,HZ10)</f>
        <v>1</v>
      </c>
      <c r="IA12" s="17" cm="1">
        <f t="array" aca="1" ref="IA12:IA15" ca="1">_xlfn.CHOOSECOLS(EW12:FF15,IA10)</f>
        <v>2</v>
      </c>
      <c r="IB12" s="17" cm="1">
        <f t="array" aca="1" ref="IB12:IB15" ca="1">_xlfn.CHOOSECOLS(EW12:FF15,IB10)</f>
        <v>1</v>
      </c>
      <c r="IC12" s="17" cm="1">
        <f t="array" aca="1" ref="IC12:IC15" ca="1">_xlfn.CHOOSECOLS(EW12:FF15,IC10)</f>
        <v>2</v>
      </c>
      <c r="ID12" s="17" cm="1">
        <f t="array" aca="1" ref="ID12:ID15" ca="1">_xlfn.CHOOSECOLS(EW12:FF15,ID10)</f>
        <v>2</v>
      </c>
    </row>
    <row r="13" spans="1:245" ht="24" customHeight="1">
      <c r="E13" s="18">
        <v>0</v>
      </c>
      <c r="F13" s="18">
        <v>1</v>
      </c>
      <c r="G13" s="18">
        <v>2</v>
      </c>
      <c r="H13" s="18">
        <v>1</v>
      </c>
      <c r="I13" s="18">
        <v>0</v>
      </c>
      <c r="J13" s="18">
        <v>0</v>
      </c>
      <c r="K13" s="18">
        <v>0</v>
      </c>
      <c r="L13" s="18">
        <v>0</v>
      </c>
      <c r="M13" s="18">
        <v>2</v>
      </c>
      <c r="N13" s="18">
        <v>0</v>
      </c>
      <c r="R13" s="18">
        <v>0</v>
      </c>
      <c r="S13" s="20"/>
      <c r="U13" s="18">
        <v>0</v>
      </c>
      <c r="V13" s="20"/>
      <c r="X13" s="18">
        <v>0</v>
      </c>
      <c r="Y13" s="20"/>
      <c r="AA13" s="18">
        <f ca="1"/>
        <v>0</v>
      </c>
      <c r="AB13" s="2"/>
      <c r="AD13" s="18">
        <f ca="1"/>
        <v>0</v>
      </c>
      <c r="AG13" s="18">
        <f ca="1"/>
        <v>0</v>
      </c>
      <c r="AH13" s="2"/>
      <c r="AJ13" s="18">
        <f ca="1"/>
        <v>0</v>
      </c>
      <c r="AV13" s="18">
        <v>0</v>
      </c>
      <c r="AW13" s="18">
        <v>1</v>
      </c>
      <c r="AX13" s="18">
        <v>2</v>
      </c>
      <c r="AY13" s="18">
        <v>1</v>
      </c>
      <c r="AZ13" s="18">
        <v>0</v>
      </c>
      <c r="BA13" s="18">
        <v>0</v>
      </c>
      <c r="BB13" s="18">
        <v>0</v>
      </c>
      <c r="BC13" s="18">
        <v>0</v>
      </c>
      <c r="BD13" s="18">
        <v>2</v>
      </c>
      <c r="BE13" s="18">
        <v>0</v>
      </c>
      <c r="BI13" s="18">
        <v>0</v>
      </c>
      <c r="BJ13" s="18">
        <v>0</v>
      </c>
      <c r="BK13" s="18">
        <v>0</v>
      </c>
      <c r="BL13" s="18">
        <f ca="1"/>
        <v>2</v>
      </c>
      <c r="BM13" s="18">
        <f ca="1"/>
        <v>0</v>
      </c>
      <c r="BN13" s="18">
        <f ca="1"/>
        <v>2</v>
      </c>
      <c r="BO13" s="18">
        <f ca="1"/>
        <v>2</v>
      </c>
      <c r="CE13" s="18">
        <v>0</v>
      </c>
      <c r="CF13" s="18">
        <v>1</v>
      </c>
      <c r="CG13" s="18">
        <v>2</v>
      </c>
      <c r="CH13" s="18">
        <v>1</v>
      </c>
      <c r="CI13" s="18">
        <v>0</v>
      </c>
      <c r="CJ13" s="18">
        <v>0</v>
      </c>
      <c r="CK13" s="18">
        <v>0</v>
      </c>
      <c r="CL13" s="18">
        <v>0</v>
      </c>
      <c r="CM13" s="18">
        <v>2</v>
      </c>
      <c r="CN13" s="18">
        <v>0</v>
      </c>
      <c r="CR13" s="18">
        <v>0</v>
      </c>
      <c r="CS13" s="18">
        <v>0</v>
      </c>
      <c r="CT13" s="18">
        <v>0</v>
      </c>
      <c r="CU13" s="18">
        <f ca="1"/>
        <v>0</v>
      </c>
      <c r="CV13" s="18">
        <f ca="1"/>
        <v>1</v>
      </c>
      <c r="CW13" s="18">
        <f ca="1"/>
        <v>2</v>
      </c>
      <c r="CX13" s="18">
        <f ca="1"/>
        <v>0</v>
      </c>
      <c r="DN13" s="18">
        <v>0</v>
      </c>
      <c r="DO13" s="18">
        <v>1</v>
      </c>
      <c r="DP13" s="18">
        <v>2</v>
      </c>
      <c r="DQ13" s="18">
        <v>1</v>
      </c>
      <c r="DR13" s="18">
        <v>0</v>
      </c>
      <c r="DS13" s="18">
        <v>0</v>
      </c>
      <c r="DT13" s="18">
        <v>0</v>
      </c>
      <c r="DU13" s="18">
        <v>0</v>
      </c>
      <c r="DV13" s="18">
        <v>2</v>
      </c>
      <c r="DW13" s="18">
        <v>0</v>
      </c>
      <c r="EA13" s="18">
        <v>0</v>
      </c>
      <c r="EB13" s="18">
        <v>0</v>
      </c>
      <c r="EC13" s="18">
        <v>0</v>
      </c>
      <c r="ED13" s="18">
        <f ca="1"/>
        <v>2</v>
      </c>
      <c r="EE13" s="18">
        <f ca="1"/>
        <v>0</v>
      </c>
      <c r="EF13" s="18">
        <f ca="1"/>
        <v>2</v>
      </c>
      <c r="EG13" s="18">
        <f ca="1"/>
        <v>2</v>
      </c>
      <c r="EW13" s="18">
        <v>0</v>
      </c>
      <c r="EX13" s="18">
        <v>1</v>
      </c>
      <c r="EY13" s="18">
        <v>2</v>
      </c>
      <c r="EZ13" s="18">
        <v>1</v>
      </c>
      <c r="FA13" s="18">
        <v>0</v>
      </c>
      <c r="FB13" s="18">
        <v>0</v>
      </c>
      <c r="FC13" s="18">
        <v>0</v>
      </c>
      <c r="FD13" s="18">
        <v>0</v>
      </c>
      <c r="FE13" s="18">
        <v>2</v>
      </c>
      <c r="FF13" s="18">
        <v>0</v>
      </c>
      <c r="FJ13" s="18">
        <v>0</v>
      </c>
      <c r="FK13" s="18">
        <v>0</v>
      </c>
      <c r="FL13" s="18">
        <v>0</v>
      </c>
      <c r="FM13" s="18">
        <f ca="1"/>
        <v>0</v>
      </c>
      <c r="FN13" s="18">
        <f ca="1"/>
        <v>2</v>
      </c>
      <c r="FO13" s="18">
        <f ca="1"/>
        <v>2</v>
      </c>
      <c r="FP13" s="18">
        <f ca="1"/>
        <v>2</v>
      </c>
      <c r="GF13" s="18">
        <f ca="1"/>
        <v>0</v>
      </c>
      <c r="GG13" s="18">
        <f ca="1"/>
        <v>0</v>
      </c>
      <c r="GH13" s="18">
        <f ca="1"/>
        <v>0</v>
      </c>
      <c r="GI13" s="18">
        <f ca="1"/>
        <v>0</v>
      </c>
      <c r="GJ13" s="18">
        <f ca="1"/>
        <v>2</v>
      </c>
      <c r="GK13" s="18">
        <f ca="1"/>
        <v>2</v>
      </c>
      <c r="GL13" s="18">
        <f ca="1"/>
        <v>2</v>
      </c>
      <c r="HB13" s="18">
        <v>0</v>
      </c>
      <c r="HC13" s="18">
        <v>0</v>
      </c>
      <c r="HD13" s="18">
        <v>0</v>
      </c>
      <c r="HE13" s="18">
        <f ca="1"/>
        <v>0</v>
      </c>
      <c r="HF13" s="18">
        <f ca="1"/>
        <v>2</v>
      </c>
      <c r="HG13" s="18">
        <f ca="1"/>
        <v>2</v>
      </c>
      <c r="HH13" s="18">
        <f ca="1"/>
        <v>2</v>
      </c>
      <c r="HX13" s="18">
        <v>0</v>
      </c>
      <c r="HY13" s="18">
        <v>0</v>
      </c>
      <c r="HZ13" s="18">
        <v>0</v>
      </c>
      <c r="IA13" s="18">
        <f ca="1"/>
        <v>0</v>
      </c>
      <c r="IB13" s="18">
        <f ca="1"/>
        <v>2</v>
      </c>
      <c r="IC13" s="18">
        <f ca="1"/>
        <v>2</v>
      </c>
      <c r="ID13" s="18">
        <f ca="1"/>
        <v>2</v>
      </c>
    </row>
    <row r="14" spans="1:245" ht="24" customHeight="1">
      <c r="E14" s="18">
        <v>0</v>
      </c>
      <c r="F14" s="18">
        <v>1</v>
      </c>
      <c r="G14" s="18">
        <v>2</v>
      </c>
      <c r="H14" s="18">
        <v>1</v>
      </c>
      <c r="I14" s="18">
        <v>2</v>
      </c>
      <c r="J14" s="18">
        <v>2</v>
      </c>
      <c r="K14" s="18">
        <v>1</v>
      </c>
      <c r="L14" s="18">
        <v>2</v>
      </c>
      <c r="M14" s="18">
        <v>0</v>
      </c>
      <c r="N14" s="18">
        <v>0</v>
      </c>
      <c r="R14" s="18">
        <v>2</v>
      </c>
      <c r="S14" s="20"/>
      <c r="U14" s="18">
        <v>2</v>
      </c>
      <c r="V14" s="20"/>
      <c r="X14" s="18">
        <v>1</v>
      </c>
      <c r="Y14" s="20"/>
      <c r="AA14" s="18">
        <f ca="1"/>
        <v>1</v>
      </c>
      <c r="AB14" s="2"/>
      <c r="AD14" s="18">
        <f ca="1"/>
        <v>1</v>
      </c>
      <c r="AG14" s="18">
        <f ca="1"/>
        <v>1</v>
      </c>
      <c r="AH14" s="2"/>
      <c r="AJ14" s="18">
        <f ca="1"/>
        <v>1</v>
      </c>
      <c r="AV14" s="18">
        <v>0</v>
      </c>
      <c r="AW14" s="18">
        <v>1</v>
      </c>
      <c r="AX14" s="18">
        <v>2</v>
      </c>
      <c r="AY14" s="18">
        <v>1</v>
      </c>
      <c r="AZ14" s="18">
        <v>2</v>
      </c>
      <c r="BA14" s="18">
        <v>2</v>
      </c>
      <c r="BB14" s="18">
        <v>1</v>
      </c>
      <c r="BC14" s="18">
        <v>2</v>
      </c>
      <c r="BD14" s="18">
        <v>0</v>
      </c>
      <c r="BE14" s="18">
        <v>0</v>
      </c>
      <c r="BI14" s="18">
        <v>2</v>
      </c>
      <c r="BJ14" s="18">
        <v>2</v>
      </c>
      <c r="BK14" s="18">
        <v>1</v>
      </c>
      <c r="BL14" s="18">
        <f ca="1"/>
        <v>0</v>
      </c>
      <c r="BM14" s="18">
        <f ca="1"/>
        <v>2</v>
      </c>
      <c r="BN14" s="18">
        <f ca="1"/>
        <v>2</v>
      </c>
      <c r="BO14" s="18">
        <f ca="1"/>
        <v>2</v>
      </c>
      <c r="CE14" s="18">
        <v>0</v>
      </c>
      <c r="CF14" s="18">
        <v>1</v>
      </c>
      <c r="CG14" s="18">
        <v>2</v>
      </c>
      <c r="CH14" s="18">
        <v>1</v>
      </c>
      <c r="CI14" s="18">
        <v>2</v>
      </c>
      <c r="CJ14" s="18">
        <v>2</v>
      </c>
      <c r="CK14" s="18">
        <v>1</v>
      </c>
      <c r="CL14" s="18">
        <v>2</v>
      </c>
      <c r="CM14" s="18">
        <v>0</v>
      </c>
      <c r="CN14" s="18">
        <v>0</v>
      </c>
      <c r="CR14" s="18">
        <v>2</v>
      </c>
      <c r="CS14" s="18">
        <v>2</v>
      </c>
      <c r="CT14" s="18">
        <v>1</v>
      </c>
      <c r="CU14" s="18">
        <f ca="1"/>
        <v>2</v>
      </c>
      <c r="CV14" s="18">
        <f ca="1"/>
        <v>1</v>
      </c>
      <c r="CW14" s="18">
        <f ca="1"/>
        <v>2</v>
      </c>
      <c r="CX14" s="18">
        <f ca="1"/>
        <v>0</v>
      </c>
      <c r="DN14" s="18">
        <v>0</v>
      </c>
      <c r="DO14" s="18">
        <v>1</v>
      </c>
      <c r="DP14" s="18">
        <v>2</v>
      </c>
      <c r="DQ14" s="18">
        <v>1</v>
      </c>
      <c r="DR14" s="18">
        <v>2</v>
      </c>
      <c r="DS14" s="18">
        <v>2</v>
      </c>
      <c r="DT14" s="18">
        <v>1</v>
      </c>
      <c r="DU14" s="18">
        <v>2</v>
      </c>
      <c r="DV14" s="18">
        <v>0</v>
      </c>
      <c r="DW14" s="18">
        <v>0</v>
      </c>
      <c r="EA14" s="18">
        <v>2</v>
      </c>
      <c r="EB14" s="18">
        <v>2</v>
      </c>
      <c r="EC14" s="18">
        <v>1</v>
      </c>
      <c r="ED14" s="18">
        <f ca="1"/>
        <v>2</v>
      </c>
      <c r="EE14" s="18">
        <f ca="1"/>
        <v>2</v>
      </c>
      <c r="EF14" s="18">
        <f ca="1"/>
        <v>2</v>
      </c>
      <c r="EG14" s="18">
        <f ca="1"/>
        <v>2</v>
      </c>
      <c r="EW14" s="18">
        <v>0</v>
      </c>
      <c r="EX14" s="18">
        <v>1</v>
      </c>
      <c r="EY14" s="18">
        <v>2</v>
      </c>
      <c r="EZ14" s="18">
        <v>1</v>
      </c>
      <c r="FA14" s="18">
        <v>2</v>
      </c>
      <c r="FB14" s="18">
        <v>2</v>
      </c>
      <c r="FC14" s="18">
        <v>1</v>
      </c>
      <c r="FD14" s="18">
        <v>2</v>
      </c>
      <c r="FE14" s="18">
        <v>0</v>
      </c>
      <c r="FF14" s="18">
        <v>0</v>
      </c>
      <c r="FJ14" s="18">
        <v>2</v>
      </c>
      <c r="FK14" s="18">
        <v>2</v>
      </c>
      <c r="FL14" s="18">
        <v>1</v>
      </c>
      <c r="FM14" s="18">
        <f ca="1"/>
        <v>2</v>
      </c>
      <c r="FN14" s="18">
        <f ca="1"/>
        <v>0</v>
      </c>
      <c r="FO14" s="18">
        <f ca="1"/>
        <v>2</v>
      </c>
      <c r="FP14" s="18">
        <f ca="1"/>
        <v>2</v>
      </c>
      <c r="GF14" s="18">
        <f ca="1"/>
        <v>2</v>
      </c>
      <c r="GG14" s="18">
        <f ca="1"/>
        <v>2</v>
      </c>
      <c r="GH14" s="18">
        <f ca="1"/>
        <v>1</v>
      </c>
      <c r="GI14" s="18">
        <f ca="1"/>
        <v>2</v>
      </c>
      <c r="GJ14" s="18">
        <f ca="1"/>
        <v>0</v>
      </c>
      <c r="GK14" s="18">
        <f ca="1"/>
        <v>2</v>
      </c>
      <c r="GL14" s="18">
        <f ca="1"/>
        <v>2</v>
      </c>
      <c r="HB14" s="18">
        <v>2</v>
      </c>
      <c r="HC14" s="18">
        <v>2</v>
      </c>
      <c r="HD14" s="18">
        <v>1</v>
      </c>
      <c r="HE14" s="18">
        <f ca="1"/>
        <v>2</v>
      </c>
      <c r="HF14" s="18">
        <f ca="1"/>
        <v>0</v>
      </c>
      <c r="HG14" s="18">
        <f ca="1"/>
        <v>2</v>
      </c>
      <c r="HH14" s="18">
        <f ca="1"/>
        <v>2</v>
      </c>
      <c r="HX14" s="18">
        <v>2</v>
      </c>
      <c r="HY14" s="18">
        <v>2</v>
      </c>
      <c r="HZ14" s="18">
        <v>1</v>
      </c>
      <c r="IA14" s="18">
        <f ca="1"/>
        <v>2</v>
      </c>
      <c r="IB14" s="18">
        <f ca="1"/>
        <v>0</v>
      </c>
      <c r="IC14" s="18">
        <f ca="1"/>
        <v>2</v>
      </c>
      <c r="ID14" s="18">
        <f ca="1"/>
        <v>2</v>
      </c>
    </row>
    <row r="15" spans="1:245" ht="24" customHeight="1">
      <c r="E15" s="19">
        <v>2</v>
      </c>
      <c r="F15" s="19">
        <v>1</v>
      </c>
      <c r="G15" s="19">
        <v>1</v>
      </c>
      <c r="H15" s="19">
        <v>2</v>
      </c>
      <c r="I15" s="19">
        <v>2</v>
      </c>
      <c r="J15" s="19">
        <v>0</v>
      </c>
      <c r="K15" s="19">
        <v>2</v>
      </c>
      <c r="L15" s="19">
        <v>2</v>
      </c>
      <c r="M15" s="19">
        <v>2</v>
      </c>
      <c r="N15" s="19">
        <v>2</v>
      </c>
      <c r="R15" s="19">
        <v>0</v>
      </c>
      <c r="S15" s="20"/>
      <c r="U15" s="19">
        <v>2</v>
      </c>
      <c r="V15" s="20"/>
      <c r="X15" s="19">
        <v>2</v>
      </c>
      <c r="Y15" s="20"/>
      <c r="AA15" s="19">
        <f ca="1"/>
        <v>2</v>
      </c>
      <c r="AB15" s="2"/>
      <c r="AD15" s="19">
        <f ca="1"/>
        <v>2</v>
      </c>
      <c r="AG15" s="19">
        <f ca="1"/>
        <v>2</v>
      </c>
      <c r="AH15" s="2"/>
      <c r="AJ15" s="19">
        <f ca="1"/>
        <v>2</v>
      </c>
      <c r="AV15" s="19">
        <v>2</v>
      </c>
      <c r="AW15" s="19">
        <v>1</v>
      </c>
      <c r="AX15" s="19">
        <v>1</v>
      </c>
      <c r="AY15" s="19">
        <v>2</v>
      </c>
      <c r="AZ15" s="19">
        <v>2</v>
      </c>
      <c r="BA15" s="19">
        <v>0</v>
      </c>
      <c r="BB15" s="19">
        <v>2</v>
      </c>
      <c r="BC15" s="19">
        <v>2</v>
      </c>
      <c r="BD15" s="19">
        <v>2</v>
      </c>
      <c r="BE15" s="19">
        <v>2</v>
      </c>
      <c r="BI15" s="19">
        <v>0</v>
      </c>
      <c r="BJ15" s="19">
        <v>2</v>
      </c>
      <c r="BK15" s="19">
        <v>2</v>
      </c>
      <c r="BL15" s="19">
        <f ca="1"/>
        <v>2</v>
      </c>
      <c r="BM15" s="19">
        <f ca="1"/>
        <v>2</v>
      </c>
      <c r="BN15" s="19">
        <f ca="1"/>
        <v>1</v>
      </c>
      <c r="BO15" s="19">
        <f ca="1"/>
        <v>1</v>
      </c>
      <c r="CE15" s="19">
        <v>2</v>
      </c>
      <c r="CF15" s="19">
        <v>1</v>
      </c>
      <c r="CG15" s="19">
        <v>1</v>
      </c>
      <c r="CH15" s="19">
        <v>2</v>
      </c>
      <c r="CI15" s="19">
        <v>2</v>
      </c>
      <c r="CJ15" s="19">
        <v>0</v>
      </c>
      <c r="CK15" s="19">
        <v>2</v>
      </c>
      <c r="CL15" s="19">
        <v>2</v>
      </c>
      <c r="CM15" s="19">
        <v>2</v>
      </c>
      <c r="CN15" s="19">
        <v>2</v>
      </c>
      <c r="CR15" s="19">
        <v>0</v>
      </c>
      <c r="CS15" s="19">
        <v>2</v>
      </c>
      <c r="CT15" s="19">
        <v>2</v>
      </c>
      <c r="CU15" s="19">
        <f ca="1"/>
        <v>0</v>
      </c>
      <c r="CV15" s="19">
        <f ca="1"/>
        <v>2</v>
      </c>
      <c r="CW15" s="19">
        <f ca="1"/>
        <v>1</v>
      </c>
      <c r="CX15" s="19">
        <f ca="1"/>
        <v>2</v>
      </c>
      <c r="DN15" s="19">
        <v>2</v>
      </c>
      <c r="DO15" s="19">
        <v>1</v>
      </c>
      <c r="DP15" s="19">
        <v>1</v>
      </c>
      <c r="DQ15" s="19">
        <v>2</v>
      </c>
      <c r="DR15" s="19">
        <v>2</v>
      </c>
      <c r="DS15" s="19">
        <v>0</v>
      </c>
      <c r="DT15" s="19">
        <v>2</v>
      </c>
      <c r="DU15" s="19">
        <v>2</v>
      </c>
      <c r="DV15" s="19">
        <v>2</v>
      </c>
      <c r="DW15" s="19">
        <v>2</v>
      </c>
      <c r="EA15" s="19">
        <v>0</v>
      </c>
      <c r="EB15" s="19">
        <v>2</v>
      </c>
      <c r="EC15" s="19">
        <v>2</v>
      </c>
      <c r="ED15" s="19">
        <f ca="1"/>
        <v>1</v>
      </c>
      <c r="EE15" s="19">
        <f ca="1"/>
        <v>2</v>
      </c>
      <c r="EF15" s="19">
        <f ca="1"/>
        <v>1</v>
      </c>
      <c r="EG15" s="19">
        <f ca="1"/>
        <v>1</v>
      </c>
      <c r="EW15" s="19">
        <v>2</v>
      </c>
      <c r="EX15" s="19">
        <v>1</v>
      </c>
      <c r="EY15" s="19">
        <v>1</v>
      </c>
      <c r="EZ15" s="19">
        <v>2</v>
      </c>
      <c r="FA15" s="19">
        <v>2</v>
      </c>
      <c r="FB15" s="19">
        <v>0</v>
      </c>
      <c r="FC15" s="19">
        <v>2</v>
      </c>
      <c r="FD15" s="19">
        <v>2</v>
      </c>
      <c r="FE15" s="19">
        <v>2</v>
      </c>
      <c r="FF15" s="19">
        <v>2</v>
      </c>
      <c r="FJ15" s="19">
        <v>0</v>
      </c>
      <c r="FK15" s="19">
        <v>2</v>
      </c>
      <c r="FL15" s="19">
        <v>2</v>
      </c>
      <c r="FM15" s="19">
        <f ca="1"/>
        <v>2</v>
      </c>
      <c r="FN15" s="19">
        <f ca="1"/>
        <v>2</v>
      </c>
      <c r="FO15" s="19">
        <f ca="1"/>
        <v>1</v>
      </c>
      <c r="FP15" s="19">
        <f ca="1"/>
        <v>1</v>
      </c>
      <c r="GF15" s="19">
        <f ca="1"/>
        <v>0</v>
      </c>
      <c r="GG15" s="19">
        <f ca="1"/>
        <v>2</v>
      </c>
      <c r="GH15" s="19">
        <f ca="1"/>
        <v>2</v>
      </c>
      <c r="GI15" s="19">
        <f ca="1"/>
        <v>2</v>
      </c>
      <c r="GJ15" s="19">
        <f ca="1"/>
        <v>2</v>
      </c>
      <c r="GK15" s="19">
        <f ca="1"/>
        <v>1</v>
      </c>
      <c r="GL15" s="19">
        <f ca="1"/>
        <v>1</v>
      </c>
      <c r="HB15" s="19">
        <v>0</v>
      </c>
      <c r="HC15" s="19">
        <v>2</v>
      </c>
      <c r="HD15" s="19">
        <v>2</v>
      </c>
      <c r="HE15" s="19">
        <f ca="1"/>
        <v>2</v>
      </c>
      <c r="HF15" s="19">
        <f ca="1"/>
        <v>2</v>
      </c>
      <c r="HG15" s="19">
        <f ca="1"/>
        <v>1</v>
      </c>
      <c r="HH15" s="19">
        <f ca="1"/>
        <v>1</v>
      </c>
      <c r="HX15" s="19">
        <v>0</v>
      </c>
      <c r="HY15" s="19">
        <v>2</v>
      </c>
      <c r="HZ15" s="19">
        <v>2</v>
      </c>
      <c r="IA15" s="19">
        <f ca="1"/>
        <v>2</v>
      </c>
      <c r="IB15" s="19">
        <f ca="1"/>
        <v>2</v>
      </c>
      <c r="IC15" s="19">
        <f ca="1"/>
        <v>1</v>
      </c>
      <c r="ID15" s="19">
        <f ca="1"/>
        <v>1</v>
      </c>
    </row>
    <row r="16" spans="1:245" ht="24" customHeight="1">
      <c r="Q16" s="20" t="s">
        <v>28</v>
      </c>
      <c r="R16" s="1">
        <v>0</v>
      </c>
      <c r="S16" s="20"/>
      <c r="T16" s="20" t="s">
        <v>29</v>
      </c>
      <c r="U16" s="1" cm="1">
        <f t="array" aca="1" ref="U16:U18" ca="1">_xlfn.ANCHORARRAY(R29)</f>
        <v>-0.76159415595576485</v>
      </c>
      <c r="V16" s="20"/>
      <c r="W16" s="20" t="s">
        <v>30</v>
      </c>
      <c r="X16" s="1" cm="1">
        <f t="array" aca="1" ref="X16:X18" ca="1">_xlfn.ANCHORARRAY(U29)</f>
        <v>0.90086892037861444</v>
      </c>
      <c r="Y16" s="20"/>
      <c r="Z16" s="20" t="s">
        <v>31</v>
      </c>
      <c r="AA16" s="1" cm="1">
        <f t="array" aca="1" ref="AA16:AA18" ca="1">_xlfn.ANCHORARRAY(X29)</f>
        <v>0.99986502162700808</v>
      </c>
      <c r="AB16" s="2"/>
      <c r="AC16" s="20" t="s">
        <v>32</v>
      </c>
      <c r="AD16" s="1" cm="1">
        <f t="array" aca="1" ref="AD16:AD18" ca="1">_xlfn.ANCHORARRAY(AA29)</f>
        <v>0.99990915522974255</v>
      </c>
      <c r="AF16" s="20" t="s">
        <v>33</v>
      </c>
      <c r="AG16" s="1" cm="1">
        <f t="array" aca="1" ref="AG16:AG18" ca="1">_xlfn.ANCHORARRAY(AD29)</f>
        <v>0.99990917126482692</v>
      </c>
      <c r="AH16" s="2"/>
      <c r="AI16" s="20" t="s">
        <v>34</v>
      </c>
      <c r="AJ16" s="1" cm="1">
        <f t="array" aca="1" ref="AJ16:AJ18" ca="1">_xlfn.ANCHORARRAY(AG29)</f>
        <v>0.99990917127065237</v>
      </c>
      <c r="AU16" s="24"/>
      <c r="BH16" s="20" t="s">
        <v>35</v>
      </c>
      <c r="BI16" s="89">
        <v>0</v>
      </c>
      <c r="BJ16" s="89" cm="1">
        <f t="array" ref="BJ16:BJ18">_xlfn.ANCHORARRAY(BI26)</f>
        <v>-0.96402758007581701</v>
      </c>
      <c r="BK16" s="89" cm="1">
        <f t="array" ref="BK16:BK18">_xlfn.ANCHORARRAY(BJ26)</f>
        <v>-0.99990243158805026</v>
      </c>
      <c r="BL16" s="89" cm="1">
        <f t="array" ref="BL16:BL18">_xlfn.ANCHORARRAY(BK26)</f>
        <v>-0.99937572195893809</v>
      </c>
      <c r="BM16" s="89" cm="1">
        <f t="array" aca="1" ref="BM16:BM18" ca="1">_xlfn.ANCHORARRAY(BL26)</f>
        <v>-0.99937510687176567</v>
      </c>
      <c r="BN16" s="89" cm="1">
        <f t="array" aca="1" ref="BN16:BN18" ca="1">_xlfn.ANCHORARRAY(BM26)</f>
        <v>-0.99990921363496255</v>
      </c>
      <c r="BO16" s="89" cm="1">
        <f t="array" aca="1" ref="BO16:BO18" ca="1">_xlfn.ANCHORARRAY(BN26)</f>
        <v>-0.99958136845365242</v>
      </c>
      <c r="BS16" s="24" t="s">
        <v>36</v>
      </c>
      <c r="CQ16" s="20" t="s">
        <v>35</v>
      </c>
      <c r="CR16" s="89">
        <v>0</v>
      </c>
      <c r="CS16" s="89" cm="1">
        <f t="array" ref="CS16:CS18">_xlfn.ANCHORARRAY(CR26)</f>
        <v>-0.95623745812773897</v>
      </c>
      <c r="CT16" s="89" cm="1">
        <f t="array" ref="CT16:CT18">_xlfn.ANCHORARRAY(CS26)</f>
        <v>-0.99991886274288821</v>
      </c>
      <c r="CU16" s="89" cm="1">
        <f t="array" ref="CU16:CU18">_xlfn.ANCHORARRAY(CT26)</f>
        <v>-0.99948831365623536</v>
      </c>
      <c r="CV16" s="89" cm="1">
        <f t="array" aca="1" ref="CV16:CV18" ca="1">_xlfn.ANCHORARRAY(CU26)</f>
        <v>-0.95867453071513553</v>
      </c>
      <c r="CW16" s="89" cm="1">
        <f t="array" aca="1" ref="CW16:CW18" ca="1">_xlfn.ANCHORARRAY(CV26)</f>
        <v>-0.99998685602271131</v>
      </c>
      <c r="CX16" s="89" cm="1">
        <f t="array" aca="1" ref="CX16:CX18" ca="1">_xlfn.ANCHORARRAY(CW26)</f>
        <v>-0.99937986192805717</v>
      </c>
      <c r="DB16" s="24" t="s">
        <v>36</v>
      </c>
      <c r="DZ16" s="20" t="s">
        <v>35</v>
      </c>
      <c r="EA16" s="89">
        <v>0</v>
      </c>
      <c r="EB16" s="89" cm="1">
        <f t="array" ref="EB16:EB18">_xlfn.ANCHORARRAY(EA26)</f>
        <v>-0.95623745812773897</v>
      </c>
      <c r="EC16" s="89" cm="1">
        <f t="array" ref="EC16:EC18">_xlfn.ANCHORARRAY(EB26)</f>
        <v>-0.99990147921762584</v>
      </c>
      <c r="ED16" s="89" cm="1">
        <f t="array" ref="ED16:ED18">_xlfn.ANCHORARRAY(EC26)</f>
        <v>-0.99924720858850635</v>
      </c>
      <c r="EE16" s="89" cm="1">
        <f t="array" aca="1" ref="EE16:EE18" ca="1">_xlfn.ANCHORARRAY(ED26)</f>
        <v>-0.99937612105932105</v>
      </c>
      <c r="EF16" s="89" cm="1">
        <f t="array" aca="1" ref="EF16:EF18" ca="1">_xlfn.ANCHORARRAY(EE26)</f>
        <v>-0.99991451742182158</v>
      </c>
      <c r="EG16" s="89" cm="1">
        <f t="array" aca="1" ref="EG16:EG18" ca="1">_xlfn.ANCHORARRAY(EF26)</f>
        <v>-0.99947051440865364</v>
      </c>
      <c r="EK16" s="24" t="s">
        <v>36</v>
      </c>
      <c r="FI16" s="20" t="s">
        <v>35</v>
      </c>
      <c r="FJ16" s="89">
        <v>0</v>
      </c>
      <c r="FK16" s="89" cm="1">
        <f t="array" ref="FK16:FK18">_xlfn.ANCHORARRAY(FJ26)</f>
        <v>-0.96402758007581701</v>
      </c>
      <c r="FL16" s="89" cm="1">
        <f t="array" ref="FL16:FL18">_xlfn.ANCHORARRAY(FK26)</f>
        <v>-0.99996371410299834</v>
      </c>
      <c r="FM16" s="89" cm="1">
        <f t="array" ref="FM16:FM18">_xlfn.ANCHORARRAY(FL26)</f>
        <v>-0.99962890212793754</v>
      </c>
      <c r="FN16" s="89" cm="1">
        <f t="array" aca="1" ref="FN16:FN18" ca="1">_xlfn.ANCHORARRAY(FM26)</f>
        <v>-0.99994813577405139</v>
      </c>
      <c r="FO16" s="89" cm="1">
        <f t="array" aca="1" ref="FO16:FO18" ca="1">_xlfn.ANCHORARRAY(FN26)</f>
        <v>-0.99976135879025074</v>
      </c>
      <c r="FP16" s="89" cm="1">
        <f t="array" aca="1" ref="FP16:FP18" ca="1">_xlfn.ANCHORARRAY(FO26)</f>
        <v>-0.99968900424640661</v>
      </c>
      <c r="GE16" s="20" t="s">
        <v>35</v>
      </c>
      <c r="GF16" s="89">
        <v>0</v>
      </c>
      <c r="GG16" s="89" cm="1">
        <f t="array" aca="1" ref="GG16:GG20" ca="1">_xlfn.ANCHORARRAY(GF30)</f>
        <v>-0.96402758007581701</v>
      </c>
      <c r="GH16" s="89" cm="1">
        <f t="array" aca="1" ref="GH16:GH20" ca="1">_xlfn.ANCHORARRAY(GG30)</f>
        <v>-0.99692731047361471</v>
      </c>
      <c r="GI16" s="89" cm="1">
        <f t="array" aca="1" ref="GI16:GI20" ca="1">_xlfn.ANCHORARRAY(GH30)</f>
        <v>-0.96690698999669489</v>
      </c>
      <c r="GJ16" s="89" cm="1">
        <f t="array" aca="1" ref="GJ16:GJ20" ca="1">_xlfn.ANCHORARRAY(GI30)</f>
        <v>-0.99671842905346109</v>
      </c>
      <c r="GK16" s="89" cm="1">
        <f t="array" aca="1" ref="GK16:GK20" ca="1">_xlfn.ANCHORARRAY(GJ30)</f>
        <v>-0.97614139217526463</v>
      </c>
      <c r="GL16" s="89" cm="1">
        <f t="array" aca="1" ref="GL16:GL20" ca="1">_xlfn.ANCHORARRAY(GK30)</f>
        <v>-0.96329952650433082</v>
      </c>
      <c r="HA16" s="20" t="s">
        <v>35</v>
      </c>
      <c r="HB16" s="89">
        <v>0</v>
      </c>
      <c r="HC16" s="89" cm="1">
        <f t="array" ref="HC16:HC18">_xlfn.ANCHORARRAY(HB26)</f>
        <v>-0.95623745812773897</v>
      </c>
      <c r="HD16" s="89" cm="1">
        <f t="array" ref="HD16:HD18">_xlfn.ANCHORARRAY(HC26)</f>
        <v>-0.99990147921762584</v>
      </c>
      <c r="HE16" s="89" cm="1">
        <f t="array" ref="HE16:HE18">_xlfn.ANCHORARRAY(HD26)</f>
        <v>-0.99924720858850635</v>
      </c>
      <c r="HF16" s="89" cm="1">
        <f t="array" aca="1" ref="HF16:HF18" ca="1">_xlfn.ANCHORARRAY(HE26)</f>
        <v>-0.99989684664604028</v>
      </c>
      <c r="HG16" s="89" cm="1">
        <f t="array" aca="1" ref="HG16:HG18" ca="1">_xlfn.ANCHORARRAY(HF26)</f>
        <v>-0.99948936030403079</v>
      </c>
      <c r="HH16" s="89" cm="1">
        <f t="array" aca="1" ref="HH16:HH18" ca="1">_xlfn.ANCHORARRAY(HG26)</f>
        <v>-0.99955074124839893</v>
      </c>
      <c r="HW16" s="20" t="s">
        <v>35</v>
      </c>
      <c r="HX16" s="89">
        <v>0</v>
      </c>
      <c r="HY16" s="89" cm="1">
        <f t="array" ref="HY16:HY18">_xlfn.ANCHORARRAY(HX26)</f>
        <v>-0.96402758007581701</v>
      </c>
      <c r="HZ16" s="89" cm="1">
        <f t="array" ref="HZ16:HZ18">_xlfn.ANCHORARRAY(HY26)</f>
        <v>-0.99990243158805026</v>
      </c>
      <c r="IA16" s="89" cm="1">
        <f t="array" ref="IA16:IA18">_xlfn.ANCHORARRAY(HZ26)</f>
        <v>-0.99937572195893809</v>
      </c>
      <c r="IB16" s="89" cm="1">
        <f t="array" aca="1" ref="IB16:IB18" ca="1">_xlfn.ANCHORARRAY(IA26)</f>
        <v>-0.99991540705774007</v>
      </c>
      <c r="IC16" s="89" cm="1">
        <f t="array" aca="1" ref="IC16:IC18" ca="1">_xlfn.ANCHORARRAY(IB26)</f>
        <v>-0.99937612006444076</v>
      </c>
      <c r="ID16" s="89" cm="1">
        <f t="array" aca="1" ref="ID16:ID18" ca="1">_xlfn.ANCHORARRAY(IC26)</f>
        <v>-0.9993293635609497</v>
      </c>
      <c r="IK16" s="24" t="s">
        <v>36</v>
      </c>
    </row>
    <row r="17" spans="8:252" ht="24" customHeight="1">
      <c r="R17" s="1">
        <v>0</v>
      </c>
      <c r="S17" s="20"/>
      <c r="U17" s="1">
        <f ca="1"/>
        <v>-0.99932929973906692</v>
      </c>
      <c r="V17" s="20"/>
      <c r="X17" s="1">
        <f ca="1"/>
        <v>-0.90099522757318273</v>
      </c>
      <c r="Y17" s="20"/>
      <c r="AA17" s="1">
        <f ca="1"/>
        <v>-0.99593893137381706</v>
      </c>
      <c r="AB17" s="2"/>
      <c r="AD17" s="1">
        <f ca="1"/>
        <v>-0.99501458900912843</v>
      </c>
      <c r="AG17" s="1">
        <f ca="1"/>
        <v>-0.99500456764486944</v>
      </c>
      <c r="AH17" s="2"/>
      <c r="AJ17" s="1">
        <f ca="1"/>
        <v>-0.9950042716230042</v>
      </c>
      <c r="BI17" s="90">
        <v>0</v>
      </c>
      <c r="BJ17" s="90">
        <v>0</v>
      </c>
      <c r="BK17" s="90">
        <v>0.96402758007581701</v>
      </c>
      <c r="BL17" s="90">
        <v>0.96399342053469717</v>
      </c>
      <c r="BM17" s="90">
        <f ca="1"/>
        <v>0.99932348948874383</v>
      </c>
      <c r="BN17" s="90">
        <f ca="1"/>
        <v>0.7641805975785888</v>
      </c>
      <c r="BO17" s="90">
        <f ca="1"/>
        <v>0.99505474470417687</v>
      </c>
      <c r="BS17" s="24"/>
      <c r="CR17" s="90">
        <v>0</v>
      </c>
      <c r="CS17" s="90">
        <v>0</v>
      </c>
      <c r="CT17" s="90">
        <v>0.96457384517486422</v>
      </c>
      <c r="CU17" s="90">
        <v>0.97021618164607326</v>
      </c>
      <c r="CV17" s="90">
        <f ca="1"/>
        <v>9.2330773877330422E-2</v>
      </c>
      <c r="CW17" s="90">
        <f ca="1"/>
        <v>0.96078412028312066</v>
      </c>
      <c r="CX17" s="90">
        <f ca="1"/>
        <v>0.993859833691774</v>
      </c>
      <c r="EA17" s="90">
        <v>0</v>
      </c>
      <c r="EB17" s="90">
        <v>-9.9667994624955833E-2</v>
      </c>
      <c r="EC17" s="90">
        <v>0.95770839173942557</v>
      </c>
      <c r="ED17" s="90">
        <v>0.96371554146918459</v>
      </c>
      <c r="EE17" s="90">
        <f ca="1"/>
        <v>0.99254006138919049</v>
      </c>
      <c r="EF17" s="90">
        <f ca="1"/>
        <v>0.88168855864945328</v>
      </c>
      <c r="EG17" s="90">
        <f ca="1"/>
        <v>0.99245571773529195</v>
      </c>
      <c r="FJ17" s="90">
        <v>0</v>
      </c>
      <c r="FK17" s="90">
        <v>-0.29131261245159101</v>
      </c>
      <c r="FL17" s="90">
        <v>0.90401810000769789</v>
      </c>
      <c r="FM17" s="90">
        <v>0.92018119853193381</v>
      </c>
      <c r="FN17" s="90">
        <f ca="1"/>
        <v>0.88320937331283367</v>
      </c>
      <c r="FO17" s="90">
        <f ca="1"/>
        <v>0.9977217313780562</v>
      </c>
      <c r="FP17" s="90">
        <f ca="1"/>
        <v>0.89971535668559544</v>
      </c>
      <c r="GF17" s="90">
        <v>0</v>
      </c>
      <c r="GG17" s="90">
        <f ca="1"/>
        <v>0</v>
      </c>
      <c r="GH17" s="90">
        <f ca="1"/>
        <v>0.96402758007581701</v>
      </c>
      <c r="GI17" s="90">
        <f ca="1"/>
        <v>0.76288158988614996</v>
      </c>
      <c r="GJ17" s="90">
        <f ca="1"/>
        <v>0.78863336034692544</v>
      </c>
      <c r="GK17" s="90">
        <f ca="1"/>
        <v>0.99538428702534565</v>
      </c>
      <c r="GL17" s="90">
        <f ca="1"/>
        <v>0.99486505681028259</v>
      </c>
      <c r="HB17" s="90">
        <v>0</v>
      </c>
      <c r="HC17" s="90">
        <v>-9.9667994624955833E-2</v>
      </c>
      <c r="HD17" s="90">
        <v>0.95770839173942557</v>
      </c>
      <c r="HE17" s="90">
        <v>0.96371554146918459</v>
      </c>
      <c r="HF17" s="90">
        <f ca="1"/>
        <v>0.96358757212351231</v>
      </c>
      <c r="HG17" s="90">
        <f ca="1"/>
        <v>0.99899189491403306</v>
      </c>
      <c r="HH17" s="90">
        <f ca="1"/>
        <v>0.94689003361769386</v>
      </c>
      <c r="HX17" s="90">
        <v>0</v>
      </c>
      <c r="HY17" s="90">
        <v>0</v>
      </c>
      <c r="HZ17" s="90">
        <v>0.96402758007581701</v>
      </c>
      <c r="IA17" s="90">
        <v>0.96399342053469717</v>
      </c>
      <c r="IB17" s="90">
        <f ca="1"/>
        <v>0.96372150155793834</v>
      </c>
      <c r="IC17" s="90">
        <f ca="1"/>
        <v>0.99932852329653166</v>
      </c>
      <c r="ID17" s="90">
        <f ca="1"/>
        <v>0.96412436763227638</v>
      </c>
      <c r="IK17" s="24"/>
    </row>
    <row r="18" spans="8:252" ht="24" customHeight="1">
      <c r="R18" s="1">
        <v>0</v>
      </c>
      <c r="S18" s="20"/>
      <c r="U18" s="1">
        <f ca="1"/>
        <v>-0.76159415595576485</v>
      </c>
      <c r="V18" s="20"/>
      <c r="X18" s="1">
        <f ca="1"/>
        <v>0.99985354216145528</v>
      </c>
      <c r="Y18" s="20"/>
      <c r="AA18" s="1">
        <f ca="1"/>
        <v>0.99594216482630138</v>
      </c>
      <c r="AB18" s="2"/>
      <c r="AD18" s="1">
        <f ca="1"/>
        <v>0.99497670773690305</v>
      </c>
      <c r="AG18" s="1">
        <f ca="1"/>
        <v>0.9949568457714556</v>
      </c>
      <c r="AH18" s="2"/>
      <c r="AJ18" s="1">
        <f ca="1"/>
        <v>0.99495654478739648</v>
      </c>
      <c r="BI18" s="91">
        <v>0</v>
      </c>
      <c r="BJ18" s="91">
        <v>0.96402758007581701</v>
      </c>
      <c r="BK18" s="91">
        <v>0.99941915868478681</v>
      </c>
      <c r="BL18" s="91">
        <v>0.99506144238604699</v>
      </c>
      <c r="BM18" s="91">
        <f ca="1"/>
        <v>5.5627782748148211E-3</v>
      </c>
      <c r="BN18" s="91">
        <f ca="1"/>
        <v>0.99990830318375989</v>
      </c>
      <c r="BO18" s="91">
        <f ca="1"/>
        <v>1.8248317925198955E-4</v>
      </c>
      <c r="BS18" t="s">
        <v>37</v>
      </c>
      <c r="BV18" s="35">
        <v>0.1</v>
      </c>
      <c r="CR18" s="91">
        <v>0</v>
      </c>
      <c r="CS18" s="91">
        <v>0.96402758007581701</v>
      </c>
      <c r="CT18" s="91">
        <v>0.99942813563344113</v>
      </c>
      <c r="CU18" s="91">
        <v>0.99506119204063892</v>
      </c>
      <c r="CV18" s="91">
        <f ca="1"/>
        <v>5.4504403295420577E-3</v>
      </c>
      <c r="CW18" s="91">
        <f ca="1"/>
        <v>0.99539635709055974</v>
      </c>
      <c r="CX18" s="91">
        <f ca="1"/>
        <v>4.6167540851670139E-3</v>
      </c>
      <c r="DB18" t="s">
        <v>37</v>
      </c>
      <c r="DE18" s="35">
        <v>0.1</v>
      </c>
      <c r="EA18" s="91">
        <v>0</v>
      </c>
      <c r="EB18" s="91">
        <v>0.98367485769368002</v>
      </c>
      <c r="EC18" s="91">
        <v>0.99973270612346476</v>
      </c>
      <c r="ED18" s="91">
        <v>0.99668482018502569</v>
      </c>
      <c r="EE18" s="91">
        <f ca="1"/>
        <v>0.38342428551278068</v>
      </c>
      <c r="EF18" s="91">
        <f ca="1"/>
        <v>0.99991227431869001</v>
      </c>
      <c r="EG18" s="91">
        <f ca="1"/>
        <v>0.38009715620594253</v>
      </c>
      <c r="EK18" t="s">
        <v>37</v>
      </c>
      <c r="EN18" s="35">
        <v>0.1</v>
      </c>
      <c r="FJ18" s="91">
        <v>0</v>
      </c>
      <c r="FK18" s="91">
        <v>0.98367485769368002</v>
      </c>
      <c r="FL18" s="91">
        <v>0.99971222433421258</v>
      </c>
      <c r="FM18" s="91">
        <v>0.99723216385497038</v>
      </c>
      <c r="FN18" s="91">
        <f ca="1"/>
        <v>0.99975080916025238</v>
      </c>
      <c r="FO18" s="91">
        <f ca="1"/>
        <v>8.8390710783327026E-2</v>
      </c>
      <c r="FP18" s="91">
        <f ca="1"/>
        <v>0.88783767433623828</v>
      </c>
      <c r="GF18" s="90">
        <v>0</v>
      </c>
      <c r="GG18" s="90">
        <f ca="1"/>
        <v>0.96402758007581701</v>
      </c>
      <c r="GH18" s="90">
        <f ca="1"/>
        <v>0.99539725164626447</v>
      </c>
      <c r="GI18" s="90">
        <f ca="1"/>
        <v>0.99927928616633266</v>
      </c>
      <c r="GJ18" s="90">
        <f ca="1"/>
        <v>0.99984362715051145</v>
      </c>
      <c r="GK18" s="90">
        <f ca="1"/>
        <v>0.99197806908704478</v>
      </c>
      <c r="GL18" s="90">
        <f ca="1"/>
        <v>0.99541685531849866</v>
      </c>
      <c r="HB18" s="91">
        <v>0</v>
      </c>
      <c r="HC18" s="91">
        <v>0.98367485769368002</v>
      </c>
      <c r="HD18" s="91">
        <v>0.99973270612346476</v>
      </c>
      <c r="HE18" s="91">
        <v>0.99668482018502569</v>
      </c>
      <c r="HF18" s="91">
        <f ca="1"/>
        <v>0.99970102131131422</v>
      </c>
      <c r="HG18" s="91">
        <f ca="1"/>
        <v>4.0213202096921761E-4</v>
      </c>
      <c r="HH18" s="91">
        <f ca="1"/>
        <v>0.88537510014997611</v>
      </c>
      <c r="HX18" s="91">
        <v>0</v>
      </c>
      <c r="HY18" s="91">
        <v>0.96402758007581701</v>
      </c>
      <c r="HZ18" s="91">
        <v>0.99941915868478681</v>
      </c>
      <c r="IA18" s="91">
        <v>0.99506144238604699</v>
      </c>
      <c r="IB18" s="91">
        <f ca="1"/>
        <v>0.99933671791241763</v>
      </c>
      <c r="IC18" s="91">
        <f ca="1"/>
        <v>7.4787489040924768E-4</v>
      </c>
      <c r="ID18" s="91">
        <f ca="1"/>
        <v>0.76154207633842719</v>
      </c>
      <c r="IK18" t="s">
        <v>37</v>
      </c>
      <c r="IN18" s="35">
        <v>0.1</v>
      </c>
    </row>
    <row r="19" spans="8:252" ht="24" customHeight="1">
      <c r="R19" s="2">
        <v>1</v>
      </c>
      <c r="S19" s="20"/>
      <c r="T19" s="2"/>
      <c r="U19" s="2">
        <v>1</v>
      </c>
      <c r="V19" s="20"/>
      <c r="W19" s="2"/>
      <c r="X19" s="2">
        <v>1</v>
      </c>
      <c r="Y19" s="20"/>
      <c r="Z19" s="2"/>
      <c r="AA19" s="2">
        <v>1</v>
      </c>
      <c r="AB19" s="2"/>
      <c r="AC19" s="2"/>
      <c r="AD19" s="2">
        <v>1</v>
      </c>
      <c r="AG19" s="2">
        <v>1</v>
      </c>
      <c r="AH19" s="2"/>
      <c r="AI19" s="2"/>
      <c r="AJ19" s="2">
        <v>1</v>
      </c>
      <c r="AY19" s="47" t="s">
        <v>38</v>
      </c>
      <c r="AZ19" s="48"/>
      <c r="BI19" s="2">
        <v>1</v>
      </c>
      <c r="BJ19" s="2">
        <v>1</v>
      </c>
      <c r="BK19" s="2">
        <v>1</v>
      </c>
      <c r="BL19" s="2">
        <v>1</v>
      </c>
      <c r="BM19" s="2">
        <v>1</v>
      </c>
      <c r="BN19" s="2">
        <v>1</v>
      </c>
      <c r="BO19" s="2">
        <v>1</v>
      </c>
      <c r="CR19" s="2">
        <v>1</v>
      </c>
      <c r="CS19" s="2">
        <v>1</v>
      </c>
      <c r="CT19" s="2">
        <v>1</v>
      </c>
      <c r="CU19" s="2">
        <v>1</v>
      </c>
      <c r="CV19" s="2">
        <v>1</v>
      </c>
      <c r="CW19" s="2">
        <v>1</v>
      </c>
      <c r="CX19" s="2">
        <v>1</v>
      </c>
      <c r="DQ19" s="49" t="s">
        <v>39</v>
      </c>
      <c r="DR19" s="50"/>
      <c r="EA19" s="2">
        <v>1</v>
      </c>
      <c r="EB19" s="2">
        <v>1</v>
      </c>
      <c r="EC19" s="2">
        <v>1</v>
      </c>
      <c r="ED19" s="2">
        <v>1</v>
      </c>
      <c r="EE19" s="2">
        <v>1</v>
      </c>
      <c r="EF19" s="2">
        <v>1</v>
      </c>
      <c r="EG19" s="2">
        <v>1</v>
      </c>
      <c r="EZ19" s="51" t="s">
        <v>40</v>
      </c>
      <c r="FJ19" s="2">
        <v>1</v>
      </c>
      <c r="FK19" s="2">
        <v>1</v>
      </c>
      <c r="FL19" s="2">
        <v>1</v>
      </c>
      <c r="FM19" s="2">
        <v>1</v>
      </c>
      <c r="FN19" s="2">
        <v>1</v>
      </c>
      <c r="FO19" s="2">
        <v>1</v>
      </c>
      <c r="FP19" s="2">
        <v>1</v>
      </c>
      <c r="GF19" s="90">
        <v>0</v>
      </c>
      <c r="GG19" s="90">
        <f ca="1"/>
        <v>0.76159415595576485</v>
      </c>
      <c r="GH19" s="90">
        <f ca="1"/>
        <v>0.99505475368673058</v>
      </c>
      <c r="GI19" s="90">
        <f ca="1"/>
        <v>0.99927707811767585</v>
      </c>
      <c r="GJ19" s="90">
        <f ca="1"/>
        <v>0.99986325996149805</v>
      </c>
      <c r="GK19" s="90">
        <f ca="1"/>
        <v>0.99898298008054498</v>
      </c>
      <c r="GL19" s="90">
        <f ca="1"/>
        <v>0.99934417902588357</v>
      </c>
      <c r="GR19" s="49" t="s">
        <v>39</v>
      </c>
      <c r="GS19" s="50"/>
      <c r="HB19" s="2">
        <v>1</v>
      </c>
      <c r="HC19" s="2">
        <v>1</v>
      </c>
      <c r="HD19" s="2">
        <v>1</v>
      </c>
      <c r="HE19" s="2">
        <v>1</v>
      </c>
      <c r="HF19" s="2">
        <v>1</v>
      </c>
      <c r="HG19" s="2">
        <v>1</v>
      </c>
      <c r="HH19" s="2">
        <v>1</v>
      </c>
      <c r="HN19" s="47" t="s">
        <v>38</v>
      </c>
      <c r="HO19" s="48"/>
      <c r="HX19" s="2">
        <v>1</v>
      </c>
      <c r="HY19" s="2">
        <v>1</v>
      </c>
      <c r="HZ19" s="2">
        <v>1</v>
      </c>
      <c r="IA19" s="2">
        <v>1</v>
      </c>
      <c r="IB19" s="2">
        <v>1</v>
      </c>
      <c r="IC19" s="2">
        <v>1</v>
      </c>
      <c r="ID19" s="2">
        <v>1</v>
      </c>
    </row>
    <row r="20" spans="8:252" ht="24" customHeight="1">
      <c r="H20" s="24"/>
      <c r="S20" s="20"/>
      <c r="V20" s="20"/>
      <c r="Y20" s="20"/>
      <c r="AB20" s="2"/>
      <c r="AH20" s="2"/>
      <c r="AY20" s="24" t="s">
        <v>41</v>
      </c>
      <c r="BS20" t="s">
        <v>42</v>
      </c>
      <c r="CH20" s="24" t="s">
        <v>41</v>
      </c>
      <c r="DB20" t="s">
        <v>42</v>
      </c>
      <c r="DQ20" s="24" t="s">
        <v>41</v>
      </c>
      <c r="EK20" t="s">
        <v>42</v>
      </c>
      <c r="EZ20" s="24" t="s">
        <v>41</v>
      </c>
      <c r="FJ20" s="88" t="s">
        <v>43</v>
      </c>
      <c r="FK20" s="88" t="s">
        <v>43</v>
      </c>
      <c r="FL20" s="88" t="s">
        <v>43</v>
      </c>
      <c r="FM20" s="88" t="s">
        <v>43</v>
      </c>
      <c r="FN20" s="88" t="s">
        <v>43</v>
      </c>
      <c r="FO20" s="88" t="s">
        <v>43</v>
      </c>
      <c r="FP20" s="88" t="s">
        <v>43</v>
      </c>
      <c r="GF20" s="91">
        <v>0</v>
      </c>
      <c r="GG20" s="91">
        <f ca="1"/>
        <v>0</v>
      </c>
      <c r="GH20" s="91">
        <f ca="1"/>
        <v>0.99539725164626447</v>
      </c>
      <c r="GI20" s="91">
        <f ca="1"/>
        <v>0.96456586259069355</v>
      </c>
      <c r="GJ20" s="91">
        <f ca="1"/>
        <v>0.96856240354147183</v>
      </c>
      <c r="GK20" s="91">
        <f ca="1"/>
        <v>3.4705223728528085E-2</v>
      </c>
      <c r="GL20" s="91">
        <f ca="1"/>
        <v>-0.76611195885676364</v>
      </c>
      <c r="GR20" s="24" t="s">
        <v>41</v>
      </c>
      <c r="HB20" s="88" t="s">
        <v>43</v>
      </c>
      <c r="HC20" s="88" t="s">
        <v>43</v>
      </c>
      <c r="HD20" s="88" t="s">
        <v>43</v>
      </c>
      <c r="HE20" s="88" t="s">
        <v>43</v>
      </c>
      <c r="HF20" s="88" t="s">
        <v>43</v>
      </c>
      <c r="HG20" s="88" t="s">
        <v>43</v>
      </c>
      <c r="HH20" s="88" t="s">
        <v>43</v>
      </c>
      <c r="HN20" s="24" t="s">
        <v>41</v>
      </c>
      <c r="HX20" s="88" t="s">
        <v>43</v>
      </c>
      <c r="HY20" s="88" t="s">
        <v>43</v>
      </c>
      <c r="HZ20" s="88" t="s">
        <v>43</v>
      </c>
      <c r="IA20" s="88" t="s">
        <v>43</v>
      </c>
      <c r="IB20" s="88" t="s">
        <v>43</v>
      </c>
      <c r="IC20" s="88" t="s">
        <v>43</v>
      </c>
      <c r="ID20" s="88" t="s">
        <v>43</v>
      </c>
      <c r="IK20" t="s">
        <v>42</v>
      </c>
    </row>
    <row r="21" spans="8:252" ht="24" customHeight="1">
      <c r="H21" t="s">
        <v>41</v>
      </c>
      <c r="S21" s="20"/>
      <c r="V21" s="20"/>
      <c r="Y21" s="20"/>
      <c r="AB21" s="2"/>
      <c r="AH21" s="2"/>
      <c r="AY21" t="s">
        <v>44</v>
      </c>
      <c r="BC21" t="s">
        <v>45</v>
      </c>
      <c r="BF21" t="s">
        <v>46</v>
      </c>
      <c r="BS21" t="s">
        <v>47</v>
      </c>
      <c r="BW21" t="s">
        <v>48</v>
      </c>
      <c r="BZ21" t="s">
        <v>49</v>
      </c>
      <c r="CH21" t="s">
        <v>44</v>
      </c>
      <c r="CL21" t="s">
        <v>45</v>
      </c>
      <c r="CO21" t="s">
        <v>46</v>
      </c>
      <c r="DB21" t="s">
        <v>47</v>
      </c>
      <c r="DF21" t="s">
        <v>48</v>
      </c>
      <c r="DI21" t="s">
        <v>49</v>
      </c>
      <c r="DQ21" t="s">
        <v>44</v>
      </c>
      <c r="DU21" t="s">
        <v>45</v>
      </c>
      <c r="DX21" t="s">
        <v>46</v>
      </c>
      <c r="EK21" t="s">
        <v>47</v>
      </c>
      <c r="EO21" t="s">
        <v>48</v>
      </c>
      <c r="ER21" t="s">
        <v>49</v>
      </c>
      <c r="EZ21" t="s">
        <v>44</v>
      </c>
      <c r="FD21" t="s">
        <v>45</v>
      </c>
      <c r="FG21" t="s">
        <v>46</v>
      </c>
      <c r="FT21" s="60" t="s">
        <v>50</v>
      </c>
      <c r="FU21" s="61"/>
      <c r="FV21" s="62"/>
      <c r="GF21" s="2">
        <v>1</v>
      </c>
      <c r="GG21" s="2">
        <v>1</v>
      </c>
      <c r="GH21" s="2">
        <v>1</v>
      </c>
      <c r="GI21" s="2">
        <v>1</v>
      </c>
      <c r="GJ21" s="2">
        <v>1</v>
      </c>
      <c r="GK21" s="2">
        <v>1</v>
      </c>
      <c r="GL21" s="2">
        <v>1</v>
      </c>
      <c r="GR21" t="s">
        <v>44</v>
      </c>
      <c r="GV21" t="s">
        <v>45</v>
      </c>
      <c r="GY21" t="s">
        <v>46</v>
      </c>
      <c r="HN21" t="s">
        <v>44</v>
      </c>
      <c r="HR21" t="s">
        <v>45</v>
      </c>
      <c r="HU21" t="s">
        <v>46</v>
      </c>
      <c r="IK21" t="s">
        <v>47</v>
      </c>
      <c r="IO21" t="s">
        <v>48</v>
      </c>
      <c r="IR21" t="s">
        <v>49</v>
      </c>
    </row>
    <row r="22" spans="8:252" ht="24" customHeight="1">
      <c r="H22" t="s">
        <v>44</v>
      </c>
      <c r="L22" t="s">
        <v>45</v>
      </c>
      <c r="O22" t="s">
        <v>46</v>
      </c>
      <c r="S22" s="20"/>
      <c r="V22" s="20"/>
      <c r="Y22" s="20"/>
      <c r="AB22" s="2"/>
      <c r="AH22" s="2"/>
      <c r="AV22" s="24"/>
      <c r="AY22" s="6">
        <v>-1</v>
      </c>
      <c r="AZ22" s="7">
        <v>0</v>
      </c>
      <c r="BA22" s="7">
        <v>0</v>
      </c>
      <c r="BB22" s="8">
        <v>-1</v>
      </c>
      <c r="BC22" s="10">
        <v>1</v>
      </c>
      <c r="BD22" s="10">
        <v>1</v>
      </c>
      <c r="BE22" s="10">
        <v>0</v>
      </c>
      <c r="BF22" s="16">
        <v>-1</v>
      </c>
      <c r="BG22" s="87" t="s">
        <v>51</v>
      </c>
      <c r="BI22" s="3" cm="1">
        <f t="array" ref="BI22:BI24">MMULT(AY22:BF24,BI12:BI19)</f>
        <v>-2</v>
      </c>
      <c r="BJ22" s="3" cm="1">
        <f t="array" ref="BJ22:BJ24">MMULT(AY22:BF24,BJ12:BJ19)</f>
        <v>-4.9640275800758165</v>
      </c>
      <c r="BK22" s="3" cm="1">
        <f t="array" ref="BK22:BK24">MMULT(AY22:BF24,BK12:BK19)</f>
        <v>-4.0358748515122329</v>
      </c>
      <c r="BL22" s="3" cm="1">
        <f t="array" aca="1" ref="BL22:BL24" ca="1">MMULT(AY22:BF24,BL12:BL19)</f>
        <v>-4.0353823014242405</v>
      </c>
      <c r="BM22" s="3" cm="1">
        <f t="array" aca="1" ref="BM22:BM24" ca="1">MMULT(AY22:BF24,BM12:BM19)</f>
        <v>-5.0000516173830212</v>
      </c>
      <c r="BN22" s="3" cm="1">
        <f t="array" aca="1" ref="BN22:BN24" ca="1">MMULT(AY22:BF24,BN12:BN19)</f>
        <v>-4.2357286160563739</v>
      </c>
      <c r="BO22" s="3" cm="1">
        <f t="array" aca="1" ref="BO22:BO24" ca="1">MMULT(AY22:BF24,BO12:BO19)</f>
        <v>-4.0045266237494754</v>
      </c>
      <c r="BS22" s="25"/>
      <c r="BT22" s="26"/>
      <c r="BU22" s="26"/>
      <c r="BV22" s="27">
        <v>1</v>
      </c>
      <c r="BW22" s="28"/>
      <c r="BX22" s="28"/>
      <c r="BY22" s="28"/>
      <c r="BZ22" s="34">
        <v>-1</v>
      </c>
      <c r="CE22" s="24"/>
      <c r="CH22" s="36" cm="1">
        <f t="array" ref="CH22:CO24">AY22:BF24-BV18*BS22:BZ24</f>
        <v>-1</v>
      </c>
      <c r="CI22" s="37">
        <v>0</v>
      </c>
      <c r="CJ22" s="37">
        <v>0</v>
      </c>
      <c r="CK22" s="38">
        <v>-1.1000000000000001</v>
      </c>
      <c r="CL22" s="39">
        <v>1</v>
      </c>
      <c r="CM22" s="39">
        <v>1</v>
      </c>
      <c r="CN22" s="39">
        <v>0</v>
      </c>
      <c r="CO22" s="40">
        <v>-0.9</v>
      </c>
      <c r="CP22" s="87" t="s">
        <v>51</v>
      </c>
      <c r="CR22" s="3" cm="1">
        <f t="array" ref="CR22:CR24">MMULT(CH22:CO24,CR12:CR19)</f>
        <v>-1.9</v>
      </c>
      <c r="CS22" s="3" cm="1">
        <f t="array" ref="CS22:CS24">MMULT(CH22:CO24,CS12:CS19)</f>
        <v>-5.0562374581277396</v>
      </c>
      <c r="CT22" s="3" cm="1">
        <f t="array" ref="CT22:CT24">MMULT(CH22:CO24,CT12:CT19)</f>
        <v>-4.1353450175680244</v>
      </c>
      <c r="CU22" s="3" cm="1">
        <f t="array" aca="1" ref="CU22:CU24" ca="1">MMULT(CH22:CO24,CU12:CU19)</f>
        <v>-1.929272132010162</v>
      </c>
      <c r="CV22" s="3" cm="1">
        <f t="array" aca="1" ref="CV22:CV24" ca="1">MMULT(CH22:CO24,CV12:CV19)</f>
        <v>-5.966343756837805</v>
      </c>
      <c r="CW22" s="3" cm="1">
        <f t="array" aca="1" ref="CW22:CW24" ca="1">MMULT(CH22:CO24,CW12:CW19)</f>
        <v>-4.0392027357395914</v>
      </c>
      <c r="CX22" s="3" cm="1">
        <f t="array" aca="1" ref="CX22:CX24" ca="1">MMULT(CH22:CO24,CX12:CX19)</f>
        <v>-4.1055200282362838</v>
      </c>
      <c r="DB22" s="25"/>
      <c r="DC22" s="26">
        <v>1</v>
      </c>
      <c r="DD22" s="26"/>
      <c r="DE22" s="27"/>
      <c r="DF22" s="28"/>
      <c r="DG22" s="28"/>
      <c r="DH22" s="28">
        <v>-2</v>
      </c>
      <c r="DI22" s="34"/>
      <c r="DN22" s="24"/>
      <c r="DQ22" s="36" cm="1">
        <f t="array" ref="DQ22:DX24">CH22:CO24-DE18*DB22:DI24</f>
        <v>-1</v>
      </c>
      <c r="DR22" s="37">
        <v>-0.1</v>
      </c>
      <c r="DS22" s="37">
        <v>0</v>
      </c>
      <c r="DT22" s="38">
        <v>-1.1000000000000001</v>
      </c>
      <c r="DU22" s="39">
        <v>1</v>
      </c>
      <c r="DV22" s="39">
        <v>1</v>
      </c>
      <c r="DW22" s="39">
        <v>0.2</v>
      </c>
      <c r="DX22" s="40">
        <v>-0.9</v>
      </c>
      <c r="DY22" s="87" t="s">
        <v>51</v>
      </c>
      <c r="EA22" s="3" cm="1">
        <f t="array" ref="EA22:EA24">MMULT(DQ22:DX24,EA12:EA19)</f>
        <v>-1.9</v>
      </c>
      <c r="EB22" s="3" cm="1">
        <f t="array" ref="EB22:EB24">MMULT(DQ22:DX24,EB12:EB19)</f>
        <v>-4.9591704812139596</v>
      </c>
      <c r="EC22" s="3" cm="1">
        <f t="array" ref="EC22:EC24">MMULT(DQ22:DX24,EC12:EC19)</f>
        <v>-3.9422465462535077</v>
      </c>
      <c r="ED22" s="3" cm="1">
        <f t="array" aca="1" ref="ED22:ED24" ca="1">MMULT(DQ22:DX24,ED12:ED19)</f>
        <v>-4.0361947030823169</v>
      </c>
      <c r="EE22" s="3" cm="1">
        <f t="array" aca="1" ref="EE22:EE24" ca="1">MMULT(DQ22:DX24,EE12:EE19)</f>
        <v>-5.0301512025675752</v>
      </c>
      <c r="EF22" s="3" cm="1">
        <f t="array" aca="1" ref="EF22:EF24" ca="1">MMULT(DQ22:DX24,EF12:EF19)</f>
        <v>-4.1182435039086309</v>
      </c>
      <c r="EG22" s="3" cm="1">
        <f t="array" aca="1" ref="EG22:EG24" ca="1">MMULT(DQ22:DX24,EG12:EG19)</f>
        <v>-4.1309953654321729</v>
      </c>
      <c r="EK22" s="25"/>
      <c r="EL22" s="26"/>
      <c r="EM22" s="26"/>
      <c r="EN22" s="27">
        <v>1</v>
      </c>
      <c r="EO22" s="28"/>
      <c r="EP22" s="28"/>
      <c r="EQ22" s="28"/>
      <c r="ER22" s="34">
        <v>1</v>
      </c>
      <c r="EW22" s="24"/>
      <c r="EZ22" s="36" cm="1">
        <f t="array" ref="EZ22:FG24">DQ22:DX24-EN18*EK22:ER24</f>
        <v>-1</v>
      </c>
      <c r="FA22" s="37">
        <v>-0.1</v>
      </c>
      <c r="FB22" s="37">
        <v>0</v>
      </c>
      <c r="FC22" s="38">
        <v>-1.2000000000000002</v>
      </c>
      <c r="FD22" s="39">
        <v>1</v>
      </c>
      <c r="FE22" s="39">
        <v>1</v>
      </c>
      <c r="FF22" s="39">
        <v>0.2</v>
      </c>
      <c r="FG22" s="40">
        <v>-1</v>
      </c>
      <c r="FH22" s="87" t="s">
        <v>51</v>
      </c>
      <c r="FJ22" s="3" cm="1">
        <f t="array" ref="FJ22:FJ24">MMULT(EZ22:FG24,FJ12:FJ19)</f>
        <v>-2</v>
      </c>
      <c r="FK22" s="3" cm="1">
        <f t="array" ref="FK22:FK24">MMULT(EZ22:FG24,FK12:FK19)</f>
        <v>-5.4586052209886731</v>
      </c>
      <c r="FL22" s="3" cm="1">
        <f t="array" ref="FL22:FL24">MMULT(EZ22:FG24,FL12:FL19)</f>
        <v>-4.2960031692284577</v>
      </c>
      <c r="FM22" s="3" cm="1">
        <f t="array" aca="1" ref="FM22:FM24" ca="1">MMULT(EZ22:FG24,FM12:FM19)</f>
        <v>-5.2800012708250099</v>
      </c>
      <c r="FN22" s="3" cm="1">
        <f t="array" aca="1" ref="FN22:FN24" ca="1">MMULT(EZ22:FG24,FN12:FN19)</f>
        <v>-4.5167886006291678</v>
      </c>
      <c r="FO22" s="3" cm="1">
        <f t="array" aca="1" ref="FO22:FO24" ca="1">MMULT(EZ22:FG24,FO12:FO19)</f>
        <v>-4.3843614852555293</v>
      </c>
      <c r="FP22" s="3" cm="1">
        <f t="array" aca="1" ref="FP22:FP24" ca="1">MMULT(EZ22:FG24,FP12:FP19)</f>
        <v>-4.3224061126935638</v>
      </c>
      <c r="FT22" s="24" t="s">
        <v>41</v>
      </c>
      <c r="GF22" s="88" t="s">
        <v>43</v>
      </c>
      <c r="GG22" s="88" t="s">
        <v>43</v>
      </c>
      <c r="GH22" s="88" t="s">
        <v>43</v>
      </c>
      <c r="GI22" s="88" t="s">
        <v>43</v>
      </c>
      <c r="GJ22" s="88" t="s">
        <v>43</v>
      </c>
      <c r="GK22" s="88" t="s">
        <v>43</v>
      </c>
      <c r="GL22" s="88" t="s">
        <v>43</v>
      </c>
      <c r="GR22" s="36" cm="1">
        <f t="array" ref="GR22:GY24">_xlfn.ANCHORARRAY(DQ22)</f>
        <v>-1</v>
      </c>
      <c r="GS22" s="37">
        <v>-0.1</v>
      </c>
      <c r="GT22" s="37">
        <v>0</v>
      </c>
      <c r="GU22" s="38">
        <v>-1.1000000000000001</v>
      </c>
      <c r="GV22" s="39">
        <v>1</v>
      </c>
      <c r="GW22" s="39">
        <v>1</v>
      </c>
      <c r="GX22" s="39">
        <v>0.2</v>
      </c>
      <c r="GY22" s="40">
        <v>-0.9</v>
      </c>
      <c r="GZ22" s="87" t="s">
        <v>51</v>
      </c>
      <c r="HB22" s="3" cm="1">
        <f t="array" ref="HB22:HB24">MMULT(GR22:GY24,HB12:HB19)</f>
        <v>-1.9</v>
      </c>
      <c r="HC22" s="3" cm="1">
        <f t="array" ref="HC22:HC24">MMULT(GR22:GY24,HC12:HC19)</f>
        <v>-4.9591704812139596</v>
      </c>
      <c r="HD22" s="3" cm="1">
        <f t="array" ref="HD22:HD24">MMULT(GR22:GY24,HD12:HD19)</f>
        <v>-3.9422465462535077</v>
      </c>
      <c r="HE22" s="3" cm="1">
        <f t="array" aca="1" ref="HE22:HE24" ca="1">MMULT(GR22:GY24,HE12:HE19)</f>
        <v>-4.9361947030823163</v>
      </c>
      <c r="HF22" s="3" cm="1">
        <f t="array" aca="1" ref="HF22:HF24" ca="1">MMULT(GR22:GY24,HF12:HF19)</f>
        <v>-4.1363690702602653</v>
      </c>
      <c r="HG22" s="3" cm="1">
        <f t="array" aca="1" ref="HG22:HG24" ca="1">MMULT(GR22:GY24,HG12:HG19)</f>
        <v>-4.2004170389858047</v>
      </c>
      <c r="HH22" s="3" cm="1">
        <f t="array" aca="1" ref="HH22:HH24" ca="1">MMULT(GR22:GY24,HH12:HH19)</f>
        <v>-4.0755856876007108</v>
      </c>
      <c r="HN22" s="36" cm="1">
        <f t="array" ref="HN22:HU24">AY22:BF24</f>
        <v>-1</v>
      </c>
      <c r="HO22" s="37">
        <v>0</v>
      </c>
      <c r="HP22" s="37">
        <v>0</v>
      </c>
      <c r="HQ22" s="38">
        <v>-1</v>
      </c>
      <c r="HR22" s="39">
        <v>1</v>
      </c>
      <c r="HS22" s="39">
        <v>1</v>
      </c>
      <c r="HT22" s="39">
        <v>0</v>
      </c>
      <c r="HU22" s="40">
        <v>-1</v>
      </c>
      <c r="HV22" s="87" t="s">
        <v>51</v>
      </c>
      <c r="HX22" s="3" cm="1">
        <f t="array" ref="HX22:HX24">MMULT(HN22:HU24,HX12:HX19)</f>
        <v>-2</v>
      </c>
      <c r="HY22" s="3" cm="1">
        <f t="array" ref="HY22:HY24">MMULT(HN22:HU24,HY12:HY19)</f>
        <v>-4.9640275800758165</v>
      </c>
      <c r="HZ22" s="3" cm="1">
        <f t="array" ref="HZ22:HZ24">MMULT(HN22:HU24,HZ12:HZ19)</f>
        <v>-4.0358748515122329</v>
      </c>
      <c r="IA22" s="3" cm="1">
        <f t="array" aca="1" ref="IA22:IA24" ca="1">MMULT(HN22:HU24,IA12:IA19)</f>
        <v>-5.0353823014242405</v>
      </c>
      <c r="IB22" s="3" cm="1">
        <f t="array" aca="1" ref="IB22:IB24" ca="1">MMULT(HN22:HU24,IB12:IB19)</f>
        <v>-4.0361939054998022</v>
      </c>
      <c r="IC22" s="3" cm="1">
        <f t="array" aca="1" ref="IC22:IC24" ca="1">MMULT(HN22:HU24,IC12:IC19)</f>
        <v>-4.0000475967679092</v>
      </c>
      <c r="ID22" s="3" cm="1">
        <f t="array" aca="1" ref="ID22:ID24" ca="1">MMULT(HN22:HU24,ID12:ID19)</f>
        <v>-4.0352049959286731</v>
      </c>
      <c r="IK22" s="25"/>
      <c r="IL22" s="26"/>
      <c r="IM22" s="26"/>
      <c r="IN22" s="27"/>
      <c r="IO22" s="28"/>
      <c r="IP22" s="28"/>
      <c r="IQ22" s="28"/>
      <c r="IR22" s="34"/>
    </row>
    <row r="23" spans="8:252" ht="24" customHeight="1">
      <c r="H23" s="6" cm="1">
        <f t="array" aca="1" ref="H23:N25" ca="1">_xlfn.RANDARRAY(3,4+3,-2,2,TRUE)</f>
        <v>0</v>
      </c>
      <c r="I23" s="7">
        <f ca="1"/>
        <v>-2</v>
      </c>
      <c r="J23" s="7">
        <f ca="1"/>
        <v>0</v>
      </c>
      <c r="K23" s="8">
        <f ca="1"/>
        <v>2</v>
      </c>
      <c r="L23" s="10">
        <f ca="1"/>
        <v>2</v>
      </c>
      <c r="M23" s="10">
        <f ca="1"/>
        <v>0</v>
      </c>
      <c r="N23" s="10">
        <f ca="1"/>
        <v>0</v>
      </c>
      <c r="O23" s="16">
        <v>-1</v>
      </c>
      <c r="R23" s="3" cm="1">
        <f t="array" aca="1" ref="R23:R25" ca="1">MMULT($H23:$O25,R12:R19)</f>
        <v>-1</v>
      </c>
      <c r="S23" s="20"/>
      <c r="U23" s="3" cm="1">
        <f t="array" aca="1" ref="U23:U25" ca="1">MMULT($H23:$O25,U12:U19)</f>
        <v>1.4768116880884703</v>
      </c>
      <c r="V23" s="20"/>
      <c r="X23" s="3" cm="1">
        <f t="array" aca="1" ref="X23:X25" ca="1">MMULT($H23:$O25,X12:X19)</f>
        <v>4.8017378407572284</v>
      </c>
      <c r="Y23" s="20"/>
      <c r="AA23" s="3" cm="1">
        <f t="array" aca="1" ref="AA23:AA25" ca="1">MMULT($H23:$O25,AA12:AA19)</f>
        <v>4.9997300432540159</v>
      </c>
      <c r="AB23" s="2"/>
      <c r="AD23" s="3" cm="1">
        <f t="array" aca="1" ref="AD23:AD25" ca="1">MMULT($H23:$O25,AD12:AD19)</f>
        <v>4.9998183104594851</v>
      </c>
      <c r="AG23" s="3" cm="1">
        <f t="array" aca="1" ref="AG23:AG25" ca="1">MMULT($H23:$O25,AG12:AG19)</f>
        <v>4.9998183425296538</v>
      </c>
      <c r="AH23" s="2"/>
      <c r="AJ23" s="3" cm="1">
        <f t="array" aca="1" ref="AJ23:AJ25" ca="1">MMULT($H23:$O25,AJ12:AJ19)</f>
        <v>4.999818342541305</v>
      </c>
      <c r="AY23" s="9">
        <v>0</v>
      </c>
      <c r="AZ23" s="10">
        <v>1</v>
      </c>
      <c r="BA23" s="10">
        <v>0</v>
      </c>
      <c r="BB23" s="11">
        <v>1</v>
      </c>
      <c r="BC23" s="10">
        <v>1</v>
      </c>
      <c r="BD23" s="10">
        <v>0</v>
      </c>
      <c r="BE23" s="10">
        <v>1</v>
      </c>
      <c r="BF23" s="16">
        <v>0</v>
      </c>
      <c r="BG23" s="87" t="s">
        <v>51</v>
      </c>
      <c r="BI23" s="4">
        <v>0</v>
      </c>
      <c r="BJ23" s="4">
        <v>2</v>
      </c>
      <c r="BK23" s="4">
        <v>1.9995167270967364</v>
      </c>
      <c r="BL23" s="4">
        <f ca="1"/>
        <v>3.995685720427109</v>
      </c>
      <c r="BM23" s="4">
        <f ca="1"/>
        <v>1.0061876714030491</v>
      </c>
      <c r="BN23" s="4">
        <f ca="1"/>
        <v>2.9999990895487971</v>
      </c>
      <c r="BO23" s="4">
        <f ca="1"/>
        <v>2.0006011147255993</v>
      </c>
      <c r="BS23" s="29"/>
      <c r="BT23" s="28">
        <v>1</v>
      </c>
      <c r="BU23" s="28"/>
      <c r="BV23" s="30"/>
      <c r="BW23" s="28"/>
      <c r="BX23" s="28">
        <v>-1</v>
      </c>
      <c r="BY23" s="28"/>
      <c r="BZ23" s="34"/>
      <c r="CH23" s="41">
        <v>0</v>
      </c>
      <c r="CI23" s="39">
        <v>0.9</v>
      </c>
      <c r="CJ23" s="39">
        <v>0</v>
      </c>
      <c r="CK23" s="42">
        <v>1</v>
      </c>
      <c r="CL23" s="39">
        <v>1</v>
      </c>
      <c r="CM23" s="39">
        <v>0.1</v>
      </c>
      <c r="CN23" s="39">
        <v>1</v>
      </c>
      <c r="CO23" s="40">
        <v>0</v>
      </c>
      <c r="CP23" s="87" t="s">
        <v>51</v>
      </c>
      <c r="CR23" s="4">
        <v>0</v>
      </c>
      <c r="CS23" s="4">
        <v>2.0077901219480778</v>
      </c>
      <c r="CT23" s="4">
        <v>2.0959666574080389</v>
      </c>
      <c r="CU23" s="4">
        <f ca="1"/>
        <v>9.2594496549010863E-2</v>
      </c>
      <c r="CV23" s="4">
        <f ca="1"/>
        <v>1.9560089870021393</v>
      </c>
      <c r="CW23" s="4">
        <f ca="1"/>
        <v>2.8914879130961602</v>
      </c>
      <c r="CX23" s="4">
        <f ca="1"/>
        <v>1.1046228755262872</v>
      </c>
      <c r="DB23" s="29"/>
      <c r="DC23" s="28"/>
      <c r="DD23" s="28"/>
      <c r="DE23" s="30"/>
      <c r="DF23" s="28"/>
      <c r="DG23" s="28"/>
      <c r="DH23" s="28"/>
      <c r="DI23" s="34">
        <v>1</v>
      </c>
      <c r="DQ23" s="41">
        <v>0</v>
      </c>
      <c r="DR23" s="39">
        <v>0.9</v>
      </c>
      <c r="DS23" s="39">
        <v>0</v>
      </c>
      <c r="DT23" s="42">
        <v>1</v>
      </c>
      <c r="DU23" s="39">
        <v>1</v>
      </c>
      <c r="DV23" s="39">
        <v>0.1</v>
      </c>
      <c r="DW23" s="39">
        <v>1</v>
      </c>
      <c r="DX23" s="40">
        <v>-0.1</v>
      </c>
      <c r="DY23" s="87" t="s">
        <v>51</v>
      </c>
      <c r="EA23" s="4">
        <v>-0.1</v>
      </c>
      <c r="EB23" s="4">
        <v>1.9174706001034454</v>
      </c>
      <c r="EC23" s="4">
        <v>1.9956020660797811</v>
      </c>
      <c r="ED23" s="4">
        <f ca="1"/>
        <v>2.7938091657434376</v>
      </c>
      <c r="EE23" s="4">
        <f ca="1"/>
        <v>1.3833021705923787</v>
      </c>
      <c r="EF23" s="4">
        <f ca="1"/>
        <v>2.7881666127618137</v>
      </c>
      <c r="EG23" s="4">
        <f ca="1"/>
        <v>2.179872213570818</v>
      </c>
      <c r="EK23" s="29">
        <v>2</v>
      </c>
      <c r="EL23" s="28"/>
      <c r="EM23" s="28"/>
      <c r="EN23" s="30"/>
      <c r="EO23" s="28"/>
      <c r="EP23" s="28"/>
      <c r="EQ23" s="28">
        <v>2</v>
      </c>
      <c r="ER23" s="34"/>
      <c r="EZ23" s="41">
        <v>-0.2</v>
      </c>
      <c r="FA23" s="39">
        <v>0.9</v>
      </c>
      <c r="FB23" s="39">
        <v>0</v>
      </c>
      <c r="FC23" s="42">
        <v>1</v>
      </c>
      <c r="FD23" s="39">
        <v>1</v>
      </c>
      <c r="FE23" s="39">
        <v>0.1</v>
      </c>
      <c r="FF23" s="39">
        <v>0.8</v>
      </c>
      <c r="FG23" s="40">
        <v>-0.1</v>
      </c>
      <c r="FH23" s="87" t="s">
        <v>51</v>
      </c>
      <c r="FJ23" s="4">
        <v>-0.30000000000000004</v>
      </c>
      <c r="FK23" s="4">
        <v>1.4937810448339679</v>
      </c>
      <c r="FL23" s="4">
        <v>1.5902078753651416</v>
      </c>
      <c r="FM23" s="4">
        <f ca="1"/>
        <v>1.3901749488092321</v>
      </c>
      <c r="FN23" s="4">
        <f ca="1"/>
        <v>3.3881734488854338</v>
      </c>
      <c r="FO23" s="4">
        <f ca="1"/>
        <v>1.4707233829742163</v>
      </c>
      <c r="FP23" s="4">
        <f ca="1"/>
        <v>2.1005526708911435</v>
      </c>
      <c r="FT23" t="s">
        <v>44</v>
      </c>
      <c r="FX23" t="s">
        <v>45</v>
      </c>
      <c r="GC23" t="s">
        <v>46</v>
      </c>
      <c r="GR23" s="41">
        <v>0</v>
      </c>
      <c r="GS23" s="39">
        <v>0.9</v>
      </c>
      <c r="GT23" s="39">
        <v>0</v>
      </c>
      <c r="GU23" s="42">
        <v>1</v>
      </c>
      <c r="GV23" s="39">
        <v>1</v>
      </c>
      <c r="GW23" s="39">
        <v>0.1</v>
      </c>
      <c r="GX23" s="39">
        <v>1</v>
      </c>
      <c r="GY23" s="40">
        <v>-0.1</v>
      </c>
      <c r="GZ23" s="87" t="s">
        <v>51</v>
      </c>
      <c r="HB23" s="4">
        <v>-0.1</v>
      </c>
      <c r="HC23" s="4">
        <v>1.9174706001034454</v>
      </c>
      <c r="HD23" s="4">
        <v>1.9956020660797811</v>
      </c>
      <c r="HE23" s="4">
        <f ca="1"/>
        <v>1.9938091657434378</v>
      </c>
      <c r="HF23" s="4">
        <f ca="1"/>
        <v>3.7961629318776251</v>
      </c>
      <c r="HG23" s="4">
        <f ca="1"/>
        <v>1.8008119612083415</v>
      </c>
      <c r="HH23" s="4">
        <f ca="1"/>
        <v>2.6805133622633464</v>
      </c>
      <c r="HN23" s="41">
        <v>0</v>
      </c>
      <c r="HO23" s="39">
        <v>1</v>
      </c>
      <c r="HP23" s="39">
        <v>0</v>
      </c>
      <c r="HQ23" s="42">
        <v>1</v>
      </c>
      <c r="HR23" s="39">
        <v>1</v>
      </c>
      <c r="HS23" s="39">
        <v>0</v>
      </c>
      <c r="HT23" s="39">
        <v>1</v>
      </c>
      <c r="HU23" s="40">
        <v>0</v>
      </c>
      <c r="HV23" s="87" t="s">
        <v>51</v>
      </c>
      <c r="HX23" s="4">
        <v>0</v>
      </c>
      <c r="HY23" s="4">
        <v>2</v>
      </c>
      <c r="HZ23" s="4">
        <v>1.9995167270967364</v>
      </c>
      <c r="IA23" s="4">
        <f ca="1"/>
        <v>1.995685720427109</v>
      </c>
      <c r="IB23" s="4">
        <f ca="1"/>
        <v>3.9994213108546774</v>
      </c>
      <c r="IC23" s="4">
        <f ca="1"/>
        <v>2.0013717548259682</v>
      </c>
      <c r="ID23" s="4">
        <f ca="1"/>
        <v>2.7622127127774774</v>
      </c>
      <c r="IK23" s="29">
        <v>1</v>
      </c>
      <c r="IL23" s="28"/>
      <c r="IM23" s="28"/>
      <c r="IN23" s="30"/>
      <c r="IO23" s="28"/>
      <c r="IP23" s="28"/>
      <c r="IQ23" s="28">
        <v>1</v>
      </c>
      <c r="IR23" s="34"/>
    </row>
    <row r="24" spans="8:252" ht="24" customHeight="1">
      <c r="H24" s="9">
        <f ca="1"/>
        <v>0</v>
      </c>
      <c r="I24" s="10">
        <f ca="1"/>
        <v>-1</v>
      </c>
      <c r="J24" s="10">
        <f ca="1"/>
        <v>-2</v>
      </c>
      <c r="K24" s="11">
        <f ca="1"/>
        <v>0</v>
      </c>
      <c r="L24" s="10">
        <f ca="1"/>
        <v>0</v>
      </c>
      <c r="M24" s="10">
        <f ca="1"/>
        <v>-1</v>
      </c>
      <c r="N24" s="10">
        <f ca="1"/>
        <v>-2</v>
      </c>
      <c r="O24" s="16">
        <v>0</v>
      </c>
      <c r="R24" s="4">
        <f ca="1"/>
        <v>-4</v>
      </c>
      <c r="S24" s="20"/>
      <c r="U24" s="4">
        <f ca="1"/>
        <v>-1.4774823883494035</v>
      </c>
      <c r="V24" s="20"/>
      <c r="X24" s="4">
        <f ca="1"/>
        <v>-3.0987118567497278</v>
      </c>
      <c r="Y24" s="20"/>
      <c r="AA24" s="4">
        <f ca="1"/>
        <v>-2.9959453982787858</v>
      </c>
      <c r="AB24" s="2"/>
      <c r="AD24" s="4">
        <f ca="1"/>
        <v>-2.9949388264646775</v>
      </c>
      <c r="AG24" s="4">
        <f ca="1"/>
        <v>-2.9949091238980419</v>
      </c>
      <c r="AH24" s="2"/>
      <c r="AJ24" s="4">
        <f ca="1"/>
        <v>-2.9949088179517886</v>
      </c>
      <c r="AY24" s="12">
        <v>0</v>
      </c>
      <c r="AZ24" s="13">
        <v>-1</v>
      </c>
      <c r="BA24" s="13">
        <v>1</v>
      </c>
      <c r="BB24" s="14">
        <v>2</v>
      </c>
      <c r="BC24" s="10">
        <v>1</v>
      </c>
      <c r="BD24" s="10">
        <v>0</v>
      </c>
      <c r="BE24" s="10">
        <v>-1</v>
      </c>
      <c r="BF24" s="16">
        <v>0</v>
      </c>
      <c r="BG24" s="87" t="s">
        <v>51</v>
      </c>
      <c r="BI24" s="5">
        <v>2</v>
      </c>
      <c r="BJ24" s="5">
        <v>4.0719448398483653</v>
      </c>
      <c r="BK24" s="5">
        <v>3.000678409727163</v>
      </c>
      <c r="BL24" s="5">
        <f ca="1"/>
        <v>5.5628356550149194E-3</v>
      </c>
      <c r="BM24" s="5">
        <f ca="1"/>
        <v>4.99506211485342</v>
      </c>
      <c r="BN24" s="5">
        <f ca="1"/>
        <v>1.8248318127755958E-4</v>
      </c>
      <c r="BO24" s="5">
        <f ca="1"/>
        <v>1.0002361483670954</v>
      </c>
      <c r="BS24" s="31"/>
      <c r="BT24" s="32"/>
      <c r="BU24" s="32"/>
      <c r="BV24" s="33"/>
      <c r="BW24" s="28"/>
      <c r="BX24" s="28"/>
      <c r="BY24" s="28"/>
      <c r="BZ24" s="34"/>
      <c r="CH24" s="43">
        <v>0</v>
      </c>
      <c r="CI24" s="44">
        <v>-1</v>
      </c>
      <c r="CJ24" s="44">
        <v>1</v>
      </c>
      <c r="CK24" s="45">
        <v>2</v>
      </c>
      <c r="CL24" s="39">
        <v>1</v>
      </c>
      <c r="CM24" s="39">
        <v>0</v>
      </c>
      <c r="CN24" s="39">
        <v>-1</v>
      </c>
      <c r="CO24" s="40">
        <v>0</v>
      </c>
      <c r="CP24" s="87" t="s">
        <v>51</v>
      </c>
      <c r="CR24" s="5">
        <v>2</v>
      </c>
      <c r="CS24" s="5">
        <v>4.0797349617964436</v>
      </c>
      <c r="CT24" s="5">
        <v>3.0006530016236708</v>
      </c>
      <c r="CU24" s="5">
        <f ca="1"/>
        <v>5.4504943031257191E-3</v>
      </c>
      <c r="CV24" s="5">
        <f ca="1"/>
        <v>3.0358750289553225</v>
      </c>
      <c r="CW24" s="5">
        <f ca="1"/>
        <v>4.6167868867290629E-3</v>
      </c>
      <c r="CX24" s="5">
        <f ca="1"/>
        <v>2.9960033839867757</v>
      </c>
      <c r="DB24" s="31"/>
      <c r="DC24" s="32"/>
      <c r="DD24" s="32">
        <v>-2</v>
      </c>
      <c r="DE24" s="33"/>
      <c r="DF24" s="28"/>
      <c r="DG24" s="28"/>
      <c r="DH24" s="28"/>
      <c r="DI24" s="34"/>
      <c r="DQ24" s="43">
        <v>0</v>
      </c>
      <c r="DR24" s="44">
        <v>-1</v>
      </c>
      <c r="DS24" s="44">
        <v>1.2</v>
      </c>
      <c r="DT24" s="45">
        <v>2</v>
      </c>
      <c r="DU24" s="39">
        <v>1</v>
      </c>
      <c r="DV24" s="39">
        <v>0</v>
      </c>
      <c r="DW24" s="39">
        <v>-1</v>
      </c>
      <c r="DX24" s="40">
        <v>0</v>
      </c>
      <c r="DY24" s="87" t="s">
        <v>51</v>
      </c>
      <c r="EA24" s="5">
        <v>2.4</v>
      </c>
      <c r="EB24" s="5">
        <v>4.460087684178581</v>
      </c>
      <c r="EC24" s="5">
        <v>3.2003658146589093</v>
      </c>
      <c r="ED24" s="5">
        <f ca="1"/>
        <v>0.40406797122646776</v>
      </c>
      <c r="EE24" s="5">
        <f ca="1"/>
        <v>5.0171995934278995</v>
      </c>
      <c r="EF24" s="5">
        <f ca="1"/>
        <v>0.40017320825948832</v>
      </c>
      <c r="EG24" s="5">
        <f ca="1"/>
        <v>1.0204323293854038</v>
      </c>
      <c r="EK24" s="31"/>
      <c r="EL24" s="32"/>
      <c r="EM24" s="32"/>
      <c r="EN24" s="33"/>
      <c r="EO24" s="28"/>
      <c r="EP24" s="28">
        <v>-1</v>
      </c>
      <c r="EQ24" s="28"/>
      <c r="ER24" s="34"/>
      <c r="EZ24" s="43">
        <v>0</v>
      </c>
      <c r="FA24" s="44">
        <v>-1</v>
      </c>
      <c r="FB24" s="44">
        <v>1.2</v>
      </c>
      <c r="FC24" s="45">
        <v>2</v>
      </c>
      <c r="FD24" s="39">
        <v>1</v>
      </c>
      <c r="FE24" s="39">
        <v>0.1</v>
      </c>
      <c r="FF24" s="39">
        <v>-1</v>
      </c>
      <c r="FG24" s="40">
        <v>0</v>
      </c>
      <c r="FH24" s="87" t="s">
        <v>51</v>
      </c>
      <c r="FJ24" s="5">
        <v>2.4</v>
      </c>
      <c r="FK24" s="5">
        <v>4.4231663009853435</v>
      </c>
      <c r="FL24" s="5">
        <v>3.2907258715635588</v>
      </c>
      <c r="FM24" s="5">
        <f ca="1"/>
        <v>4.4951570538702867</v>
      </c>
      <c r="FN24" s="5">
        <f ca="1"/>
        <v>8.8621992396979654E-2</v>
      </c>
      <c r="FO24" s="5">
        <f ca="1"/>
        <v>1.4116201035642277</v>
      </c>
      <c r="FP24" s="5">
        <f ca="1"/>
        <v>0.60244485708591455</v>
      </c>
      <c r="FT24" s="36">
        <v>-1</v>
      </c>
      <c r="FU24" s="37">
        <v>0</v>
      </c>
      <c r="FV24" s="37">
        <v>0</v>
      </c>
      <c r="FW24" s="38">
        <v>-1</v>
      </c>
      <c r="FX24" s="36">
        <v>1</v>
      </c>
      <c r="FY24" s="37">
        <v>1</v>
      </c>
      <c r="FZ24" s="37">
        <v>1</v>
      </c>
      <c r="GA24" s="37">
        <v>1</v>
      </c>
      <c r="GB24" s="38">
        <v>0</v>
      </c>
      <c r="GC24" s="40">
        <v>-1</v>
      </c>
      <c r="GD24" s="87" t="s">
        <v>51</v>
      </c>
      <c r="GF24" s="3" cm="1">
        <f t="array" aca="1" ref="GF24:GF28" ca="1">MMULT($FT24:$GC28,GF12:GF21)</f>
        <v>-2</v>
      </c>
      <c r="GG24" s="3" cm="1">
        <f t="array" aca="1" ref="GG24:GG28" ca="1">MMULT($FT24:$GC28,GG12:GG21)</f>
        <v>-3.2384058440442351</v>
      </c>
      <c r="GH24" s="3" cm="1">
        <f t="array" aca="1" ref="GH24:GH28" ca="1">MMULT($FT24:$GC28,GH12:GH21)</f>
        <v>-2.042447725064803</v>
      </c>
      <c r="GI24" s="3" cm="1">
        <f t="array" aca="1" ref="GI24:GI28" ca="1">MMULT($FT24:$GC28,GI12:GI21)</f>
        <v>-3.2054690358265363</v>
      </c>
      <c r="GJ24" s="3" cm="1">
        <f t="array" aca="1" ref="GJ24:GJ28" ca="1">MMULT($FT24:$GC28,GJ12:GJ21)</f>
        <v>-2.2083781815945263</v>
      </c>
      <c r="GK24" s="3" cm="1">
        <f t="array" aca="1" ref="GK24:GK28" ca="1">MMULT($FT24:$GC28,GK12:GK21)</f>
        <v>-1.9897960559823293</v>
      </c>
      <c r="GL24" s="3" cm="1">
        <f t="array" aca="1" ref="GL24:GL28" ca="1">MMULT($FT24:$GC28,GL12:GL21)</f>
        <v>-1.9736734353496659</v>
      </c>
      <c r="GR24" s="43">
        <v>0</v>
      </c>
      <c r="GS24" s="44">
        <v>-1</v>
      </c>
      <c r="GT24" s="44">
        <v>1.2</v>
      </c>
      <c r="GU24" s="45">
        <v>2</v>
      </c>
      <c r="GV24" s="39">
        <v>1</v>
      </c>
      <c r="GW24" s="39">
        <v>0</v>
      </c>
      <c r="GX24" s="39">
        <v>-1</v>
      </c>
      <c r="GY24" s="40">
        <v>0</v>
      </c>
      <c r="GZ24" s="87" t="s">
        <v>51</v>
      </c>
      <c r="HB24" s="5">
        <v>2.4</v>
      </c>
      <c r="HC24" s="5">
        <v>4.460087684178581</v>
      </c>
      <c r="HD24" s="5">
        <v>3.2003658146589093</v>
      </c>
      <c r="HE24" s="5">
        <f ca="1"/>
        <v>4.4040679712264685</v>
      </c>
      <c r="HF24" s="5">
        <f ca="1"/>
        <v>4.0213204264549773E-4</v>
      </c>
      <c r="HG24" s="5">
        <f ca="1"/>
        <v>1.4001085076749999</v>
      </c>
      <c r="HH24" s="5">
        <f ca="1"/>
        <v>0.51507415860162498</v>
      </c>
      <c r="HN24" s="43">
        <v>0</v>
      </c>
      <c r="HO24" s="44">
        <v>-1</v>
      </c>
      <c r="HP24" s="44">
        <v>1</v>
      </c>
      <c r="HQ24" s="45">
        <v>2</v>
      </c>
      <c r="HR24" s="39">
        <v>1</v>
      </c>
      <c r="HS24" s="39">
        <v>0</v>
      </c>
      <c r="HT24" s="39">
        <v>-1</v>
      </c>
      <c r="HU24" s="40">
        <v>0</v>
      </c>
      <c r="HV24" s="87" t="s">
        <v>51</v>
      </c>
      <c r="HX24" s="5">
        <v>2</v>
      </c>
      <c r="HY24" s="5">
        <v>4.0719448398483653</v>
      </c>
      <c r="HZ24" s="5">
        <v>3.000678409727163</v>
      </c>
      <c r="IA24" s="5">
        <f ca="1"/>
        <v>4.0055628356550157</v>
      </c>
      <c r="IB24" s="5">
        <f ca="1"/>
        <v>7.4787502984230425E-4</v>
      </c>
      <c r="IC24" s="5">
        <f ca="1"/>
        <v>0.99987600504514984</v>
      </c>
      <c r="ID24" s="5">
        <f ca="1"/>
        <v>0.23912856010062311</v>
      </c>
      <c r="IK24" s="31"/>
      <c r="IL24" s="32"/>
      <c r="IM24" s="32"/>
      <c r="IN24" s="33">
        <v>2</v>
      </c>
      <c r="IO24" s="28"/>
      <c r="IP24" s="28"/>
      <c r="IQ24" s="28"/>
      <c r="IR24" s="34">
        <v>1</v>
      </c>
    </row>
    <row r="25" spans="8:252" ht="24" customHeight="1">
      <c r="H25" s="12">
        <f ca="1"/>
        <v>-1</v>
      </c>
      <c r="I25" s="13">
        <f ca="1"/>
        <v>1</v>
      </c>
      <c r="J25" s="13">
        <f ca="1"/>
        <v>0</v>
      </c>
      <c r="K25" s="14">
        <f ca="1"/>
        <v>2</v>
      </c>
      <c r="L25" s="10">
        <f ca="1"/>
        <v>-2</v>
      </c>
      <c r="M25" s="10">
        <f ca="1"/>
        <v>-1</v>
      </c>
      <c r="N25" s="10">
        <f ca="1"/>
        <v>1</v>
      </c>
      <c r="O25" s="16">
        <v>0</v>
      </c>
      <c r="R25" s="5">
        <f ca="1"/>
        <v>-1</v>
      </c>
      <c r="S25" s="20"/>
      <c r="U25" s="5">
        <f ca="1"/>
        <v>4.7609234556948312</v>
      </c>
      <c r="V25" s="20"/>
      <c r="X25" s="5">
        <f ca="1"/>
        <v>3.0991109289774093</v>
      </c>
      <c r="Y25" s="20"/>
      <c r="AA25" s="5">
        <f ca="1"/>
        <v>2.9921510529461024</v>
      </c>
      <c r="AB25" s="2"/>
      <c r="AD25" s="5">
        <f ca="1"/>
        <v>2.9901729862865465</v>
      </c>
      <c r="AG25" s="5">
        <f ca="1"/>
        <v>2.9901430708866714</v>
      </c>
      <c r="AH25" s="2"/>
      <c r="AJ25" s="5">
        <f ca="1"/>
        <v>2.9901424738690956</v>
      </c>
      <c r="BI25" s="2"/>
      <c r="BJ25" s="2"/>
      <c r="BK25" s="2"/>
      <c r="BL25" s="2"/>
      <c r="BM25" s="2"/>
      <c r="BN25" s="2"/>
      <c r="BO25" s="2"/>
      <c r="CR25" s="2"/>
      <c r="CS25" s="2"/>
      <c r="CT25" s="2"/>
      <c r="CU25" s="2"/>
      <c r="CV25" s="2"/>
      <c r="CW25" s="2"/>
      <c r="CX25" s="2"/>
      <c r="EA25" s="2"/>
      <c r="EB25" s="2"/>
      <c r="EC25" s="2"/>
      <c r="ED25" s="2"/>
      <c r="EE25" s="2"/>
      <c r="EF25" s="2"/>
      <c r="EG25" s="2"/>
      <c r="FJ25" s="2"/>
      <c r="FK25" s="2"/>
      <c r="FL25" s="2"/>
      <c r="FM25" s="2"/>
      <c r="FN25" s="2"/>
      <c r="FO25" s="2"/>
      <c r="FP25" s="2"/>
      <c r="FT25" s="41">
        <v>0</v>
      </c>
      <c r="FU25" s="39">
        <v>1</v>
      </c>
      <c r="FV25" s="39">
        <v>0</v>
      </c>
      <c r="FW25" s="42">
        <v>1</v>
      </c>
      <c r="FX25" s="41">
        <v>1</v>
      </c>
      <c r="FY25" s="39">
        <v>0</v>
      </c>
      <c r="FZ25" s="39">
        <v>1</v>
      </c>
      <c r="GA25" s="39">
        <v>0</v>
      </c>
      <c r="GB25" s="42">
        <v>-1</v>
      </c>
      <c r="GC25" s="40">
        <v>0</v>
      </c>
      <c r="GD25" s="87" t="s">
        <v>51</v>
      </c>
      <c r="GF25" s="4">
        <f ca="1"/>
        <v>0</v>
      </c>
      <c r="GG25" s="4">
        <f ca="1"/>
        <v>2</v>
      </c>
      <c r="GH25" s="4">
        <f ca="1"/>
        <v>1.0030726895263853</v>
      </c>
      <c r="GI25" s="4">
        <f ca="1"/>
        <v>1.0678064335789443</v>
      </c>
      <c r="GJ25" s="4">
        <f ca="1"/>
        <v>3.0345627945555789</v>
      </c>
      <c r="GK25" s="4">
        <f ca="1"/>
        <v>2.9811314531832522</v>
      </c>
      <c r="GL25" s="4">
        <f ca="1"/>
        <v>3.7982292876709316</v>
      </c>
      <c r="HB25" s="2"/>
      <c r="HC25" s="2"/>
      <c r="HD25" s="2"/>
      <c r="HE25" s="2"/>
      <c r="HF25" s="2"/>
      <c r="HG25" s="2"/>
      <c r="HH25" s="2"/>
      <c r="HX25" s="2"/>
      <c r="HY25" s="2"/>
      <c r="HZ25" s="2"/>
      <c r="IA25" s="2"/>
      <c r="IB25" s="2"/>
      <c r="IC25" s="2"/>
      <c r="ID25" s="2"/>
    </row>
    <row r="26" spans="8:252" ht="24" customHeight="1">
      <c r="R26" s="2"/>
      <c r="S26" s="20"/>
      <c r="U26" s="2"/>
      <c r="V26" s="20"/>
      <c r="X26" s="2"/>
      <c r="Y26" s="20"/>
      <c r="AA26" s="2"/>
      <c r="AB26" s="2"/>
      <c r="AD26" s="2"/>
      <c r="AG26" s="2"/>
      <c r="AH26" s="2"/>
      <c r="AJ26" s="2"/>
      <c r="BF26" s="24" t="s">
        <v>52</v>
      </c>
      <c r="BH26" s="20" t="s">
        <v>53</v>
      </c>
      <c r="BI26" s="89" cm="1">
        <f t="array" ref="BI26:BI28">TANH(_xlfn.ANCHORARRAY(BI22))</f>
        <v>-0.96402758007581701</v>
      </c>
      <c r="BJ26" s="89" cm="1">
        <f t="array" ref="BJ26:BJ28">TANH(_xlfn.ANCHORARRAY(BJ22))</f>
        <v>-0.99990243158805026</v>
      </c>
      <c r="BK26" s="89" cm="1">
        <f t="array" ref="BK26:BK28">TANH(_xlfn.ANCHORARRAY(BK22))</f>
        <v>-0.99937572195893809</v>
      </c>
      <c r="BL26" s="89" cm="1">
        <f t="array" aca="1" ref="BL26:BL28" ca="1">TANH(_xlfn.ANCHORARRAY(BL22))</f>
        <v>-0.99937510687176567</v>
      </c>
      <c r="BM26" s="89" cm="1">
        <f t="array" aca="1" ref="BM26:BM28" ca="1">TANH(_xlfn.ANCHORARRAY(BM22))</f>
        <v>-0.99990921363496255</v>
      </c>
      <c r="BN26" s="89" cm="1">
        <f t="array" aca="1" ref="BN26:BN28" ca="1">TANH(_xlfn.ANCHORARRAY(BN22))</f>
        <v>-0.99958136845365242</v>
      </c>
      <c r="BO26" s="89" cm="1">
        <f t="array" aca="1" ref="BO26:BO28" ca="1">TANH(_xlfn.ANCHORARRAY(BO22))</f>
        <v>-0.99933534234275623</v>
      </c>
      <c r="CO26" s="24" t="s">
        <v>52</v>
      </c>
      <c r="CQ26" s="20" t="s">
        <v>53</v>
      </c>
      <c r="CR26" s="89" cm="1">
        <f t="array" ref="CR26:CR28">TANH(_xlfn.ANCHORARRAY(CR22))</f>
        <v>-0.95623745812773897</v>
      </c>
      <c r="CS26" s="89" cm="1">
        <f t="array" ref="CS26:CS28">TANH(_xlfn.ANCHORARRAY(CS22))</f>
        <v>-0.99991886274288821</v>
      </c>
      <c r="CT26" s="89" cm="1">
        <f t="array" ref="CT26:CT28">TANH(_xlfn.ANCHORARRAY(CT22))</f>
        <v>-0.99948831365623536</v>
      </c>
      <c r="CU26" s="89" cm="1">
        <f t="array" aca="1" ref="CU26:CU28" ca="1">TANH(_xlfn.ANCHORARRAY(CU22))</f>
        <v>-0.95867453071513553</v>
      </c>
      <c r="CV26" s="89" cm="1">
        <f t="array" aca="1" ref="CV26:CV28" ca="1">TANH(_xlfn.ANCHORARRAY(CV22))</f>
        <v>-0.99998685602271131</v>
      </c>
      <c r="CW26" s="89" cm="1">
        <f t="array" aca="1" ref="CW26:CW28" ca="1">TANH(_xlfn.ANCHORARRAY(CW22))</f>
        <v>-0.99937986192805717</v>
      </c>
      <c r="CX26" s="89" cm="1">
        <f t="array" aca="1" ref="CX26:CX28" ca="1">TANH(_xlfn.ANCHORARRAY(CX22))</f>
        <v>-0.99945687142358408</v>
      </c>
      <c r="DX26" s="24" t="s">
        <v>52</v>
      </c>
      <c r="DZ26" s="20" t="s">
        <v>53</v>
      </c>
      <c r="EA26" s="89" cm="1">
        <f t="array" ref="EA26:EA28">TANH(_xlfn.ANCHORARRAY(EA22))</f>
        <v>-0.95623745812773897</v>
      </c>
      <c r="EB26" s="89" cm="1">
        <f t="array" ref="EB26:EB28">TANH(_xlfn.ANCHORARRAY(EB22))</f>
        <v>-0.99990147921762584</v>
      </c>
      <c r="EC26" s="89" cm="1">
        <f t="array" ref="EC26:EC28">TANH(_xlfn.ANCHORARRAY(EC22))</f>
        <v>-0.99924720858850635</v>
      </c>
      <c r="ED26" s="89" cm="1">
        <f t="array" aca="1" ref="ED26:ED28" ca="1">TANH(_xlfn.ANCHORARRAY(ED22))</f>
        <v>-0.99937612105932105</v>
      </c>
      <c r="EE26" s="89" cm="1">
        <f t="array" aca="1" ref="EE26:EE28" ca="1">TANH(_xlfn.ANCHORARRAY(EE22))</f>
        <v>-0.99991451742182158</v>
      </c>
      <c r="EF26" s="89" cm="1">
        <f t="array" aca="1" ref="EF26:EF28" ca="1">TANH(_xlfn.ANCHORARRAY(EF22))</f>
        <v>-0.99947051440865364</v>
      </c>
      <c r="EG26" s="89" cm="1">
        <f t="array" aca="1" ref="EG26:EG28" ca="1">TANH(_xlfn.ANCHORARRAY(EG22))</f>
        <v>-0.9994838440768975</v>
      </c>
      <c r="FG26" s="24" t="s">
        <v>52</v>
      </c>
      <c r="FI26" s="20" t="s">
        <v>53</v>
      </c>
      <c r="FJ26" s="89" cm="1">
        <f t="array" ref="FJ26:FJ28">TANH(_xlfn.ANCHORARRAY(FJ22))</f>
        <v>-0.96402758007581701</v>
      </c>
      <c r="FK26" s="89" cm="1">
        <f t="array" ref="FK26:FK28">TANH(_xlfn.ANCHORARRAY(FK22))</f>
        <v>-0.99996371410299834</v>
      </c>
      <c r="FL26" s="89" cm="1">
        <f t="array" ref="FL26:FL28">TANH(_xlfn.ANCHORARRAY(FL22))</f>
        <v>-0.99962890212793754</v>
      </c>
      <c r="FM26" s="89" cm="1">
        <f t="array" aca="1" ref="FM26:FM28" ca="1">TANH(_xlfn.ANCHORARRAY(FM22))</f>
        <v>-0.99994813577405139</v>
      </c>
      <c r="FN26" s="89" cm="1">
        <f t="array" aca="1" ref="FN26:FN28" ca="1">TANH(_xlfn.ANCHORARRAY(FN22))</f>
        <v>-0.99976135879025074</v>
      </c>
      <c r="FO26" s="89" cm="1">
        <f t="array" aca="1" ref="FO26:FO28" ca="1">TANH(_xlfn.ANCHORARRAY(FO22))</f>
        <v>-0.99968900424640661</v>
      </c>
      <c r="FP26" s="89" cm="1">
        <f t="array" aca="1" ref="FP26:FP28" ca="1">TANH(_xlfn.ANCHORARRAY(FP22))</f>
        <v>-0.99964798651275466</v>
      </c>
      <c r="FT26" s="41">
        <v>0</v>
      </c>
      <c r="FU26" s="39">
        <v>0</v>
      </c>
      <c r="FV26" s="39">
        <v>1</v>
      </c>
      <c r="FW26" s="42">
        <v>1</v>
      </c>
      <c r="FX26" s="41">
        <v>0</v>
      </c>
      <c r="FY26" s="39">
        <v>1</v>
      </c>
      <c r="FZ26" s="39">
        <v>-1</v>
      </c>
      <c r="GA26" s="39">
        <v>0</v>
      </c>
      <c r="GB26" s="42">
        <v>1</v>
      </c>
      <c r="GC26" s="40">
        <v>0</v>
      </c>
      <c r="GD26" s="87" t="s">
        <v>51</v>
      </c>
      <c r="GF26" s="4">
        <f ca="1"/>
        <v>2</v>
      </c>
      <c r="GG26" s="4">
        <f ca="1"/>
        <v>3.0359724199241831</v>
      </c>
      <c r="GH26" s="4">
        <f ca="1"/>
        <v>3.9640275800758169</v>
      </c>
      <c r="GI26" s="4">
        <f ca="1"/>
        <v>4.7281681663105104</v>
      </c>
      <c r="GJ26" s="4">
        <f ca="1"/>
        <v>2.7573521367378859</v>
      </c>
      <c r="GK26" s="4">
        <f ca="1"/>
        <v>3.0381114416668291</v>
      </c>
      <c r="GL26" s="4">
        <f ca="1"/>
        <v>2.2333362426350201</v>
      </c>
      <c r="GY26" s="24" t="s">
        <v>52</v>
      </c>
      <c r="HA26" s="20" t="s">
        <v>53</v>
      </c>
      <c r="HB26" s="89" cm="1">
        <f t="array" ref="HB26:HB28">TANH(_xlfn.ANCHORARRAY(HB22))</f>
        <v>-0.95623745812773897</v>
      </c>
      <c r="HC26" s="89" cm="1">
        <f t="array" ref="HC26:HC28">TANH(_xlfn.ANCHORARRAY(HC22))</f>
        <v>-0.99990147921762584</v>
      </c>
      <c r="HD26" s="89" cm="1">
        <f t="array" ref="HD26:HD28">TANH(_xlfn.ANCHORARRAY(HD22))</f>
        <v>-0.99924720858850635</v>
      </c>
      <c r="HE26" s="89" cm="1">
        <f t="array" aca="1" ref="HE26:HE28" ca="1">TANH(_xlfn.ANCHORARRAY(HE22))</f>
        <v>-0.99989684664604028</v>
      </c>
      <c r="HF26" s="89" cm="1">
        <f t="array" aca="1" ref="HF26:HF28" ca="1">TANH(_xlfn.ANCHORARRAY(HF22))</f>
        <v>-0.99948936030403079</v>
      </c>
      <c r="HG26" s="89" cm="1">
        <f t="array" aca="1" ref="HG26:HG28" ca="1">TANH(_xlfn.ANCHORARRAY(HG22))</f>
        <v>-0.99955074124839893</v>
      </c>
      <c r="HH26" s="89" cm="1">
        <f t="array" aca="1" ref="HH26:HH28" ca="1">TANH(_xlfn.ANCHORARRAY(HH22))</f>
        <v>-0.99942337161769057</v>
      </c>
      <c r="HU26" s="24" t="s">
        <v>52</v>
      </c>
      <c r="HW26" s="20" t="s">
        <v>53</v>
      </c>
      <c r="HX26" s="89" cm="1">
        <f t="array" ref="HX26:HX28">TANH(_xlfn.ANCHORARRAY(HX22))</f>
        <v>-0.96402758007581701</v>
      </c>
      <c r="HY26" s="89" cm="1">
        <f t="array" ref="HY26:HY28">TANH(_xlfn.ANCHORARRAY(HY22))</f>
        <v>-0.99990243158805026</v>
      </c>
      <c r="HZ26" s="89" cm="1">
        <f t="array" ref="HZ26:HZ28">TANH(_xlfn.ANCHORARRAY(HZ22))</f>
        <v>-0.99937572195893809</v>
      </c>
      <c r="IA26" s="89" cm="1">
        <f t="array" aca="1" ref="IA26:IA28" ca="1">TANH(_xlfn.ANCHORARRAY(IA22))</f>
        <v>-0.99991540705774007</v>
      </c>
      <c r="IB26" s="89" cm="1">
        <f t="array" aca="1" ref="IB26:IB28" ca="1">TANH(_xlfn.ANCHORARRAY(IB22))</f>
        <v>-0.99937612006444076</v>
      </c>
      <c r="IC26" s="89" cm="1">
        <f t="array" aca="1" ref="IC26:IC28" ca="1">TANH(_xlfn.ANCHORARRAY(IC22))</f>
        <v>-0.9993293635609497</v>
      </c>
      <c r="ID26" s="89" cm="1">
        <f t="array" aca="1" ref="ID26:ID28" ca="1">TANH(_xlfn.ANCHORARRAY(ID22))</f>
        <v>-0.99937488530777274</v>
      </c>
    </row>
    <row r="27" spans="8:252" ht="24" customHeight="1">
      <c r="R27" s="2"/>
      <c r="S27" s="20"/>
      <c r="U27" s="2"/>
      <c r="V27" s="20"/>
      <c r="X27" s="2"/>
      <c r="Y27" s="20"/>
      <c r="AA27" s="2"/>
      <c r="AB27" s="2"/>
      <c r="AD27" s="2"/>
      <c r="AG27" s="2"/>
      <c r="AH27" s="2"/>
      <c r="AJ27" s="2"/>
      <c r="BI27" s="90">
        <v>0</v>
      </c>
      <c r="BJ27" s="90">
        <v>0.96402758007581701</v>
      </c>
      <c r="BK27" s="90">
        <v>0.96399342053469717</v>
      </c>
      <c r="BL27" s="90">
        <f ca="1"/>
        <v>0.99932348948874383</v>
      </c>
      <c r="BM27" s="90">
        <f ca="1"/>
        <v>0.7641805975785888</v>
      </c>
      <c r="BN27" s="90">
        <f ca="1"/>
        <v>0.99505474470417687</v>
      </c>
      <c r="BO27" s="90">
        <f ca="1"/>
        <v>0.96407002472559966</v>
      </c>
      <c r="CR27" s="90">
        <v>0</v>
      </c>
      <c r="CS27" s="90">
        <v>0.96457384517486422</v>
      </c>
      <c r="CT27" s="90">
        <v>0.97021618164607326</v>
      </c>
      <c r="CU27" s="90">
        <f ca="1"/>
        <v>9.2330773877330422E-2</v>
      </c>
      <c r="CV27" s="90">
        <f ca="1"/>
        <v>0.96078412028312066</v>
      </c>
      <c r="CW27" s="90">
        <f ca="1"/>
        <v>0.993859833691774</v>
      </c>
      <c r="CX27" s="90">
        <f ca="1"/>
        <v>0.80215343063108524</v>
      </c>
      <c r="EA27" s="90">
        <v>-9.9667994624955833E-2</v>
      </c>
      <c r="EB27" s="90">
        <v>0.95770839173942557</v>
      </c>
      <c r="EC27" s="90">
        <v>0.96371554146918459</v>
      </c>
      <c r="ED27" s="90">
        <f ca="1"/>
        <v>0.99254006138919049</v>
      </c>
      <c r="EE27" s="90">
        <f ca="1"/>
        <v>0.88168855864945328</v>
      </c>
      <c r="EF27" s="90">
        <f ca="1"/>
        <v>0.99245571773529195</v>
      </c>
      <c r="EG27" s="90">
        <f ca="1"/>
        <v>0.9747593100111196</v>
      </c>
      <c r="FJ27" s="90">
        <v>-0.29131261245159101</v>
      </c>
      <c r="FK27" s="90">
        <v>0.90401810000769789</v>
      </c>
      <c r="FL27" s="90">
        <v>0.92018119853193381</v>
      </c>
      <c r="FM27" s="90">
        <f ca="1"/>
        <v>0.88320937331283367</v>
      </c>
      <c r="FN27" s="90">
        <f ca="1"/>
        <v>0.9977217313780562</v>
      </c>
      <c r="FO27" s="90">
        <f ca="1"/>
        <v>0.89971535668559544</v>
      </c>
      <c r="FP27" s="90">
        <f ca="1"/>
        <v>0.97048409753966725</v>
      </c>
      <c r="FT27" s="41">
        <v>1</v>
      </c>
      <c r="FU27" s="39">
        <v>0</v>
      </c>
      <c r="FV27" s="39">
        <v>0</v>
      </c>
      <c r="FW27" s="42">
        <v>1</v>
      </c>
      <c r="FX27" s="41">
        <v>1</v>
      </c>
      <c r="FY27" s="39">
        <v>1</v>
      </c>
      <c r="FZ27" s="39">
        <v>1</v>
      </c>
      <c r="GA27" s="39">
        <v>0</v>
      </c>
      <c r="GB27" s="42">
        <v>0</v>
      </c>
      <c r="GC27" s="40">
        <v>0</v>
      </c>
      <c r="GD27" s="87" t="s">
        <v>51</v>
      </c>
      <c r="GF27" s="4">
        <f ca="1"/>
        <v>1</v>
      </c>
      <c r="GG27" s="4">
        <f ca="1"/>
        <v>3</v>
      </c>
      <c r="GH27" s="4">
        <f ca="1"/>
        <v>3.9624975212484665</v>
      </c>
      <c r="GI27" s="4">
        <f ca="1"/>
        <v>4.7952538860557876</v>
      </c>
      <c r="GJ27" s="4">
        <f ca="1"/>
        <v>3.7917585584439757</v>
      </c>
      <c r="GK27" s="4">
        <f ca="1"/>
        <v>4.0112209639371255</v>
      </c>
      <c r="GL27" s="4">
        <f ca="1"/>
        <v>4.02698238562445</v>
      </c>
      <c r="HB27" s="90">
        <v>-9.9667994624955833E-2</v>
      </c>
      <c r="HC27" s="90">
        <v>0.95770839173942557</v>
      </c>
      <c r="HD27" s="90">
        <v>0.96371554146918459</v>
      </c>
      <c r="HE27" s="90">
        <f ca="1"/>
        <v>0.96358757212351231</v>
      </c>
      <c r="HF27" s="90">
        <f ca="1"/>
        <v>0.99899189491403306</v>
      </c>
      <c r="HG27" s="90">
        <f ca="1"/>
        <v>0.94689003361769386</v>
      </c>
      <c r="HH27" s="90">
        <f ca="1"/>
        <v>0.99065173611641533</v>
      </c>
      <c r="HX27" s="90">
        <v>0</v>
      </c>
      <c r="HY27" s="90">
        <v>0.96402758007581701</v>
      </c>
      <c r="HZ27" s="90">
        <v>0.96399342053469717</v>
      </c>
      <c r="IA27" s="90">
        <f ca="1"/>
        <v>0.96372150155793834</v>
      </c>
      <c r="IB27" s="90">
        <f ca="1"/>
        <v>0.99932852329653166</v>
      </c>
      <c r="IC27" s="90">
        <f ca="1"/>
        <v>0.96412436763227638</v>
      </c>
      <c r="ID27" s="90">
        <f ca="1"/>
        <v>0.99205536541315764</v>
      </c>
    </row>
    <row r="28" spans="8:252" ht="24" customHeight="1">
      <c r="S28" s="20"/>
      <c r="V28" s="20"/>
      <c r="Y28" s="20"/>
      <c r="AB28" s="2"/>
      <c r="AH28" s="2"/>
      <c r="AY28" s="47" t="s">
        <v>38</v>
      </c>
      <c r="AZ28" s="48"/>
      <c r="BI28" s="91">
        <v>0.96402758007581701</v>
      </c>
      <c r="BJ28" s="91">
        <v>0.99941915868478681</v>
      </c>
      <c r="BK28" s="91">
        <v>0.99506144238604699</v>
      </c>
      <c r="BL28" s="91">
        <f ca="1"/>
        <v>5.5627782748148211E-3</v>
      </c>
      <c r="BM28" s="91">
        <f ca="1"/>
        <v>0.99990830318375989</v>
      </c>
      <c r="BN28" s="91">
        <f ca="1"/>
        <v>1.8248317925198955E-4</v>
      </c>
      <c r="BO28" s="91">
        <f ca="1"/>
        <v>0.76169331437535182</v>
      </c>
      <c r="CR28" s="91">
        <v>0.96402758007581701</v>
      </c>
      <c r="CS28" s="91">
        <v>0.99942813563344113</v>
      </c>
      <c r="CT28" s="91">
        <v>0.99506119204063892</v>
      </c>
      <c r="CU28" s="91">
        <f ca="1"/>
        <v>5.4504403295420577E-3</v>
      </c>
      <c r="CV28" s="91">
        <f ca="1"/>
        <v>0.99539635709055974</v>
      </c>
      <c r="CW28" s="91">
        <f ca="1"/>
        <v>4.6167540851670139E-3</v>
      </c>
      <c r="CX28" s="91">
        <f ca="1"/>
        <v>0.99501516569983106</v>
      </c>
      <c r="DQ28" s="49" t="s">
        <v>39</v>
      </c>
      <c r="DR28" s="50"/>
      <c r="EA28" s="91">
        <v>0.98367485769368002</v>
      </c>
      <c r="EB28" s="91">
        <v>0.99973270612346476</v>
      </c>
      <c r="EC28" s="91">
        <v>0.99668482018502569</v>
      </c>
      <c r="ED28" s="91">
        <f ca="1"/>
        <v>0.38342428551278068</v>
      </c>
      <c r="EE28" s="91">
        <f ca="1"/>
        <v>0.99991227431869001</v>
      </c>
      <c r="EF28" s="91">
        <f ca="1"/>
        <v>0.38009715620594253</v>
      </c>
      <c r="EG28" s="91">
        <f ca="1"/>
        <v>0.77004256745209887</v>
      </c>
      <c r="EZ28" s="51" t="s">
        <v>40</v>
      </c>
      <c r="FJ28" s="91">
        <v>0.98367485769368002</v>
      </c>
      <c r="FK28" s="91">
        <v>0.99971222433421258</v>
      </c>
      <c r="FL28" s="91">
        <v>0.99723216385497038</v>
      </c>
      <c r="FM28" s="91">
        <f ca="1"/>
        <v>0.99975080916025238</v>
      </c>
      <c r="FN28" s="91">
        <f ca="1"/>
        <v>8.8390710783327026E-2</v>
      </c>
      <c r="FO28" s="91">
        <f ca="1"/>
        <v>0.88783767433623828</v>
      </c>
      <c r="FP28" s="91">
        <f ca="1"/>
        <v>0.53878698822090043</v>
      </c>
      <c r="FT28" s="43">
        <v>0</v>
      </c>
      <c r="FU28" s="44">
        <v>-1</v>
      </c>
      <c r="FV28" s="44">
        <v>0</v>
      </c>
      <c r="FW28" s="45">
        <v>2</v>
      </c>
      <c r="FX28" s="43">
        <v>1</v>
      </c>
      <c r="FY28" s="44">
        <v>0</v>
      </c>
      <c r="FZ28" s="44">
        <v>0</v>
      </c>
      <c r="GA28" s="44">
        <v>0</v>
      </c>
      <c r="GB28" s="45">
        <v>-1</v>
      </c>
      <c r="GC28" s="40">
        <v>0</v>
      </c>
      <c r="GD28" s="87" t="s">
        <v>51</v>
      </c>
      <c r="GF28" s="5">
        <f ca="1"/>
        <v>0</v>
      </c>
      <c r="GG28" s="5">
        <f ca="1"/>
        <v>3.0359724199241831</v>
      </c>
      <c r="GH28" s="5">
        <f ca="1"/>
        <v>2.0076754378801209</v>
      </c>
      <c r="GI28" s="5">
        <f ca="1"/>
        <v>2.0685271474126115</v>
      </c>
      <c r="GJ28" s="5">
        <f ca="1"/>
        <v>3.4719167405066975E-2</v>
      </c>
      <c r="GK28" s="5">
        <f ca="1"/>
        <v>-1.0108466159037928</v>
      </c>
      <c r="GL28" s="5">
        <f ca="1"/>
        <v>-0.19718756764756717</v>
      </c>
      <c r="GR28" s="49" t="s">
        <v>39</v>
      </c>
      <c r="GS28" s="50"/>
      <c r="HB28" s="91">
        <v>0.98367485769368002</v>
      </c>
      <c r="HC28" s="91">
        <v>0.99973270612346476</v>
      </c>
      <c r="HD28" s="91">
        <v>0.99668482018502569</v>
      </c>
      <c r="HE28" s="91">
        <f ca="1"/>
        <v>0.99970102131131422</v>
      </c>
      <c r="HF28" s="91">
        <f ca="1"/>
        <v>4.0213202096921761E-4</v>
      </c>
      <c r="HG28" s="91">
        <f ca="1"/>
        <v>0.88537510014997611</v>
      </c>
      <c r="HH28" s="91">
        <f ca="1"/>
        <v>0.47388929841301236</v>
      </c>
      <c r="HN28" s="47" t="s">
        <v>38</v>
      </c>
      <c r="HO28" s="48"/>
      <c r="HX28" s="91">
        <v>0.96402758007581701</v>
      </c>
      <c r="HY28" s="91">
        <v>0.99941915868478681</v>
      </c>
      <c r="HZ28" s="91">
        <v>0.99506144238604699</v>
      </c>
      <c r="IA28" s="91">
        <f ca="1"/>
        <v>0.99933671791241763</v>
      </c>
      <c r="IB28" s="91">
        <f ca="1"/>
        <v>7.4787489040924768E-4</v>
      </c>
      <c r="IC28" s="91">
        <f ca="1"/>
        <v>0.76154207633842719</v>
      </c>
      <c r="ID28" s="91">
        <f ca="1"/>
        <v>0.23467246942375555</v>
      </c>
    </row>
    <row r="29" spans="8:252" ht="24" customHeight="1">
      <c r="O29" t="s">
        <v>52</v>
      </c>
      <c r="Q29" s="20" t="s">
        <v>29</v>
      </c>
      <c r="R29" s="1" cm="1">
        <f t="array" aca="1" ref="R29:R31" ca="1">TANH(_xlfn.ANCHORARRAY(R23))</f>
        <v>-0.76159415595576485</v>
      </c>
      <c r="S29" s="20"/>
      <c r="T29" s="20" t="s">
        <v>30</v>
      </c>
      <c r="U29" s="1" cm="1">
        <f t="array" aca="1" ref="U29:U31" ca="1">TANH(_xlfn.ANCHORARRAY(U23))</f>
        <v>0.90086892037861444</v>
      </c>
      <c r="V29" s="20"/>
      <c r="W29" s="20" t="s">
        <v>31</v>
      </c>
      <c r="X29" s="1" cm="1">
        <f t="array" aca="1" ref="X29:X31" ca="1">TANH(_xlfn.ANCHORARRAY(X23))</f>
        <v>0.99986502162700808</v>
      </c>
      <c r="Y29" s="20"/>
      <c r="Z29" s="20" t="s">
        <v>32</v>
      </c>
      <c r="AA29" s="1" cm="1">
        <f t="array" aca="1" ref="AA29:AA31" ca="1">TANH(_xlfn.ANCHORARRAY(AA23))</f>
        <v>0.99990915522974255</v>
      </c>
      <c r="AB29" s="2"/>
      <c r="AC29" s="20" t="s">
        <v>33</v>
      </c>
      <c r="AD29" s="1" cm="1">
        <f t="array" aca="1" ref="AD29:AD31" ca="1">TANH(_xlfn.ANCHORARRAY(AD23))</f>
        <v>0.99990917126482692</v>
      </c>
      <c r="AF29" s="20" t="s">
        <v>34</v>
      </c>
      <c r="AG29" s="1" cm="1">
        <f t="array" aca="1" ref="AG29:AG31" ca="1">TANH(_xlfn.ANCHORARRAY(AG23))</f>
        <v>0.99990917127065237</v>
      </c>
      <c r="AH29" s="2"/>
      <c r="AI29" s="20" t="s">
        <v>54</v>
      </c>
      <c r="AJ29" s="1" cm="1">
        <f t="array" aca="1" ref="AJ29:AJ31" ca="1">TANH(_xlfn.ANCHORARRAY(AJ23))</f>
        <v>0.9999091712706546</v>
      </c>
      <c r="BB29" s="24" t="s">
        <v>41</v>
      </c>
      <c r="BI29" s="2">
        <v>1</v>
      </c>
      <c r="BJ29" s="2">
        <v>1</v>
      </c>
      <c r="BK29" s="2">
        <v>1</v>
      </c>
      <c r="BL29" s="2">
        <v>1</v>
      </c>
      <c r="BM29" s="2">
        <v>1</v>
      </c>
      <c r="BN29" s="2">
        <v>1</v>
      </c>
      <c r="BO29" s="2">
        <v>1</v>
      </c>
      <c r="CK29" s="24" t="s">
        <v>41</v>
      </c>
      <c r="CR29" s="2">
        <v>1</v>
      </c>
      <c r="CS29" s="2">
        <v>1</v>
      </c>
      <c r="CT29" s="2">
        <v>1</v>
      </c>
      <c r="CU29" s="2">
        <v>1</v>
      </c>
      <c r="CV29" s="2">
        <v>1</v>
      </c>
      <c r="CW29" s="2">
        <v>1</v>
      </c>
      <c r="CX29" s="2">
        <v>1</v>
      </c>
      <c r="DT29" s="24" t="s">
        <v>41</v>
      </c>
      <c r="EA29" s="2">
        <v>1</v>
      </c>
      <c r="EB29" s="2">
        <v>1</v>
      </c>
      <c r="EC29" s="2">
        <v>1</v>
      </c>
      <c r="ED29" s="2">
        <v>1</v>
      </c>
      <c r="EE29" s="2">
        <v>1</v>
      </c>
      <c r="EF29" s="2">
        <v>1</v>
      </c>
      <c r="EG29" s="2">
        <v>1</v>
      </c>
      <c r="FC29" s="24" t="s">
        <v>41</v>
      </c>
      <c r="FJ29" s="2">
        <v>1</v>
      </c>
      <c r="FK29" s="2">
        <v>1</v>
      </c>
      <c r="FL29" s="2">
        <v>1</v>
      </c>
      <c r="FM29" s="2">
        <v>1</v>
      </c>
      <c r="FN29" s="2">
        <v>1</v>
      </c>
      <c r="FO29" s="2">
        <v>1</v>
      </c>
      <c r="FP29" s="2">
        <v>1</v>
      </c>
      <c r="GF29" s="88" t="s">
        <v>43</v>
      </c>
      <c r="GG29" s="88" t="s">
        <v>43</v>
      </c>
      <c r="GH29" s="88" t="s">
        <v>43</v>
      </c>
      <c r="GI29" s="88" t="s">
        <v>43</v>
      </c>
      <c r="GJ29" s="88" t="s">
        <v>43</v>
      </c>
      <c r="GK29" s="88" t="s">
        <v>43</v>
      </c>
      <c r="GL29" s="88" t="s">
        <v>43</v>
      </c>
      <c r="GU29" s="24" t="s">
        <v>41</v>
      </c>
      <c r="HB29" s="2">
        <v>1</v>
      </c>
      <c r="HC29" s="2">
        <v>1</v>
      </c>
      <c r="HD29" s="2">
        <v>1</v>
      </c>
      <c r="HE29" s="2">
        <v>1</v>
      </c>
      <c r="HF29" s="2">
        <v>1</v>
      </c>
      <c r="HG29" s="2">
        <v>1</v>
      </c>
      <c r="HH29" s="2">
        <v>1</v>
      </c>
      <c r="HQ29" s="24" t="s">
        <v>41</v>
      </c>
      <c r="HX29" s="2">
        <v>1</v>
      </c>
      <c r="HY29" s="2">
        <v>1</v>
      </c>
      <c r="HZ29" s="2">
        <v>1</v>
      </c>
      <c r="IA29" s="2">
        <v>1</v>
      </c>
      <c r="IB29" s="2">
        <v>1</v>
      </c>
      <c r="IC29" s="2">
        <v>1</v>
      </c>
      <c r="ID29" s="2">
        <v>1</v>
      </c>
    </row>
    <row r="30" spans="8:252" ht="24" customHeight="1">
      <c r="R30" s="1">
        <f ca="1"/>
        <v>-0.99932929973906692</v>
      </c>
      <c r="S30" s="20"/>
      <c r="U30" s="1">
        <f ca="1"/>
        <v>-0.90099522757318273</v>
      </c>
      <c r="V30" s="20"/>
      <c r="X30" s="1">
        <f ca="1"/>
        <v>-0.99593893137381706</v>
      </c>
      <c r="Y30" s="20"/>
      <c r="AA30" s="1">
        <f ca="1"/>
        <v>-0.99501458900912843</v>
      </c>
      <c r="AB30" s="2"/>
      <c r="AD30" s="1">
        <f ca="1"/>
        <v>-0.99500456764486944</v>
      </c>
      <c r="AG30" s="1">
        <f ca="1"/>
        <v>-0.9950042716230042</v>
      </c>
      <c r="AH30" s="2"/>
      <c r="AJ30" s="1">
        <f ca="1"/>
        <v>-0.99500426857379021</v>
      </c>
      <c r="BC30" t="s">
        <v>55</v>
      </c>
      <c r="BF30" t="s">
        <v>46</v>
      </c>
      <c r="BW30" t="s">
        <v>56</v>
      </c>
      <c r="BZ30" t="s">
        <v>49</v>
      </c>
      <c r="CL30" t="s">
        <v>55</v>
      </c>
      <c r="CO30" t="s">
        <v>46</v>
      </c>
      <c r="DF30" t="s">
        <v>56</v>
      </c>
      <c r="DI30" t="s">
        <v>49</v>
      </c>
      <c r="DU30" t="s">
        <v>55</v>
      </c>
      <c r="DX30" t="s">
        <v>46</v>
      </c>
      <c r="EO30" t="s">
        <v>56</v>
      </c>
      <c r="ER30" t="s">
        <v>49</v>
      </c>
      <c r="FD30" t="s">
        <v>55</v>
      </c>
      <c r="FG30" t="s">
        <v>46</v>
      </c>
      <c r="FJ30" s="88" t="s">
        <v>43</v>
      </c>
      <c r="FK30" s="88" t="s">
        <v>43</v>
      </c>
      <c r="FL30" s="88" t="s">
        <v>43</v>
      </c>
      <c r="FM30" s="88" t="s">
        <v>43</v>
      </c>
      <c r="FN30" s="88" t="s">
        <v>43</v>
      </c>
      <c r="FO30" s="88" t="s">
        <v>43</v>
      </c>
      <c r="FP30" s="88" t="s">
        <v>43</v>
      </c>
      <c r="GE30" s="20" t="s">
        <v>53</v>
      </c>
      <c r="GF30" s="89" cm="1">
        <f t="array" aca="1" ref="GF30:GF34" ca="1">TANH(_xlfn.ANCHORARRAY(GF24))</f>
        <v>-0.96402758007581701</v>
      </c>
      <c r="GG30" s="89" cm="1">
        <f t="array" aca="1" ref="GG30:GG34" ca="1">TANH(_xlfn.ANCHORARRAY(GG24))</f>
        <v>-0.99692731047361471</v>
      </c>
      <c r="GH30" s="89" cm="1">
        <f t="array" aca="1" ref="GH30:GH34" ca="1">TANH(_xlfn.ANCHORARRAY(GH24))</f>
        <v>-0.96690698999669489</v>
      </c>
      <c r="GI30" s="89" cm="1">
        <f t="array" aca="1" ref="GI30:GI34" ca="1">TANH(_xlfn.ANCHORARRAY(GI24))</f>
        <v>-0.99671842905346109</v>
      </c>
      <c r="GJ30" s="89" cm="1">
        <f t="array" aca="1" ref="GJ30:GJ34" ca="1">TANH(_xlfn.ANCHORARRAY(GJ24))</f>
        <v>-0.97614139217526463</v>
      </c>
      <c r="GK30" s="89" cm="1">
        <f t="array" aca="1" ref="GK30:GK34" ca="1">TANH(_xlfn.ANCHORARRAY(GK24))</f>
        <v>-0.96329952650433082</v>
      </c>
      <c r="GL30" s="89" cm="1">
        <f t="array" aca="1" ref="GL30:GL34" ca="1">TANH(_xlfn.ANCHORARRAY(GL24))</f>
        <v>-0.96211960379620143</v>
      </c>
      <c r="GV30" t="s">
        <v>55</v>
      </c>
      <c r="GY30" t="s">
        <v>46</v>
      </c>
      <c r="HB30" s="88" t="s">
        <v>43</v>
      </c>
      <c r="HC30" s="88" t="s">
        <v>43</v>
      </c>
      <c r="HD30" s="88" t="s">
        <v>43</v>
      </c>
      <c r="HE30" s="88" t="s">
        <v>43</v>
      </c>
      <c r="HF30" s="88" t="s">
        <v>43</v>
      </c>
      <c r="HG30" s="88" t="s">
        <v>43</v>
      </c>
      <c r="HH30" s="88" t="s">
        <v>43</v>
      </c>
      <c r="HR30" t="s">
        <v>55</v>
      </c>
      <c r="HU30" t="s">
        <v>46</v>
      </c>
      <c r="HX30" s="88" t="s">
        <v>43</v>
      </c>
      <c r="HY30" s="88" t="s">
        <v>43</v>
      </c>
      <c r="HZ30" s="88" t="s">
        <v>43</v>
      </c>
      <c r="IA30" s="88" t="s">
        <v>43</v>
      </c>
      <c r="IB30" s="88" t="s">
        <v>43</v>
      </c>
      <c r="IC30" s="88" t="s">
        <v>43</v>
      </c>
      <c r="ID30" s="88" t="s">
        <v>43</v>
      </c>
      <c r="IO30" t="s">
        <v>56</v>
      </c>
      <c r="IR30" t="s">
        <v>49</v>
      </c>
    </row>
    <row r="31" spans="8:252" ht="24" customHeight="1">
      <c r="R31" s="1">
        <f ca="1"/>
        <v>-0.76159415595576485</v>
      </c>
      <c r="S31" s="20"/>
      <c r="U31" s="1">
        <f ca="1"/>
        <v>0.99985354216145528</v>
      </c>
      <c r="V31" s="20"/>
      <c r="X31" s="1">
        <f ca="1"/>
        <v>0.99594216482630138</v>
      </c>
      <c r="Y31" s="20"/>
      <c r="AA31" s="1">
        <f ca="1"/>
        <v>0.99497670773690305</v>
      </c>
      <c r="AB31" s="2"/>
      <c r="AD31" s="1">
        <f ca="1"/>
        <v>0.9949568457714556</v>
      </c>
      <c r="AG31" s="1">
        <f ca="1"/>
        <v>0.99495654478739648</v>
      </c>
      <c r="AH31" s="2"/>
      <c r="AJ31" s="1">
        <f ca="1"/>
        <v>0.99495653878051626</v>
      </c>
      <c r="BB31" s="23" t="str" cm="1">
        <f t="array" ref="BB31:BB40">TRANSPOSE(AV9:BE9)</f>
        <v>a</v>
      </c>
      <c r="BC31" s="10">
        <v>-1</v>
      </c>
      <c r="BD31" s="10">
        <v>0</v>
      </c>
      <c r="BE31" s="10">
        <v>1</v>
      </c>
      <c r="BF31" s="16">
        <v>0</v>
      </c>
      <c r="BG31" s="87" t="s">
        <v>51</v>
      </c>
      <c r="BI31" s="3" cm="1">
        <f t="array" ref="BI31:BI40">MMULT(BC31:BF40,BI26:BI29)</f>
        <v>1.928055160151634</v>
      </c>
      <c r="BJ31" s="3" cm="1">
        <f t="array" ref="BJ31:BJ40">MMULT(BC31:BF40,BJ26:BJ29)</f>
        <v>1.999321590272837</v>
      </c>
      <c r="BK31" s="3" cm="1">
        <f t="array" ref="BK31:BK40">MMULT(BC31:BF40,BK26:BK29)</f>
        <v>1.9944371643449852</v>
      </c>
      <c r="BL31" s="3" cm="1">
        <f t="array" aca="1" ref="BL31:BL40" ca="1">MMULT(BC31:BF40,BL26:BL29)</f>
        <v>1.0049378851465804</v>
      </c>
      <c r="BM31" s="3" cm="1">
        <f t="array" aca="1" ref="BM31:BM40" ca="1">MMULT(BC31:BF40,BM26:BM29)</f>
        <v>1.9998175168187224</v>
      </c>
      <c r="BN31" s="3" cm="1">
        <f t="array" aca="1" ref="BN31:BN40" ca="1">MMULT(BC31:BF40,BN26:BN29)</f>
        <v>0.99976385163290438</v>
      </c>
      <c r="BO31" s="3" cm="1">
        <f t="array" aca="1" ref="BO31:BO40" ca="1">MMULT(BC31:BF40,BO26:BO29)</f>
        <v>1.7610286567181079</v>
      </c>
      <c r="BW31" s="28"/>
      <c r="BX31" s="28"/>
      <c r="BY31" s="28"/>
      <c r="BZ31" s="34">
        <v>-1</v>
      </c>
      <c r="CK31" s="23" t="str" cm="1">
        <f t="array" ref="CK31:CK40">TRANSPOSE(CE9:CN9)</f>
        <v>a</v>
      </c>
      <c r="CL31" s="10" cm="1">
        <f t="array" ref="CL31:CO40">BC31:BF40-BV18*BW31:BZ40</f>
        <v>-1</v>
      </c>
      <c r="CM31" s="10">
        <v>0</v>
      </c>
      <c r="CN31" s="10">
        <v>1</v>
      </c>
      <c r="CO31" s="16">
        <v>0.1</v>
      </c>
      <c r="CP31" s="87" t="s">
        <v>51</v>
      </c>
      <c r="CR31" s="3" cm="1">
        <f t="array" ref="CR31:CR40">MMULT(CL31:CO40,CR26:CR29)</f>
        <v>2.0202650382035561</v>
      </c>
      <c r="CS31" s="3" cm="1">
        <f t="array" ref="CS31:CS40">MMULT(CL31:CO40,CS26:CS29)</f>
        <v>2.0993469983763293</v>
      </c>
      <c r="CT31" s="3" cm="1">
        <f t="array" ref="CT31:CT40">MMULT(CL31:CO40,CT26:CT29)</f>
        <v>2.0945495056968744</v>
      </c>
      <c r="CU31" s="3" cm="1">
        <f t="array" aca="1" ref="CU31:CU40" ca="1">MMULT(CL31:CO40,CU26:CU29)</f>
        <v>1.0641249710446776</v>
      </c>
      <c r="CV31" s="3" cm="1">
        <f t="array" aca="1" ref="CV31:CV40" ca="1">MMULT(CL31:CO40,CV26:CV29)</f>
        <v>2.095383213113271</v>
      </c>
      <c r="CW31" s="3" cm="1">
        <f t="array" aca="1" ref="CW31:CW40" ca="1">MMULT(CL31:CO40,CW26:CW29)</f>
        <v>1.1039966160132242</v>
      </c>
      <c r="CX31" s="3" cm="1">
        <f t="array" aca="1" ref="CX31:CX40" ca="1">MMULT(CL31:CO40,CX26:CX29)</f>
        <v>2.0944720371234151</v>
      </c>
      <c r="DF31" s="28"/>
      <c r="DG31" s="28"/>
      <c r="DH31" s="28"/>
      <c r="DI31" s="34"/>
      <c r="DT31" s="23" t="str" cm="1">
        <f t="array" ref="DT31:DT40">TRANSPOSE(DN9:DW9)</f>
        <v>a</v>
      </c>
      <c r="DU31" s="10" cm="1">
        <f t="array" ref="DU31:DX40">CL31:CO40-DE18*DF31:DI40</f>
        <v>-1</v>
      </c>
      <c r="DV31" s="10">
        <v>0</v>
      </c>
      <c r="DW31" s="10">
        <v>1</v>
      </c>
      <c r="DX31" s="16">
        <v>0.1</v>
      </c>
      <c r="DY31" s="87" t="s">
        <v>51</v>
      </c>
      <c r="EA31" s="3" cm="1">
        <f t="array" ref="EA31:EA40">MMULT(DU31:DX40,EA26:EA29)</f>
        <v>2.039912315821419</v>
      </c>
      <c r="EB31" s="3" cm="1">
        <f t="array" ref="EB31:EB40">MMULT(DU31:DX40,EB26:EB29)</f>
        <v>2.0996341853410905</v>
      </c>
      <c r="EC31" s="3" cm="1">
        <f t="array" ref="EC31:EC40">MMULT(DU31:DX40,EC26:EC29)</f>
        <v>2.0959320287735319</v>
      </c>
      <c r="ED31" s="3" cm="1">
        <f t="array" aca="1" ref="ED31:ED40" ca="1">MMULT(DU31:DX40,ED26:ED29)</f>
        <v>1.4828004065721019</v>
      </c>
      <c r="EE31" s="3" cm="1">
        <f t="array" aca="1" ref="EE31:EE40" ca="1">MMULT(DU31:DX40,EE26:EE29)</f>
        <v>2.0998267917405116</v>
      </c>
      <c r="EF31" s="3" cm="1">
        <f t="array" aca="1" ref="EF31:EF40" ca="1">MMULT(DU31:DX40,EF26:EF29)</f>
        <v>1.4795676706145962</v>
      </c>
      <c r="EG31" s="3" cm="1">
        <f t="array" aca="1" ref="EG31:EG40" ca="1">MMULT(DU31:DX40,EG26:EG29)</f>
        <v>1.8695264115289965</v>
      </c>
      <c r="EO31" s="28"/>
      <c r="EP31" s="28"/>
      <c r="EQ31" s="28">
        <v>2</v>
      </c>
      <c r="ER31" s="34"/>
      <c r="FC31" s="23" t="str" cm="1">
        <f t="array" ref="FC31:FC40">TRANSPOSE(EW9:FF9)</f>
        <v>a</v>
      </c>
      <c r="FD31" s="39" cm="1">
        <f t="array" ref="FD31:FG40">DU31:DX40-EN18*EO31:ER40</f>
        <v>-1</v>
      </c>
      <c r="FE31" s="39">
        <v>0</v>
      </c>
      <c r="FF31" s="39">
        <v>0.8</v>
      </c>
      <c r="FG31" s="40">
        <v>0.1</v>
      </c>
      <c r="FH31" s="87" t="s">
        <v>51</v>
      </c>
      <c r="FJ31" s="3" cm="1">
        <f t="array" ref="FJ31:FJ40">MMULT(FD31:FG40,FJ26:FJ29)</f>
        <v>1.8509674662307611</v>
      </c>
      <c r="FK31" s="3" cm="1">
        <f t="array" ref="FK31:FK40">MMULT(FD31:FG40,FK26:FK29)</f>
        <v>1.8997334935703685</v>
      </c>
      <c r="FL31" s="3" cm="1">
        <f t="array" ref="FL31:FL40">MMULT(FD31:FG40,FL26:FL29)</f>
        <v>1.8974146332119139</v>
      </c>
      <c r="FM31" s="3" cm="1">
        <f t="array" aca="1" ref="FM31:FM40" ca="1">MMULT(FD31:FG40,FM26:FM29)</f>
        <v>1.8997487831022535</v>
      </c>
      <c r="FN31" s="3" cm="1">
        <f t="array" aca="1" ref="FN31:FN40" ca="1">MMULT(FD31:FG40,FN26:FN29)</f>
        <v>1.1704739274169125</v>
      </c>
      <c r="FO31" s="3" cm="1">
        <f t="array" aca="1" ref="FO31:FO40" ca="1">MMULT(FD31:FG40,FO26:FO29)</f>
        <v>1.8099591437153975</v>
      </c>
      <c r="FP31" s="3" cm="1">
        <f t="array" aca="1" ref="FP31:FP40" ca="1">MMULT(FD31:FG40,FP26:FP29)</f>
        <v>1.5306775770894752</v>
      </c>
      <c r="GF31" s="90">
        <f ca="1"/>
        <v>0</v>
      </c>
      <c r="GG31" s="90">
        <f ca="1"/>
        <v>0.96402758007581701</v>
      </c>
      <c r="GH31" s="90">
        <f ca="1"/>
        <v>0.76288158988614996</v>
      </c>
      <c r="GI31" s="90">
        <f ca="1"/>
        <v>0.78863336034692544</v>
      </c>
      <c r="GJ31" s="90">
        <f ca="1"/>
        <v>0.99538428702534565</v>
      </c>
      <c r="GK31" s="90">
        <f ca="1"/>
        <v>0.99486505681028259</v>
      </c>
      <c r="GL31" s="90">
        <f ca="1"/>
        <v>0.99899605043756667</v>
      </c>
      <c r="GU31" s="23" t="str" cm="1">
        <f t="array" ref="GU31:GU40">_xlfn.ANCHORARRAY(HQ31)</f>
        <v>a</v>
      </c>
      <c r="GV31" s="39" cm="1">
        <f t="array" ref="GV31:GY40">_xlfn.ANCHORARRAY(DU31)</f>
        <v>-1</v>
      </c>
      <c r="GW31" s="39">
        <v>0</v>
      </c>
      <c r="GX31" s="39">
        <v>1</v>
      </c>
      <c r="GY31" s="40">
        <v>0.1</v>
      </c>
      <c r="GZ31" s="87" t="s">
        <v>51</v>
      </c>
      <c r="HB31" s="3" cm="1">
        <f t="array" ref="HB31:HB40">MMULT(GV31:GY40,HB26:HB29)</f>
        <v>2.039912315821419</v>
      </c>
      <c r="HC31" s="3" cm="1">
        <f t="array" ref="HC31:HC40">MMULT(GV31:GY40,HC26:HC29)</f>
        <v>2.0996341853410905</v>
      </c>
      <c r="HD31" s="3" cm="1">
        <f t="array" ref="HD31:HD40">MMULT(GV31:GY40,HD26:HD29)</f>
        <v>2.0959320287735319</v>
      </c>
      <c r="HE31" s="3" cm="1">
        <f t="array" aca="1" ref="HE31:HE40" ca="1">MMULT(GV31:GY40,HE26:HE29)</f>
        <v>2.0995978679573546</v>
      </c>
      <c r="HF31" s="3" cm="1">
        <f t="array" aca="1" ref="HF31:HF40" ca="1">MMULT(GV31:GY40,HF26:HF29)</f>
        <v>1.0998914923250001</v>
      </c>
      <c r="HG31" s="3" cm="1">
        <f t="array" aca="1" ref="HG31:HG40" ca="1">MMULT(GV31:GY40,HG26:HG29)</f>
        <v>1.984925841398375</v>
      </c>
      <c r="HH31" s="3" cm="1">
        <f t="array" aca="1" ref="HH31:HH40" ca="1">MMULT(GV31:GY40,HH26:HH29)</f>
        <v>1.573312670030703</v>
      </c>
      <c r="HQ31" s="23" t="str" cm="1">
        <f t="array" ref="HQ31:HQ40">_xlfn.ANCHORARRAY(FC31)</f>
        <v>a</v>
      </c>
      <c r="HR31" s="39" cm="1">
        <f t="array" ref="HR31:HU40">BC31:BF40</f>
        <v>-1</v>
      </c>
      <c r="HS31" s="39">
        <v>0</v>
      </c>
      <c r="HT31" s="39">
        <v>1</v>
      </c>
      <c r="HU31" s="40">
        <v>0</v>
      </c>
      <c r="HV31" s="87" t="s">
        <v>51</v>
      </c>
      <c r="HX31" s="3" cm="1">
        <f t="array" ref="HX31:HX40">MMULT(HR31:HU40,HX26:HX29)</f>
        <v>1.928055160151634</v>
      </c>
      <c r="HY31" s="3" cm="1">
        <f t="array" ref="HY31:HY40">MMULT(HR31:HU40,HY26:HY29)</f>
        <v>1.999321590272837</v>
      </c>
      <c r="HZ31" s="3" cm="1">
        <f t="array" ref="HZ31:HZ40">MMULT(HR31:HU40,HZ26:HZ29)</f>
        <v>1.9944371643449852</v>
      </c>
      <c r="IA31" s="3" cm="1">
        <f t="array" aca="1" ref="IA31:IA40" ca="1">MMULT(HR31:HU40,IA26:IA29)</f>
        <v>1.9992521249701576</v>
      </c>
      <c r="IB31" s="3" cm="1">
        <f t="array" aca="1" ref="IB31:IB40" ca="1">MMULT(HR31:HU40,IB26:IB29)</f>
        <v>1.0001239949548499</v>
      </c>
      <c r="IC31" s="3" cm="1">
        <f t="array" aca="1" ref="IC31:IC40" ca="1">MMULT(HR31:HU40,IC26:IC29)</f>
        <v>1.7608714398993768</v>
      </c>
      <c r="ID31" s="3" cm="1">
        <f t="array" aca="1" ref="ID31:ID40" ca="1">MMULT(HR31:HU40,ID26:ID29)</f>
        <v>1.2340473547315283</v>
      </c>
      <c r="IO31" s="28"/>
      <c r="IP31" s="28">
        <v>-2</v>
      </c>
      <c r="IQ31" s="28"/>
      <c r="IR31" s="34">
        <v>-1</v>
      </c>
    </row>
    <row r="32" spans="8:252" ht="24" customHeight="1">
      <c r="K32" t="s">
        <v>41</v>
      </c>
      <c r="R32" s="2">
        <v>1</v>
      </c>
      <c r="S32" s="20"/>
      <c r="T32" s="2"/>
      <c r="U32" s="2">
        <v>1</v>
      </c>
      <c r="V32" s="20"/>
      <c r="W32" s="2"/>
      <c r="X32" s="2">
        <v>1</v>
      </c>
      <c r="Y32" s="2"/>
      <c r="Z32" s="2"/>
      <c r="AA32" s="2">
        <v>1</v>
      </c>
      <c r="AB32" s="2"/>
      <c r="AC32" s="2"/>
      <c r="AD32" s="2">
        <v>1</v>
      </c>
      <c r="AE32" s="2"/>
      <c r="AG32" s="2">
        <v>1</v>
      </c>
      <c r="AH32" s="2"/>
      <c r="AI32" s="2"/>
      <c r="AJ32" s="2">
        <v>1</v>
      </c>
      <c r="BB32" s="23" t="str">
        <v>big</v>
      </c>
      <c r="BC32" s="10">
        <v>-1</v>
      </c>
      <c r="BD32" s="10">
        <v>1</v>
      </c>
      <c r="BE32" s="10">
        <v>1</v>
      </c>
      <c r="BF32" s="16">
        <v>-1</v>
      </c>
      <c r="BG32" s="87" t="s">
        <v>51</v>
      </c>
      <c r="BI32" s="4">
        <v>0.92805516015163403</v>
      </c>
      <c r="BJ32" s="4">
        <v>1.9633491703486539</v>
      </c>
      <c r="BK32" s="4">
        <v>1.9584305848796824</v>
      </c>
      <c r="BL32" s="4">
        <f ca="1"/>
        <v>1.0042613746353242</v>
      </c>
      <c r="BM32" s="4">
        <f ca="1"/>
        <v>1.7639981143973111</v>
      </c>
      <c r="BN32" s="4">
        <f ca="1"/>
        <v>0.99481859633708125</v>
      </c>
      <c r="BO32" s="4">
        <f ca="1"/>
        <v>1.7250986814437077</v>
      </c>
      <c r="BW32" s="28"/>
      <c r="BX32" s="28"/>
      <c r="BY32" s="28">
        <v>-1</v>
      </c>
      <c r="BZ32" s="34"/>
      <c r="CK32" s="23" t="str">
        <v>big</v>
      </c>
      <c r="CL32" s="10">
        <v>-1</v>
      </c>
      <c r="CM32" s="10">
        <v>1</v>
      </c>
      <c r="CN32" s="10">
        <v>1.1000000000000001</v>
      </c>
      <c r="CO32" s="16">
        <v>-1</v>
      </c>
      <c r="CP32" s="87" t="s">
        <v>51</v>
      </c>
      <c r="CR32" s="4">
        <v>1.0166677962111379</v>
      </c>
      <c r="CS32" s="4">
        <v>2.0638636571145375</v>
      </c>
      <c r="CT32" s="4">
        <v>2.0642718065470116</v>
      </c>
      <c r="CU32" s="4">
        <f ca="1"/>
        <v>5.7000788954962189E-2</v>
      </c>
      <c r="CV32" s="4">
        <f ca="1"/>
        <v>2.0557069691054477</v>
      </c>
      <c r="CW32" s="4">
        <f ca="1"/>
        <v>0.9983181251135147</v>
      </c>
      <c r="CX32" s="4">
        <f ca="1"/>
        <v>1.8961269843244839</v>
      </c>
      <c r="DF32" s="28">
        <v>1</v>
      </c>
      <c r="DG32" s="28"/>
      <c r="DH32" s="28"/>
      <c r="DI32" s="34"/>
      <c r="DT32" s="23" t="str">
        <v>big</v>
      </c>
      <c r="DU32" s="10">
        <v>-1.1000000000000001</v>
      </c>
      <c r="DV32" s="10">
        <v>1</v>
      </c>
      <c r="DW32" s="10">
        <v>1.1000000000000001</v>
      </c>
      <c r="DX32" s="16">
        <v>-1</v>
      </c>
      <c r="DY32" s="87" t="s">
        <v>51</v>
      </c>
      <c r="EA32" s="4">
        <v>1.0342355527786053</v>
      </c>
      <c r="EB32" s="4">
        <v>2.1573059956146254</v>
      </c>
      <c r="EC32" s="4">
        <v>2.1592407731200698</v>
      </c>
      <c r="ED32" s="4">
        <f ca="1"/>
        <v>1.5136205086185024</v>
      </c>
      <c r="EE32" s="4">
        <f ca="1"/>
        <v>2.0814980295640164</v>
      </c>
      <c r="EF32" s="4">
        <f ca="1"/>
        <v>1.5099801554113483</v>
      </c>
      <c r="EG32" s="4">
        <f ca="1"/>
        <v>1.9212383626930158</v>
      </c>
      <c r="EO32" s="28"/>
      <c r="EP32" s="28">
        <v>1</v>
      </c>
      <c r="EQ32" s="28"/>
      <c r="ER32" s="34"/>
      <c r="FC32" s="23" t="str">
        <v>big</v>
      </c>
      <c r="FD32" s="39">
        <v>-1.1000000000000001</v>
      </c>
      <c r="FE32" s="39">
        <v>0.9</v>
      </c>
      <c r="FF32" s="39">
        <v>1.1000000000000001</v>
      </c>
      <c r="FG32" s="40">
        <v>-1</v>
      </c>
      <c r="FH32" s="87" t="s">
        <v>51</v>
      </c>
      <c r="FJ32" s="4">
        <v>0.88029133034001505</v>
      </c>
      <c r="FK32" s="4">
        <v>2.0132598222878606</v>
      </c>
      <c r="FL32" s="4">
        <v>2.0247102512599393</v>
      </c>
      <c r="FM32" s="4">
        <f ca="1"/>
        <v>1.9945572754092842</v>
      </c>
      <c r="FN32" s="4">
        <f ca="1"/>
        <v>1.0949168347711864</v>
      </c>
      <c r="FO32" s="4">
        <f ca="1"/>
        <v>1.8860231674579455</v>
      </c>
      <c r="FP32" s="4">
        <f ca="1"/>
        <v>1.5657141599927211</v>
      </c>
      <c r="GF32" s="90">
        <f ca="1"/>
        <v>0.96402758007581701</v>
      </c>
      <c r="GG32" s="90">
        <f ca="1"/>
        <v>0.99539725164626447</v>
      </c>
      <c r="GH32" s="90">
        <f ca="1"/>
        <v>0.99927928616633266</v>
      </c>
      <c r="GI32" s="90">
        <f ca="1"/>
        <v>0.99984362715051145</v>
      </c>
      <c r="GJ32" s="90">
        <f ca="1"/>
        <v>0.99197806908704478</v>
      </c>
      <c r="GK32" s="90">
        <f ca="1"/>
        <v>0.99541685531849866</v>
      </c>
      <c r="GL32" s="90">
        <f ca="1"/>
        <v>0.97728989541943423</v>
      </c>
      <c r="GU32" s="23" t="str">
        <v>big</v>
      </c>
      <c r="GV32" s="39">
        <v>-1.1000000000000001</v>
      </c>
      <c r="GW32" s="39">
        <v>1</v>
      </c>
      <c r="GX32" s="39">
        <v>1.1000000000000001</v>
      </c>
      <c r="GY32" s="40">
        <v>-1</v>
      </c>
      <c r="GZ32" s="87" t="s">
        <v>51</v>
      </c>
      <c r="HB32" s="4">
        <v>1.0342355527786053</v>
      </c>
      <c r="HC32" s="4">
        <v>2.1573059956146254</v>
      </c>
      <c r="HD32" s="4">
        <v>2.1592407731200698</v>
      </c>
      <c r="HE32" s="4">
        <f ca="1"/>
        <v>2.163145226876602</v>
      </c>
      <c r="HF32" s="4">
        <f ca="1"/>
        <v>1.0988725364715335</v>
      </c>
      <c r="HG32" s="4">
        <f ca="1"/>
        <v>2.0203084591559062</v>
      </c>
      <c r="HH32" s="4">
        <f ca="1"/>
        <v>1.6112956731501891</v>
      </c>
      <c r="HQ32" s="23" t="str">
        <v>big</v>
      </c>
      <c r="HR32" s="39">
        <v>-1</v>
      </c>
      <c r="HS32" s="39">
        <v>1</v>
      </c>
      <c r="HT32" s="39">
        <v>1</v>
      </c>
      <c r="HU32" s="40">
        <v>-1</v>
      </c>
      <c r="HV32" s="87" t="s">
        <v>51</v>
      </c>
      <c r="HX32" s="4">
        <v>0.92805516015163403</v>
      </c>
      <c r="HY32" s="4">
        <v>1.9633491703486539</v>
      </c>
      <c r="HZ32" s="4">
        <v>1.9584305848796824</v>
      </c>
      <c r="IA32" s="4">
        <f ca="1"/>
        <v>1.9629736265280959</v>
      </c>
      <c r="IB32" s="4">
        <f ca="1"/>
        <v>0.99945251825138182</v>
      </c>
      <c r="IC32" s="4">
        <f ca="1"/>
        <v>1.7249958075316534</v>
      </c>
      <c r="ID32" s="4">
        <f ca="1"/>
        <v>1.2261027201446861</v>
      </c>
      <c r="IO32" s="28"/>
      <c r="IP32" s="28"/>
      <c r="IQ32" s="28">
        <v>-1</v>
      </c>
      <c r="IR32" s="34"/>
    </row>
    <row r="33" spans="11:252" ht="24" customHeight="1">
      <c r="L33" t="s">
        <v>55</v>
      </c>
      <c r="O33" t="s">
        <v>46</v>
      </c>
      <c r="BB33" s="23" t="str">
        <v>sky</v>
      </c>
      <c r="BC33" s="10">
        <v>-1</v>
      </c>
      <c r="BD33" s="10">
        <v>2</v>
      </c>
      <c r="BE33" s="10">
        <v>2</v>
      </c>
      <c r="BF33" s="16">
        <v>0</v>
      </c>
      <c r="BG33" s="87" t="s">
        <v>51</v>
      </c>
      <c r="BI33" s="4">
        <v>2.8920827402274512</v>
      </c>
      <c r="BJ33" s="4">
        <v>4.9267959091092575</v>
      </c>
      <c r="BK33" s="4">
        <v>4.9174854478004262</v>
      </c>
      <c r="BL33" s="4">
        <f ca="1"/>
        <v>3.009147642398883</v>
      </c>
      <c r="BM33" s="4">
        <f ca="1"/>
        <v>4.5280870151596595</v>
      </c>
      <c r="BN33" s="4">
        <f ca="1"/>
        <v>2.9900558242205104</v>
      </c>
      <c r="BO33" s="4">
        <f ca="1"/>
        <v>4.4508620205446592</v>
      </c>
      <c r="BW33" s="28"/>
      <c r="BX33" s="28">
        <v>2</v>
      </c>
      <c r="BY33" s="28"/>
      <c r="BZ33" s="34"/>
      <c r="CK33" s="23" t="str">
        <v>sky</v>
      </c>
      <c r="CL33" s="10">
        <v>-1</v>
      </c>
      <c r="CM33" s="10">
        <v>1.8</v>
      </c>
      <c r="CN33" s="10">
        <v>2</v>
      </c>
      <c r="CO33" s="16">
        <v>0</v>
      </c>
      <c r="CP33" s="87" t="s">
        <v>51</v>
      </c>
      <c r="CR33" s="4">
        <v>2.8842926182793729</v>
      </c>
      <c r="CS33" s="4">
        <v>4.735008055324526</v>
      </c>
      <c r="CT33" s="4">
        <v>4.7359998247004444</v>
      </c>
      <c r="CU33" s="4">
        <f ca="1"/>
        <v>1.1357708043534143</v>
      </c>
      <c r="CV33" s="4">
        <f ca="1"/>
        <v>4.7201909867134475</v>
      </c>
      <c r="CW33" s="4">
        <f ca="1"/>
        <v>2.7975610707435843</v>
      </c>
      <c r="CX33" s="4">
        <f ca="1"/>
        <v>4.4333633779591999</v>
      </c>
      <c r="DF33" s="28"/>
      <c r="DG33" s="28"/>
      <c r="DH33" s="28"/>
      <c r="DI33" s="34">
        <v>-1</v>
      </c>
      <c r="DT33" s="23" t="str">
        <v>sky</v>
      </c>
      <c r="DU33" s="10">
        <v>-1</v>
      </c>
      <c r="DV33" s="10">
        <v>1.8</v>
      </c>
      <c r="DW33" s="10">
        <v>2</v>
      </c>
      <c r="DX33" s="16">
        <v>0.1</v>
      </c>
      <c r="DY33" s="87" t="s">
        <v>51</v>
      </c>
      <c r="EA33" s="4">
        <v>2.8441847831901783</v>
      </c>
      <c r="EB33" s="4">
        <v>4.8232419965955211</v>
      </c>
      <c r="EC33" s="4">
        <v>4.8273048236030895</v>
      </c>
      <c r="ED33" s="4">
        <f ca="1"/>
        <v>3.6527968025854256</v>
      </c>
      <c r="EE33" s="4">
        <f ca="1"/>
        <v>4.6867784716282177</v>
      </c>
      <c r="EF33" s="4">
        <f ca="1"/>
        <v>3.6460851187440642</v>
      </c>
      <c r="EG33" s="4">
        <f ca="1"/>
        <v>4.3941357370011103</v>
      </c>
      <c r="EO33" s="28"/>
      <c r="EP33" s="28"/>
      <c r="EQ33" s="28"/>
      <c r="ER33" s="34">
        <v>-1</v>
      </c>
      <c r="FC33" s="23" t="str">
        <v>sky</v>
      </c>
      <c r="FD33" s="39">
        <v>-1</v>
      </c>
      <c r="FE33" s="39">
        <v>1.8</v>
      </c>
      <c r="FF33" s="39">
        <v>2</v>
      </c>
      <c r="FG33" s="40">
        <v>0.2</v>
      </c>
      <c r="FH33" s="87" t="s">
        <v>51</v>
      </c>
      <c r="FJ33" s="4">
        <v>2.6070145930503132</v>
      </c>
      <c r="FK33" s="4">
        <v>4.8266207427852796</v>
      </c>
      <c r="FL33" s="4">
        <v>4.8504193871953598</v>
      </c>
      <c r="FM33" s="4">
        <f ca="1"/>
        <v>4.7892266260576566</v>
      </c>
      <c r="FN33" s="4">
        <f ca="1"/>
        <v>3.1724418968374062</v>
      </c>
      <c r="FO33" s="4">
        <f ca="1"/>
        <v>4.5948519949529549</v>
      </c>
      <c r="FP33" s="4">
        <f ca="1"/>
        <v>4.0240933385259563</v>
      </c>
      <c r="GF33" s="90">
        <f ca="1"/>
        <v>0.76159415595576485</v>
      </c>
      <c r="GG33" s="90">
        <f ca="1"/>
        <v>0.99505475368673058</v>
      </c>
      <c r="GH33" s="90">
        <f ca="1"/>
        <v>0.99927707811767585</v>
      </c>
      <c r="GI33" s="90">
        <f ca="1"/>
        <v>0.99986325996149805</v>
      </c>
      <c r="GJ33" s="90">
        <f ca="1"/>
        <v>0.99898298008054498</v>
      </c>
      <c r="GK33" s="90">
        <f ca="1"/>
        <v>0.99934417902588357</v>
      </c>
      <c r="GL33" s="90">
        <f ca="1"/>
        <v>0.99936452345721616</v>
      </c>
      <c r="GU33" s="23" t="str">
        <v>sky</v>
      </c>
      <c r="GV33" s="39">
        <v>-1</v>
      </c>
      <c r="GW33" s="39">
        <v>1.8</v>
      </c>
      <c r="GX33" s="39">
        <v>2</v>
      </c>
      <c r="GY33" s="40">
        <v>0.1</v>
      </c>
      <c r="GZ33" s="87" t="s">
        <v>51</v>
      </c>
      <c r="HB33" s="4">
        <v>2.8441847831901783</v>
      </c>
      <c r="HC33" s="4">
        <v>4.8232419965955211</v>
      </c>
      <c r="HD33" s="4">
        <v>4.8273048236030895</v>
      </c>
      <c r="HE33" s="4">
        <f ca="1"/>
        <v>4.8337565190909899</v>
      </c>
      <c r="HF33" s="4">
        <f ca="1"/>
        <v>2.8984790351912291</v>
      </c>
      <c r="HG33" s="4">
        <f ca="1"/>
        <v>4.5747030020602004</v>
      </c>
      <c r="HH33" s="4">
        <f ca="1"/>
        <v>3.830375093453263</v>
      </c>
      <c r="HQ33" s="23" t="str">
        <v>sky</v>
      </c>
      <c r="HR33" s="39">
        <v>-1</v>
      </c>
      <c r="HS33" s="39">
        <v>2</v>
      </c>
      <c r="HT33" s="39">
        <v>2</v>
      </c>
      <c r="HU33" s="40">
        <v>0</v>
      </c>
      <c r="HV33" s="87" t="s">
        <v>51</v>
      </c>
      <c r="HX33" s="4">
        <v>2.8920827402274512</v>
      </c>
      <c r="HY33" s="4">
        <v>4.9267959091092575</v>
      </c>
      <c r="HZ33" s="4">
        <v>4.9174854478004262</v>
      </c>
      <c r="IA33" s="4">
        <f ca="1"/>
        <v>4.9260318459984518</v>
      </c>
      <c r="IB33" s="4">
        <f ca="1"/>
        <v>2.9995289164383228</v>
      </c>
      <c r="IC33" s="4">
        <f ca="1"/>
        <v>4.4506622515023571</v>
      </c>
      <c r="ID33" s="4">
        <f ca="1"/>
        <v>3.4528305549815994</v>
      </c>
      <c r="IO33" s="28">
        <v>1</v>
      </c>
      <c r="IP33" s="28"/>
      <c r="IQ33" s="28"/>
      <c r="IR33" s="34"/>
    </row>
    <row r="34" spans="11:252" ht="24" customHeight="1">
      <c r="K34" s="23" t="str" cm="1">
        <f t="array" ref="K34:K43">TRANSPOSE(E9:N9)</f>
        <v>a</v>
      </c>
      <c r="L34" s="10">
        <v>-1</v>
      </c>
      <c r="M34" s="10">
        <v>0</v>
      </c>
      <c r="N34" s="10">
        <v>1</v>
      </c>
      <c r="O34" s="16">
        <v>0</v>
      </c>
      <c r="R34" s="3" cm="1">
        <f t="array" aca="1" ref="R34:R43" ca="1">MMULT($L34:$O43,R29:R32)</f>
        <v>0</v>
      </c>
      <c r="S34" s="2"/>
      <c r="U34" s="3" cm="1">
        <f t="array" aca="1" ref="U34:U43" ca="1">MMULT($L34:$O43,U29:U32)</f>
        <v>9.8984621782840843E-2</v>
      </c>
      <c r="V34" s="2"/>
      <c r="X34" s="3" cm="1">
        <f t="array" aca="1" ref="X34:X43" ca="1">MMULT($L34:$O43,X29:X32)</f>
        <v>-3.9228568007066977E-3</v>
      </c>
      <c r="Y34" s="2"/>
      <c r="AA34" s="3" cm="1">
        <f t="array" aca="1" ref="AA34:AA43" ca="1">MMULT($L34:$O43,AA29:AA32)</f>
        <v>-4.9324474928394979E-3</v>
      </c>
      <c r="AB34" s="2"/>
      <c r="AD34" s="3" cm="1">
        <f t="array" aca="1" ref="AD34:AD43" ca="1">MMULT($L34:$O43,AD29:AD32)</f>
        <v>-4.9523254933713234E-3</v>
      </c>
      <c r="AE34" s="2"/>
      <c r="AG34" s="3" cm="1">
        <f t="array" aca="1" ref="AG34:AG43" ca="1">MMULT($L34:$O43,AG29:AG32)</f>
        <v>-4.9526264832558953E-3</v>
      </c>
      <c r="AH34" s="2"/>
      <c r="AJ34" s="3" cm="1">
        <f t="array" aca="1" ref="AJ34:AJ43" ca="1">MMULT($L34:$O43,AJ29:AJ32)</f>
        <v>-4.9526324901383312E-3</v>
      </c>
      <c r="BB34" s="23" t="str">
        <v>is</v>
      </c>
      <c r="BC34" s="10">
        <v>0</v>
      </c>
      <c r="BD34" s="10">
        <v>1</v>
      </c>
      <c r="BE34" s="10">
        <v>-1</v>
      </c>
      <c r="BF34" s="16">
        <v>0</v>
      </c>
      <c r="BG34" s="87" t="s">
        <v>51</v>
      </c>
      <c r="BI34" s="4">
        <v>-0.96402758007581701</v>
      </c>
      <c r="BJ34" s="4">
        <v>-3.5391578608969798E-2</v>
      </c>
      <c r="BK34" s="4">
        <v>-3.1068021851349825E-2</v>
      </c>
      <c r="BL34" s="4">
        <f ca="1"/>
        <v>0.99376071121392906</v>
      </c>
      <c r="BM34" s="4">
        <f ca="1"/>
        <v>-0.23572770560517109</v>
      </c>
      <c r="BN34" s="4">
        <f ca="1"/>
        <v>0.99487226152492492</v>
      </c>
      <c r="BO34" s="4">
        <f ca="1"/>
        <v>0.20237671035024785</v>
      </c>
      <c r="BW34" s="28"/>
      <c r="BX34" s="28"/>
      <c r="BY34" s="28"/>
      <c r="BZ34" s="34"/>
      <c r="CK34" s="23" t="str">
        <v>is</v>
      </c>
      <c r="CL34" s="10">
        <v>0</v>
      </c>
      <c r="CM34" s="10">
        <v>1</v>
      </c>
      <c r="CN34" s="10">
        <v>-1</v>
      </c>
      <c r="CO34" s="16">
        <v>0</v>
      </c>
      <c r="CP34" s="87" t="s">
        <v>51</v>
      </c>
      <c r="CR34" s="4">
        <v>-0.96402758007581701</v>
      </c>
      <c r="CS34" s="4">
        <v>-3.4854290458576909E-2</v>
      </c>
      <c r="CT34" s="4">
        <v>-2.4845010394565659E-2</v>
      </c>
      <c r="CU34" s="4">
        <f ca="1"/>
        <v>8.688033354778836E-2</v>
      </c>
      <c r="CV34" s="4">
        <f ca="1"/>
        <v>-3.4612236807439078E-2</v>
      </c>
      <c r="CW34" s="4">
        <f ca="1"/>
        <v>0.98924307960660696</v>
      </c>
      <c r="CX34" s="4">
        <f ca="1"/>
        <v>-0.19286173506874582</v>
      </c>
      <c r="DF34" s="28"/>
      <c r="DG34" s="28"/>
      <c r="DH34" s="28">
        <v>-1</v>
      </c>
      <c r="DI34" s="34"/>
      <c r="DT34" s="23" t="str">
        <v>is</v>
      </c>
      <c r="DU34" s="10">
        <v>0</v>
      </c>
      <c r="DV34" s="10">
        <v>1</v>
      </c>
      <c r="DW34" s="10">
        <v>-0.9</v>
      </c>
      <c r="DX34" s="16">
        <v>0</v>
      </c>
      <c r="DY34" s="87" t="s">
        <v>51</v>
      </c>
      <c r="EA34" s="4">
        <v>-0.98497536654926787</v>
      </c>
      <c r="EB34" s="4">
        <v>5.7948956228307313E-2</v>
      </c>
      <c r="EC34" s="4">
        <v>6.6699203302661436E-2</v>
      </c>
      <c r="ED34" s="4">
        <f ca="1"/>
        <v>0.64745820442768787</v>
      </c>
      <c r="EE34" s="4">
        <f ca="1"/>
        <v>-1.8232488237367783E-2</v>
      </c>
      <c r="EF34" s="4">
        <f ca="1"/>
        <v>0.65036827714994372</v>
      </c>
      <c r="EG34" s="4">
        <f ca="1"/>
        <v>0.28172099930423056</v>
      </c>
      <c r="EO34" s="28">
        <v>3</v>
      </c>
      <c r="EP34" s="28"/>
      <c r="EQ34" s="28">
        <v>-1</v>
      </c>
      <c r="ER34" s="34"/>
      <c r="FC34" s="23" t="str">
        <v>is</v>
      </c>
      <c r="FD34" s="39">
        <v>-0.30000000000000004</v>
      </c>
      <c r="FE34" s="39">
        <v>1</v>
      </c>
      <c r="FF34" s="39">
        <v>-0.8</v>
      </c>
      <c r="FG34" s="40">
        <v>0</v>
      </c>
      <c r="FH34" s="87" t="s">
        <v>51</v>
      </c>
      <c r="FJ34" s="4">
        <v>-0.78904422458378987</v>
      </c>
      <c r="FK34" s="4">
        <v>0.4042374347712272</v>
      </c>
      <c r="FL34" s="4">
        <v>0.4222841380863388</v>
      </c>
      <c r="FM34" s="4">
        <f ca="1"/>
        <v>0.38339316671684709</v>
      </c>
      <c r="FN34" s="4">
        <f ca="1"/>
        <v>1.2269375703884697</v>
      </c>
      <c r="FO34" s="4">
        <f ca="1"/>
        <v>0.48935191849052673</v>
      </c>
      <c r="FP34" s="4">
        <f ca="1"/>
        <v>0.83934890291677333</v>
      </c>
      <c r="GF34" s="91">
        <f ca="1"/>
        <v>0</v>
      </c>
      <c r="GG34" s="91">
        <f ca="1"/>
        <v>0.99539725164626447</v>
      </c>
      <c r="GH34" s="91">
        <f ca="1"/>
        <v>0.96456586259069355</v>
      </c>
      <c r="GI34" s="91">
        <f ca="1"/>
        <v>0.96856240354147183</v>
      </c>
      <c r="GJ34" s="91">
        <f ca="1"/>
        <v>3.4705223728528085E-2</v>
      </c>
      <c r="GK34" s="91">
        <f ca="1"/>
        <v>-0.76611195885676364</v>
      </c>
      <c r="GL34" s="91">
        <f ca="1"/>
        <v>-0.19467095777342278</v>
      </c>
      <c r="GU34" s="23" t="str">
        <v>is</v>
      </c>
      <c r="GV34" s="39">
        <v>0</v>
      </c>
      <c r="GW34" s="39">
        <v>1</v>
      </c>
      <c r="GX34" s="39">
        <v>-0.9</v>
      </c>
      <c r="GY34" s="40">
        <v>0</v>
      </c>
      <c r="GZ34" s="87" t="s">
        <v>51</v>
      </c>
      <c r="HB34" s="4">
        <v>-0.98497536654926787</v>
      </c>
      <c r="HC34" s="4">
        <v>5.7948956228307313E-2</v>
      </c>
      <c r="HD34" s="4">
        <v>6.6699203302661436E-2</v>
      </c>
      <c r="HE34" s="4">
        <f ca="1"/>
        <v>6.3856652943329539E-2</v>
      </c>
      <c r="HF34" s="4">
        <f ca="1"/>
        <v>0.9986299760951608</v>
      </c>
      <c r="HG34" s="4">
        <f ca="1"/>
        <v>0.15005244348271529</v>
      </c>
      <c r="HH34" s="4">
        <f ca="1"/>
        <v>0.56415136754470419</v>
      </c>
      <c r="HQ34" s="23" t="str">
        <v>is</v>
      </c>
      <c r="HR34" s="39">
        <v>0</v>
      </c>
      <c r="HS34" s="39">
        <v>1</v>
      </c>
      <c r="HT34" s="39">
        <v>-1</v>
      </c>
      <c r="HU34" s="40">
        <v>0</v>
      </c>
      <c r="HV34" s="87" t="s">
        <v>51</v>
      </c>
      <c r="HX34" s="4">
        <v>-0.96402758007581701</v>
      </c>
      <c r="HY34" s="4">
        <v>-3.5391578608969798E-2</v>
      </c>
      <c r="HZ34" s="4">
        <v>-3.1068021851349825E-2</v>
      </c>
      <c r="IA34" s="4">
        <f ca="1"/>
        <v>-3.5615216354479284E-2</v>
      </c>
      <c r="IB34" s="4">
        <f ca="1"/>
        <v>0.99858064840612237</v>
      </c>
      <c r="IC34" s="4">
        <f ca="1"/>
        <v>0.20258229129384919</v>
      </c>
      <c r="ID34" s="4">
        <f ca="1"/>
        <v>0.75738289598940212</v>
      </c>
      <c r="IO34" s="28"/>
      <c r="IP34" s="28"/>
      <c r="IQ34" s="28"/>
      <c r="IR34" s="34"/>
    </row>
    <row r="35" spans="11:252" ht="24" customHeight="1">
      <c r="K35" s="23" t="str">
        <v>big</v>
      </c>
      <c r="L35" s="10">
        <v>-1</v>
      </c>
      <c r="M35" s="10">
        <v>1</v>
      </c>
      <c r="N35" s="10">
        <v>1</v>
      </c>
      <c r="O35" s="16">
        <v>-1</v>
      </c>
      <c r="R35" s="4">
        <f ca="1"/>
        <v>-1.9993292997390668</v>
      </c>
      <c r="S35" s="2"/>
      <c r="U35" s="4">
        <f ca="1"/>
        <v>-1.802010605790342</v>
      </c>
      <c r="V35" s="2"/>
      <c r="X35" s="4">
        <f ca="1"/>
        <v>-1.9998617881745238</v>
      </c>
      <c r="Y35" s="2"/>
      <c r="AA35" s="4">
        <f ca="1"/>
        <v>-1.9999470365019678</v>
      </c>
      <c r="AB35" s="2"/>
      <c r="AD35" s="4">
        <f ca="1"/>
        <v>-1.9999568931382408</v>
      </c>
      <c r="AE35" s="2"/>
      <c r="AG35" s="4">
        <f ca="1"/>
        <v>-1.9999568981062601</v>
      </c>
      <c r="AH35" s="2"/>
      <c r="AJ35" s="4">
        <f ca="1"/>
        <v>-1.9999569010639284</v>
      </c>
      <c r="BB35" s="23" t="str">
        <v>are</v>
      </c>
      <c r="BC35" s="10">
        <v>-1</v>
      </c>
      <c r="BD35" s="10">
        <v>2</v>
      </c>
      <c r="BE35" s="10">
        <v>0</v>
      </c>
      <c r="BF35" s="16">
        <v>1</v>
      </c>
      <c r="BG35" s="87" t="s">
        <v>51</v>
      </c>
      <c r="BI35" s="4">
        <v>1.9640275800758169</v>
      </c>
      <c r="BJ35" s="4">
        <v>3.9279575917396841</v>
      </c>
      <c r="BK35" s="4">
        <v>3.9273625630283324</v>
      </c>
      <c r="BL35" s="4">
        <f ca="1"/>
        <v>3.9980220858492532</v>
      </c>
      <c r="BM35" s="4">
        <f ca="1"/>
        <v>3.5282704087921402</v>
      </c>
      <c r="BN35" s="4">
        <f ca="1"/>
        <v>3.9896908578620063</v>
      </c>
      <c r="BO35" s="4">
        <f ca="1"/>
        <v>3.9274753917939558</v>
      </c>
      <c r="BW35" s="28"/>
      <c r="BX35" s="28">
        <v>3</v>
      </c>
      <c r="BY35" s="28"/>
      <c r="BZ35" s="34"/>
      <c r="CK35" s="23" t="str">
        <v>are</v>
      </c>
      <c r="CL35" s="10">
        <v>-1</v>
      </c>
      <c r="CM35" s="10">
        <v>1.7</v>
      </c>
      <c r="CN35" s="10">
        <v>0</v>
      </c>
      <c r="CO35" s="16">
        <v>1</v>
      </c>
      <c r="CP35" s="87" t="s">
        <v>51</v>
      </c>
      <c r="CR35" s="4">
        <v>1.9562374581277391</v>
      </c>
      <c r="CS35" s="4">
        <v>3.6396943995401574</v>
      </c>
      <c r="CT35" s="4">
        <v>3.6488558224545597</v>
      </c>
      <c r="CU35" s="4">
        <f ca="1"/>
        <v>2.1156368463065975</v>
      </c>
      <c r="CV35" s="4">
        <f ca="1"/>
        <v>3.6333198605040162</v>
      </c>
      <c r="CW35" s="4">
        <f ca="1"/>
        <v>3.688941579204073</v>
      </c>
      <c r="CX35" s="4">
        <f ca="1"/>
        <v>3.363117703496429</v>
      </c>
      <c r="DF35" s="28">
        <v>1</v>
      </c>
      <c r="DG35" s="28"/>
      <c r="DH35" s="28"/>
      <c r="DI35" s="34"/>
      <c r="DT35" s="23" t="str">
        <v>are</v>
      </c>
      <c r="DU35" s="10">
        <v>-1.1000000000000001</v>
      </c>
      <c r="DV35" s="10">
        <v>1.7</v>
      </c>
      <c r="DW35" s="10">
        <v>0</v>
      </c>
      <c r="DX35" s="16">
        <v>1</v>
      </c>
      <c r="DY35" s="87" t="s">
        <v>51</v>
      </c>
      <c r="EA35" s="4">
        <v>1.8824256130780879</v>
      </c>
      <c r="EB35" s="4">
        <v>3.7279958930964119</v>
      </c>
      <c r="EC35" s="4">
        <v>3.7374883499449707</v>
      </c>
      <c r="ED35" s="4">
        <f ca="1"/>
        <v>3.786631837526877</v>
      </c>
      <c r="EE35" s="4">
        <f ca="1"/>
        <v>3.5987765188680747</v>
      </c>
      <c r="EF35" s="4">
        <f ca="1"/>
        <v>3.7865922859995154</v>
      </c>
      <c r="EG35" s="4">
        <f ca="1"/>
        <v>3.7565230555034907</v>
      </c>
      <c r="EO35" s="28"/>
      <c r="EP35" s="28">
        <v>2</v>
      </c>
      <c r="EQ35" s="28"/>
      <c r="ER35" s="34"/>
      <c r="FC35" s="23" t="str">
        <v>are</v>
      </c>
      <c r="FD35" s="39">
        <v>-1.1000000000000001</v>
      </c>
      <c r="FE35" s="39">
        <v>1.5</v>
      </c>
      <c r="FF35" s="39">
        <v>0</v>
      </c>
      <c r="FG35" s="40">
        <v>1</v>
      </c>
      <c r="FH35" s="87" t="s">
        <v>51</v>
      </c>
      <c r="FJ35" s="4">
        <v>1.6234614194060124</v>
      </c>
      <c r="FK35" s="4">
        <v>3.4559872355248453</v>
      </c>
      <c r="FL35" s="4">
        <v>3.4798635901386321</v>
      </c>
      <c r="FM35" s="4">
        <f ca="1"/>
        <v>3.4247570093207069</v>
      </c>
      <c r="FN35" s="4">
        <f ca="1"/>
        <v>3.5963200917363602</v>
      </c>
      <c r="FO35" s="4">
        <f ca="1"/>
        <v>3.4492309396994405</v>
      </c>
      <c r="FP35" s="4">
        <f ca="1"/>
        <v>3.5553389314735311</v>
      </c>
      <c r="GF35" s="88"/>
      <c r="GG35" s="88"/>
      <c r="GH35" s="88"/>
      <c r="GI35" s="88"/>
      <c r="GJ35" s="88"/>
      <c r="GK35" s="88"/>
      <c r="GL35" s="2">
        <v>1</v>
      </c>
      <c r="GU35" s="23" t="str">
        <v>are</v>
      </c>
      <c r="GV35" s="39">
        <v>-1.1000000000000001</v>
      </c>
      <c r="GW35" s="39">
        <v>1.7</v>
      </c>
      <c r="GX35" s="39">
        <v>0</v>
      </c>
      <c r="GY35" s="40">
        <v>1</v>
      </c>
      <c r="GZ35" s="87" t="s">
        <v>51</v>
      </c>
      <c r="HB35" s="4">
        <v>1.8824256130780879</v>
      </c>
      <c r="HC35" s="4">
        <v>3.7279958930964119</v>
      </c>
      <c r="HD35" s="4">
        <v>3.7374883499449707</v>
      </c>
      <c r="HE35" s="4">
        <f ca="1"/>
        <v>3.7379854039206153</v>
      </c>
      <c r="HF35" s="4">
        <f ca="1"/>
        <v>3.7977245176882901</v>
      </c>
      <c r="HG35" s="4">
        <f ca="1"/>
        <v>3.7092188725233184</v>
      </c>
      <c r="HH35" s="4">
        <f ca="1"/>
        <v>3.783473660177366</v>
      </c>
      <c r="HQ35" s="23" t="str">
        <v>are</v>
      </c>
      <c r="HR35" s="39">
        <v>-1</v>
      </c>
      <c r="HS35" s="39">
        <v>2</v>
      </c>
      <c r="HT35" s="39">
        <v>0</v>
      </c>
      <c r="HU35" s="40">
        <v>1</v>
      </c>
      <c r="HV35" s="87" t="s">
        <v>51</v>
      </c>
      <c r="HX35" s="4">
        <v>1.9640275800758169</v>
      </c>
      <c r="HY35" s="4">
        <v>3.9279575917396841</v>
      </c>
      <c r="HZ35" s="4">
        <v>3.9273625630283324</v>
      </c>
      <c r="IA35" s="4">
        <f ca="1"/>
        <v>3.9273584101736168</v>
      </c>
      <c r="IB35" s="4">
        <f ca="1"/>
        <v>3.9980331666575042</v>
      </c>
      <c r="IC35" s="4">
        <f ca="1"/>
        <v>3.9275780988255025</v>
      </c>
      <c r="ID35" s="4">
        <f ca="1"/>
        <v>3.9834856161340881</v>
      </c>
      <c r="IO35" s="28"/>
      <c r="IP35" s="28">
        <v>3</v>
      </c>
      <c r="IQ35" s="28"/>
      <c r="IR35" s="34"/>
    </row>
    <row r="36" spans="11:252" ht="24" customHeight="1">
      <c r="K36" s="23" t="str">
        <v>sky</v>
      </c>
      <c r="L36" s="10">
        <v>-1</v>
      </c>
      <c r="M36" s="10">
        <v>2</v>
      </c>
      <c r="N36" s="10">
        <v>2</v>
      </c>
      <c r="O36" s="16">
        <v>1</v>
      </c>
      <c r="R36" s="4">
        <f ca="1"/>
        <v>-1.7602527554338989</v>
      </c>
      <c r="S36" s="2"/>
      <c r="U36" s="4">
        <f ca="1"/>
        <v>0.29684770879793043</v>
      </c>
      <c r="V36" s="2"/>
      <c r="X36" s="4">
        <f ca="1"/>
        <v>1.4144527796045026E-4</v>
      </c>
      <c r="Y36" s="2"/>
      <c r="AA36" s="4">
        <f ca="1"/>
        <v>1.5082225806706262E-5</v>
      </c>
      <c r="AB36" s="2"/>
      <c r="AD36" s="4">
        <f ca="1"/>
        <v>-4.6150116548293596E-6</v>
      </c>
      <c r="AE36" s="2"/>
      <c r="AG36" s="4">
        <f ca="1"/>
        <v>-4.6249418677035692E-6</v>
      </c>
      <c r="AH36" s="2"/>
      <c r="AJ36" s="4">
        <f ca="1"/>
        <v>-4.6308572023701089E-6</v>
      </c>
      <c r="BB36" s="23" t="str">
        <v>you</v>
      </c>
      <c r="BC36" s="10">
        <v>-2</v>
      </c>
      <c r="BD36" s="10">
        <v>1</v>
      </c>
      <c r="BE36" s="10">
        <v>1</v>
      </c>
      <c r="BF36" s="16">
        <v>-1</v>
      </c>
      <c r="BG36" s="87" t="s">
        <v>51</v>
      </c>
      <c r="BI36" s="4">
        <v>1.8920827402274512</v>
      </c>
      <c r="BJ36" s="4">
        <v>2.9632516019367041</v>
      </c>
      <c r="BK36" s="4">
        <v>2.9578063068386204</v>
      </c>
      <c r="BL36" s="4">
        <f ca="1"/>
        <v>2.00363648150709</v>
      </c>
      <c r="BM36" s="4">
        <f ca="1"/>
        <v>2.7639073280322739</v>
      </c>
      <c r="BN36" s="4">
        <f ca="1"/>
        <v>1.9943999647907336</v>
      </c>
      <c r="BO36" s="4">
        <f ca="1"/>
        <v>2.7244340237864639</v>
      </c>
      <c r="BW36" s="28"/>
      <c r="BX36" s="28"/>
      <c r="BY36" s="28"/>
      <c r="BZ36" s="34">
        <v>1</v>
      </c>
      <c r="CK36" s="23" t="str">
        <v>you</v>
      </c>
      <c r="CL36" s="10">
        <v>-2</v>
      </c>
      <c r="CM36" s="10">
        <v>1</v>
      </c>
      <c r="CN36" s="10">
        <v>1</v>
      </c>
      <c r="CO36" s="16">
        <v>-1.1000000000000001</v>
      </c>
      <c r="CP36" s="87" t="s">
        <v>51</v>
      </c>
      <c r="CR36" s="4">
        <v>1.776502496331295</v>
      </c>
      <c r="CS36" s="4">
        <v>2.8638397062940819</v>
      </c>
      <c r="CT36" s="4">
        <v>2.8642540009991833</v>
      </c>
      <c r="CU36" s="4">
        <f ca="1"/>
        <v>0.91513027563714333</v>
      </c>
      <c r="CV36" s="4">
        <f ca="1"/>
        <v>2.8561541894191027</v>
      </c>
      <c r="CW36" s="4">
        <f ca="1"/>
        <v>1.8972363116330553</v>
      </c>
      <c r="CX36" s="4">
        <f ca="1"/>
        <v>2.6960823391780844</v>
      </c>
      <c r="DF36" s="28"/>
      <c r="DG36" s="28"/>
      <c r="DH36" s="28"/>
      <c r="DI36" s="34">
        <v>2</v>
      </c>
      <c r="DT36" s="23" t="str">
        <v>you</v>
      </c>
      <c r="DU36" s="10">
        <v>-2</v>
      </c>
      <c r="DV36" s="10">
        <v>1</v>
      </c>
      <c r="DW36" s="10">
        <v>1</v>
      </c>
      <c r="DX36" s="16">
        <v>-1.3</v>
      </c>
      <c r="DY36" s="87" t="s">
        <v>51</v>
      </c>
      <c r="EA36" s="4">
        <v>1.496481779324202</v>
      </c>
      <c r="EB36" s="4">
        <v>2.6572440562981416</v>
      </c>
      <c r="EC36" s="4">
        <v>2.6588947788312227</v>
      </c>
      <c r="ED36" s="4">
        <f ca="1"/>
        <v>2.0747165890206132</v>
      </c>
      <c r="EE36" s="4">
        <f ca="1"/>
        <v>2.5814298678117868</v>
      </c>
      <c r="EF36" s="4">
        <f ca="1"/>
        <v>2.0714939027585419</v>
      </c>
      <c r="EG36" s="4">
        <f ca="1"/>
        <v>2.4437695656170133</v>
      </c>
      <c r="EO36" s="28"/>
      <c r="EP36" s="28"/>
      <c r="EQ36" s="28"/>
      <c r="ER36" s="34">
        <v>2</v>
      </c>
      <c r="FC36" s="23" t="str">
        <v>you</v>
      </c>
      <c r="FD36" s="39">
        <v>-2</v>
      </c>
      <c r="FE36" s="39">
        <v>1</v>
      </c>
      <c r="FF36" s="39">
        <v>1</v>
      </c>
      <c r="FG36" s="40">
        <v>-1.5</v>
      </c>
      <c r="FH36" s="87" t="s">
        <v>51</v>
      </c>
      <c r="FJ36" s="4">
        <v>1.1204174053937228</v>
      </c>
      <c r="FK36" s="4">
        <v>2.403657752547907</v>
      </c>
      <c r="FL36" s="4">
        <v>2.4166711666427791</v>
      </c>
      <c r="FM36" s="4">
        <f ca="1"/>
        <v>2.382856454021189</v>
      </c>
      <c r="FN36" s="4">
        <f ca="1"/>
        <v>1.5856351597418845</v>
      </c>
      <c r="FO36" s="4">
        <f ca="1"/>
        <v>2.2869310395146467</v>
      </c>
      <c r="FP36" s="4">
        <f ca="1"/>
        <v>2.0085670587860767</v>
      </c>
      <c r="GL36" s="88" t="s">
        <v>43</v>
      </c>
      <c r="GU36" s="23" t="str">
        <v>you</v>
      </c>
      <c r="GV36" s="39">
        <v>-2</v>
      </c>
      <c r="GW36" s="39">
        <v>1</v>
      </c>
      <c r="GX36" s="39">
        <v>1</v>
      </c>
      <c r="GY36" s="40">
        <v>-1.3</v>
      </c>
      <c r="GZ36" s="87" t="s">
        <v>51</v>
      </c>
      <c r="HB36" s="4">
        <v>1.496481779324202</v>
      </c>
      <c r="HC36" s="4">
        <v>2.6572440562981416</v>
      </c>
      <c r="HD36" s="4">
        <v>2.6588947788312227</v>
      </c>
      <c r="HE36" s="4">
        <f ca="1"/>
        <v>2.6630822867269073</v>
      </c>
      <c r="HF36" s="4">
        <f ca="1"/>
        <v>1.6983727475430637</v>
      </c>
      <c r="HG36" s="4">
        <f ca="1"/>
        <v>2.5313666162644681</v>
      </c>
      <c r="HH36" s="4">
        <f ca="1"/>
        <v>2.1633877777648092</v>
      </c>
      <c r="HQ36" s="23" t="str">
        <v>you</v>
      </c>
      <c r="HR36" s="39">
        <v>-2</v>
      </c>
      <c r="HS36" s="39">
        <v>1</v>
      </c>
      <c r="HT36" s="39">
        <v>1</v>
      </c>
      <c r="HU36" s="40">
        <v>-1</v>
      </c>
      <c r="HV36" s="87" t="s">
        <v>51</v>
      </c>
      <c r="HX36" s="4">
        <v>1.8920827402274512</v>
      </c>
      <c r="HY36" s="4">
        <v>2.9632516019367041</v>
      </c>
      <c r="HZ36" s="4">
        <v>2.9578063068386204</v>
      </c>
      <c r="IA36" s="4">
        <f ca="1"/>
        <v>2.962889033585836</v>
      </c>
      <c r="IB36" s="4">
        <f ca="1"/>
        <v>1.9988286383158225</v>
      </c>
      <c r="IC36" s="4">
        <f ca="1"/>
        <v>2.7243251710926031</v>
      </c>
      <c r="ID36" s="4">
        <f ca="1"/>
        <v>2.2254776054524585</v>
      </c>
      <c r="IO36" s="28"/>
      <c r="IP36" s="28"/>
      <c r="IQ36" s="28"/>
      <c r="IR36" s="34"/>
    </row>
    <row r="37" spans="11:252" ht="24" customHeight="1">
      <c r="K37" s="23" t="str">
        <v>is</v>
      </c>
      <c r="L37" s="10">
        <v>0</v>
      </c>
      <c r="M37" s="10">
        <v>1</v>
      </c>
      <c r="N37" s="10">
        <v>-1</v>
      </c>
      <c r="O37" s="16">
        <v>0</v>
      </c>
      <c r="R37" s="4">
        <f ca="1"/>
        <v>-0.23773514378330207</v>
      </c>
      <c r="S37" s="2"/>
      <c r="U37" s="4">
        <f ca="1"/>
        <v>-1.9008487697346381</v>
      </c>
      <c r="V37" s="2"/>
      <c r="X37" s="4">
        <f ca="1"/>
        <v>-1.9918810962001183</v>
      </c>
      <c r="Y37" s="2"/>
      <c r="AA37" s="4">
        <f ca="1"/>
        <v>-1.9899912967460316</v>
      </c>
      <c r="AB37" s="2"/>
      <c r="AD37" s="4">
        <f ca="1"/>
        <v>-1.989961413416325</v>
      </c>
      <c r="AE37" s="2"/>
      <c r="AG37" s="4">
        <f ca="1"/>
        <v>-1.9899608164104006</v>
      </c>
      <c r="AH37" s="2"/>
      <c r="AJ37" s="4">
        <f ca="1"/>
        <v>-1.9899608073543065</v>
      </c>
      <c r="BB37" s="23" t="str">
        <v>me</v>
      </c>
      <c r="BC37" s="10">
        <v>-1</v>
      </c>
      <c r="BD37" s="10">
        <v>-1</v>
      </c>
      <c r="BE37" s="10">
        <v>2</v>
      </c>
      <c r="BF37" s="16">
        <v>1</v>
      </c>
      <c r="BG37" s="87" t="s">
        <v>51</v>
      </c>
      <c r="BI37" s="4">
        <v>3.8920827402274512</v>
      </c>
      <c r="BJ37" s="4">
        <v>3.0347131688818068</v>
      </c>
      <c r="BK37" s="4">
        <v>3.0255051861963347</v>
      </c>
      <c r="BL37" s="4">
        <f ca="1"/>
        <v>1.0111771739326514</v>
      </c>
      <c r="BM37" s="4">
        <f ca="1"/>
        <v>3.2355452224238936</v>
      </c>
      <c r="BN37" s="4">
        <f ca="1"/>
        <v>1.0048915901079796</v>
      </c>
      <c r="BO37" s="4">
        <f ca="1"/>
        <v>2.5586519463678603</v>
      </c>
      <c r="BW37" s="28">
        <v>1</v>
      </c>
      <c r="BX37" s="28"/>
      <c r="BY37" s="28"/>
      <c r="BZ37" s="34"/>
      <c r="CK37" s="23" t="str">
        <v>me</v>
      </c>
      <c r="CL37" s="10">
        <v>-1.1000000000000001</v>
      </c>
      <c r="CM37" s="10">
        <v>-1</v>
      </c>
      <c r="CN37" s="10">
        <v>2</v>
      </c>
      <c r="CO37" s="16">
        <v>1</v>
      </c>
      <c r="CP37" s="87" t="s">
        <v>51</v>
      </c>
      <c r="CR37" s="4">
        <v>3.9799163640921469</v>
      </c>
      <c r="CS37" s="4">
        <v>3.1341931751091954</v>
      </c>
      <c r="CT37" s="4">
        <v>3.1193433474570638</v>
      </c>
      <c r="CU37" s="4">
        <f ca="1"/>
        <v>1.973112090568403</v>
      </c>
      <c r="CV37" s="4">
        <f ca="1"/>
        <v>3.1299941355229812</v>
      </c>
      <c r="CW37" s="4">
        <f ca="1"/>
        <v>1.1146915225994229</v>
      </c>
      <c r="CX37" s="4">
        <f ca="1"/>
        <v>3.2872794593345196</v>
      </c>
      <c r="DF37" s="28"/>
      <c r="DG37" s="28">
        <v>1</v>
      </c>
      <c r="DH37" s="28"/>
      <c r="DI37" s="34"/>
      <c r="DT37" s="23" t="str">
        <v>me</v>
      </c>
      <c r="DU37" s="10">
        <v>-1.1000000000000001</v>
      </c>
      <c r="DV37" s="10">
        <v>-1.1000000000000001</v>
      </c>
      <c r="DW37" s="10">
        <v>2</v>
      </c>
      <c r="DX37" s="16">
        <v>1</v>
      </c>
      <c r="DY37" s="87" t="s">
        <v>51</v>
      </c>
      <c r="EA37" s="4">
        <v>4.1288457134153242</v>
      </c>
      <c r="EB37" s="4">
        <v>3.0458778084729499</v>
      </c>
      <c r="EC37" s="4">
        <v>3.0324544742013053</v>
      </c>
      <c r="ED37" s="4">
        <f ca="1"/>
        <v>1.7743682366627049</v>
      </c>
      <c r="EE37" s="4">
        <f ca="1"/>
        <v>3.1298731032869851</v>
      </c>
      <c r="EF37" s="4">
        <f ca="1"/>
        <v>1.767910588752583</v>
      </c>
      <c r="EG37" s="4">
        <f ca="1"/>
        <v>2.5672821223765538</v>
      </c>
      <c r="EO37" s="28"/>
      <c r="EP37" s="28"/>
      <c r="EQ37" s="28">
        <v>1</v>
      </c>
      <c r="ER37" s="34"/>
      <c r="FC37" s="23" t="str">
        <v>me</v>
      </c>
      <c r="FD37" s="39">
        <v>-1.1000000000000001</v>
      </c>
      <c r="FE37" s="39">
        <v>-1.1000000000000001</v>
      </c>
      <c r="FF37" s="39">
        <v>1.9</v>
      </c>
      <c r="FG37" s="40">
        <v>1</v>
      </c>
      <c r="FH37" s="87" t="s">
        <v>51</v>
      </c>
      <c r="FJ37" s="4">
        <v>4.2498564413981406</v>
      </c>
      <c r="FK37" s="4">
        <v>3.0049934017398345</v>
      </c>
      <c r="FL37" s="4">
        <v>2.9821335852800477</v>
      </c>
      <c r="FM37" s="4">
        <f ca="1"/>
        <v>3.0279391761118188</v>
      </c>
      <c r="FN37" s="4">
        <f ca="1"/>
        <v>1.1701859406417354</v>
      </c>
      <c r="FO37" s="4">
        <f ca="1"/>
        <v>2.796862593555745</v>
      </c>
      <c r="FP37" s="4">
        <f ca="1"/>
        <v>2.0557755554901069</v>
      </c>
      <c r="GE37" t="s">
        <v>57</v>
      </c>
      <c r="GJ37" t="s">
        <v>46</v>
      </c>
      <c r="GL37" s="24" t="s">
        <v>58</v>
      </c>
      <c r="GU37" s="23" t="str">
        <v>me</v>
      </c>
      <c r="GV37" s="39">
        <v>-1.1000000000000001</v>
      </c>
      <c r="GW37" s="39">
        <v>-1.1000000000000001</v>
      </c>
      <c r="GX37" s="39">
        <v>2</v>
      </c>
      <c r="GY37" s="40">
        <v>1</v>
      </c>
      <c r="GZ37" s="87" t="s">
        <v>51</v>
      </c>
      <c r="HB37" s="4">
        <v>4.1288457134153242</v>
      </c>
      <c r="HC37" s="4">
        <v>3.0458778084729499</v>
      </c>
      <c r="HD37" s="4">
        <v>3.0324544742013053</v>
      </c>
      <c r="HE37" s="4">
        <f ca="1"/>
        <v>3.0393422445974094</v>
      </c>
      <c r="HF37" s="4">
        <f ca="1"/>
        <v>1.0013514759709359</v>
      </c>
      <c r="HG37" s="4">
        <f ca="1"/>
        <v>2.8286769786937276</v>
      </c>
      <c r="HH37" s="4">
        <f ca="1"/>
        <v>1.9574273958774273</v>
      </c>
      <c r="HQ37" s="23" t="str">
        <v>me</v>
      </c>
      <c r="HR37" s="39">
        <v>-1</v>
      </c>
      <c r="HS37" s="39">
        <v>-1</v>
      </c>
      <c r="HT37" s="39">
        <v>2</v>
      </c>
      <c r="HU37" s="40">
        <v>1</v>
      </c>
      <c r="HV37" s="87" t="s">
        <v>51</v>
      </c>
      <c r="HX37" s="4">
        <v>3.8920827402274512</v>
      </c>
      <c r="HY37" s="4">
        <v>3.0347131688818068</v>
      </c>
      <c r="HZ37" s="4">
        <v>3.0255051861963347</v>
      </c>
      <c r="IA37" s="4">
        <f ca="1"/>
        <v>3.0348673413246372</v>
      </c>
      <c r="IB37" s="4">
        <f ca="1"/>
        <v>1.0015433465487276</v>
      </c>
      <c r="IC37" s="4">
        <f ca="1"/>
        <v>2.5582891486055277</v>
      </c>
      <c r="ID37" s="4">
        <f ca="1"/>
        <v>1.4766644587421263</v>
      </c>
      <c r="IO37" s="28">
        <v>1</v>
      </c>
      <c r="IP37" s="28"/>
      <c r="IQ37" s="28"/>
      <c r="IR37" s="34"/>
    </row>
    <row r="38" spans="11:252" ht="24" customHeight="1">
      <c r="K38" s="23" t="str">
        <v>are</v>
      </c>
      <c r="L38" s="10">
        <v>-1</v>
      </c>
      <c r="M38" s="10">
        <v>2</v>
      </c>
      <c r="N38" s="10">
        <v>0</v>
      </c>
      <c r="O38" s="16">
        <v>0</v>
      </c>
      <c r="R38" s="4">
        <f ca="1"/>
        <v>-1.237064443522369</v>
      </c>
      <c r="S38" s="2"/>
      <c r="U38" s="4">
        <f ca="1"/>
        <v>-2.7028593755249801</v>
      </c>
      <c r="V38" s="2"/>
      <c r="X38" s="4">
        <f ca="1"/>
        <v>-2.9917428843746423</v>
      </c>
      <c r="Y38" s="2"/>
      <c r="AA38" s="4">
        <f ca="1"/>
        <v>-2.9899383332479994</v>
      </c>
      <c r="AB38" s="2"/>
      <c r="AD38" s="4">
        <f ca="1"/>
        <v>-2.989918306554566</v>
      </c>
      <c r="AE38" s="2"/>
      <c r="AG38" s="4">
        <f ca="1"/>
        <v>-2.9899177145166607</v>
      </c>
      <c r="AH38" s="2"/>
      <c r="AJ38" s="4">
        <f ca="1"/>
        <v>-2.9899177084182349</v>
      </c>
      <c r="BB38" s="23" t="str">
        <v>and</v>
      </c>
      <c r="BC38" s="10">
        <v>0</v>
      </c>
      <c r="BD38" s="10">
        <v>-2</v>
      </c>
      <c r="BE38" s="10">
        <v>-1</v>
      </c>
      <c r="BF38" s="16">
        <v>1</v>
      </c>
      <c r="BG38" s="87" t="s">
        <v>51</v>
      </c>
      <c r="BI38" s="4">
        <v>3.5972419924182986E-2</v>
      </c>
      <c r="BJ38" s="4">
        <v>-1.927474318836421</v>
      </c>
      <c r="BK38" s="4">
        <v>-1.9230482834554414</v>
      </c>
      <c r="BL38" s="4">
        <f ca="1"/>
        <v>-1.0042097572523025</v>
      </c>
      <c r="BM38" s="4">
        <f ca="1"/>
        <v>-1.5282694983409373</v>
      </c>
      <c r="BN38" s="4">
        <f ca="1"/>
        <v>-0.99029197258760582</v>
      </c>
      <c r="BO38" s="4">
        <f ca="1"/>
        <v>-1.6898333638265512</v>
      </c>
      <c r="BW38" s="28"/>
      <c r="BX38" s="28">
        <v>-1</v>
      </c>
      <c r="BY38" s="28"/>
      <c r="BZ38" s="34"/>
      <c r="CK38" s="23" t="str">
        <v>and</v>
      </c>
      <c r="CL38" s="10">
        <v>0</v>
      </c>
      <c r="CM38" s="10">
        <v>-1.9</v>
      </c>
      <c r="CN38" s="10">
        <v>-1</v>
      </c>
      <c r="CO38" s="16">
        <v>1</v>
      </c>
      <c r="CP38" s="87" t="s">
        <v>51</v>
      </c>
      <c r="CR38" s="4">
        <v>3.5972419924182986E-2</v>
      </c>
      <c r="CS38" s="4">
        <v>-1.832118441465683</v>
      </c>
      <c r="CT38" s="4">
        <v>-1.8384719371681779</v>
      </c>
      <c r="CU38" s="4">
        <f ca="1"/>
        <v>0.81912108930353011</v>
      </c>
      <c r="CV38" s="4">
        <f ca="1"/>
        <v>-1.8208861856284888</v>
      </c>
      <c r="CW38" s="4">
        <f ca="1"/>
        <v>-0.89295043809953745</v>
      </c>
      <c r="CX38" s="4">
        <f ca="1"/>
        <v>-1.5191066838988929</v>
      </c>
      <c r="DF38" s="28"/>
      <c r="DG38" s="28">
        <v>-1</v>
      </c>
      <c r="DH38" s="28"/>
      <c r="DI38" s="34"/>
      <c r="DT38" s="23" t="str">
        <v>and</v>
      </c>
      <c r="DU38" s="10">
        <v>0</v>
      </c>
      <c r="DV38" s="10">
        <v>-1.7999999999999998</v>
      </c>
      <c r="DW38" s="10">
        <v>-1</v>
      </c>
      <c r="DX38" s="16">
        <v>1</v>
      </c>
      <c r="DY38" s="87" t="s">
        <v>51</v>
      </c>
      <c r="EA38" s="4">
        <v>0.19572753263124043</v>
      </c>
      <c r="EB38" s="4">
        <v>-1.7236078112544306</v>
      </c>
      <c r="EC38" s="4">
        <v>-1.7313727948295576</v>
      </c>
      <c r="ED38" s="4">
        <f ca="1"/>
        <v>-1.1699963960133233</v>
      </c>
      <c r="EE38" s="4">
        <f ca="1"/>
        <v>-1.5869516798877057</v>
      </c>
      <c r="EF38" s="4">
        <f ca="1"/>
        <v>-1.1665174481294676</v>
      </c>
      <c r="EG38" s="4">
        <f ca="1"/>
        <v>-1.524609325472114</v>
      </c>
      <c r="EO38" s="28"/>
      <c r="EP38" s="28"/>
      <c r="EQ38" s="28"/>
      <c r="ER38" s="34">
        <v>1</v>
      </c>
      <c r="FC38" s="23" t="str">
        <v>and</v>
      </c>
      <c r="FD38" s="39">
        <v>0</v>
      </c>
      <c r="FE38" s="39">
        <v>-1.7999999999999998</v>
      </c>
      <c r="FF38" s="39">
        <v>-1</v>
      </c>
      <c r="FG38" s="40">
        <v>0.9</v>
      </c>
      <c r="FH38" s="87" t="s">
        <v>51</v>
      </c>
      <c r="FJ38" s="4">
        <v>0.44068784471918376</v>
      </c>
      <c r="FK38" s="4">
        <v>-1.7269448043480686</v>
      </c>
      <c r="FL38" s="4">
        <v>-1.7535583212124513</v>
      </c>
      <c r="FM38" s="4">
        <f ca="1"/>
        <v>-1.6895276811233528</v>
      </c>
      <c r="FN38" s="4">
        <f ca="1"/>
        <v>-0.98428982726382797</v>
      </c>
      <c r="FO38" s="4">
        <f ca="1"/>
        <v>-1.6073253163703098</v>
      </c>
      <c r="FP38" s="4">
        <f ca="1"/>
        <v>-1.3856583637923015</v>
      </c>
      <c r="GE38" s="10">
        <v>1</v>
      </c>
      <c r="GF38" s="10">
        <v>2</v>
      </c>
      <c r="GG38" s="10">
        <v>-1</v>
      </c>
      <c r="GH38" s="10">
        <v>2</v>
      </c>
      <c r="GI38" s="10">
        <v>1</v>
      </c>
      <c r="GJ38" s="16">
        <v>-1</v>
      </c>
      <c r="GK38" s="87" t="s">
        <v>51</v>
      </c>
      <c r="GL38" s="86" cm="1">
        <f t="array" aca="1" ref="GL38" ca="1">MMULT(GE38:GJ38,GL30:GL35)</f>
        <v>0.86264069080050731</v>
      </c>
      <c r="GU38" s="23" t="str">
        <v>and</v>
      </c>
      <c r="GV38" s="39">
        <v>0</v>
      </c>
      <c r="GW38" s="39">
        <v>-1.7999999999999998</v>
      </c>
      <c r="GX38" s="39">
        <v>-1</v>
      </c>
      <c r="GY38" s="40">
        <v>1</v>
      </c>
      <c r="GZ38" s="87" t="s">
        <v>51</v>
      </c>
      <c r="HB38" s="4">
        <v>0.19572753263124043</v>
      </c>
      <c r="HC38" s="4">
        <v>-1.7236078112544306</v>
      </c>
      <c r="HD38" s="4">
        <v>-1.7313727948295576</v>
      </c>
      <c r="HE38" s="4">
        <f ca="1"/>
        <v>-1.7341586511336362</v>
      </c>
      <c r="HF38" s="4">
        <f ca="1"/>
        <v>-0.79858754286622857</v>
      </c>
      <c r="HG38" s="4">
        <f ca="1"/>
        <v>-1.589777160661825</v>
      </c>
      <c r="HH38" s="4">
        <f ca="1"/>
        <v>-1.25706242342256</v>
      </c>
      <c r="HQ38" s="23" t="str">
        <v>and</v>
      </c>
      <c r="HR38" s="39">
        <v>0</v>
      </c>
      <c r="HS38" s="39">
        <v>-2</v>
      </c>
      <c r="HT38" s="39">
        <v>-1</v>
      </c>
      <c r="HU38" s="40">
        <v>1</v>
      </c>
      <c r="HV38" s="87" t="s">
        <v>51</v>
      </c>
      <c r="HX38" s="4">
        <v>3.5972419924182986E-2</v>
      </c>
      <c r="HY38" s="4">
        <v>-1.927474318836421</v>
      </c>
      <c r="HZ38" s="4">
        <v>-1.9230482834554414</v>
      </c>
      <c r="IA38" s="4">
        <f ca="1"/>
        <v>-1.9267797210282942</v>
      </c>
      <c r="IB38" s="4">
        <f ca="1"/>
        <v>-0.9994049214834726</v>
      </c>
      <c r="IC38" s="4">
        <f ca="1"/>
        <v>-1.6897908116029798</v>
      </c>
      <c r="ID38" s="4">
        <f ca="1"/>
        <v>-1.2187832002500709</v>
      </c>
      <c r="IO38" s="28"/>
      <c r="IP38" s="28"/>
      <c r="IQ38" s="28"/>
      <c r="IR38" s="34">
        <v>1</v>
      </c>
    </row>
    <row r="39" spans="11:252" ht="24" customHeight="1">
      <c r="K39" s="23" t="str">
        <v>you</v>
      </c>
      <c r="L39" s="10">
        <v>-2</v>
      </c>
      <c r="M39" s="10">
        <v>1</v>
      </c>
      <c r="N39" s="10">
        <v>1</v>
      </c>
      <c r="O39" s="16">
        <v>-1</v>
      </c>
      <c r="R39" s="4">
        <f ca="1"/>
        <v>-1.237735143783302</v>
      </c>
      <c r="S39" s="2"/>
      <c r="U39" s="4">
        <f ca="1"/>
        <v>-2.7028795261689567</v>
      </c>
      <c r="V39" s="2"/>
      <c r="X39" s="4">
        <f ca="1"/>
        <v>-2.9997268098015319</v>
      </c>
      <c r="Y39" s="2"/>
      <c r="AA39" s="4">
        <f ca="1"/>
        <v>-2.9998561917317104</v>
      </c>
      <c r="AB39" s="2"/>
      <c r="AD39" s="4">
        <f ca="1"/>
        <v>-2.9998660644030677</v>
      </c>
      <c r="AE39" s="2"/>
      <c r="AG39" s="4">
        <f ca="1"/>
        <v>-2.9998660693769121</v>
      </c>
      <c r="AH39" s="2"/>
      <c r="AJ39" s="4">
        <f ca="1"/>
        <v>-2.9998660723345831</v>
      </c>
      <c r="BB39" s="23" t="str">
        <v>go</v>
      </c>
      <c r="BC39" s="10">
        <v>0</v>
      </c>
      <c r="BD39" s="10">
        <v>1</v>
      </c>
      <c r="BE39" s="10">
        <v>1</v>
      </c>
      <c r="BF39" s="16">
        <v>1</v>
      </c>
      <c r="BG39" s="87" t="s">
        <v>51</v>
      </c>
      <c r="BI39" s="4">
        <v>1.9640275800758169</v>
      </c>
      <c r="BJ39" s="4">
        <v>2.963446738760604</v>
      </c>
      <c r="BK39" s="4">
        <v>2.9590548629207443</v>
      </c>
      <c r="BL39" s="4">
        <f ca="1"/>
        <v>2.0048862677635588</v>
      </c>
      <c r="BM39" s="4">
        <f ca="1"/>
        <v>2.7640889007623488</v>
      </c>
      <c r="BN39" s="4">
        <f ca="1"/>
        <v>1.9952372278834289</v>
      </c>
      <c r="BO39" s="4">
        <f ca="1"/>
        <v>2.7257633391009515</v>
      </c>
      <c r="BW39" s="28"/>
      <c r="BX39" s="28"/>
      <c r="BY39" s="28">
        <v>1</v>
      </c>
      <c r="BZ39" s="34"/>
      <c r="CK39" s="23" t="str">
        <v>go</v>
      </c>
      <c r="CL39" s="10">
        <v>0</v>
      </c>
      <c r="CM39" s="10">
        <v>1</v>
      </c>
      <c r="CN39" s="10">
        <v>0.9</v>
      </c>
      <c r="CO39" s="16">
        <v>1</v>
      </c>
      <c r="CP39" s="87" t="s">
        <v>51</v>
      </c>
      <c r="CR39" s="4">
        <v>1.8676248220682354</v>
      </c>
      <c r="CS39" s="4">
        <v>2.8640591672449611</v>
      </c>
      <c r="CT39" s="4">
        <v>2.8657712544826484</v>
      </c>
      <c r="CU39" s="4">
        <f ca="1"/>
        <v>1.0972361701739182</v>
      </c>
      <c r="CV39" s="4">
        <f ca="1"/>
        <v>2.8566408416646243</v>
      </c>
      <c r="CW39" s="4">
        <f ca="1"/>
        <v>1.9980149123684243</v>
      </c>
      <c r="CX39" s="4">
        <f ca="1"/>
        <v>2.697667079760933</v>
      </c>
      <c r="DF39" s="28">
        <v>1</v>
      </c>
      <c r="DG39" s="28"/>
      <c r="DH39" s="28"/>
      <c r="DI39" s="34"/>
      <c r="DT39" s="23" t="str">
        <v>go</v>
      </c>
      <c r="DU39" s="10">
        <v>-0.1</v>
      </c>
      <c r="DV39" s="10">
        <v>1</v>
      </c>
      <c r="DW39" s="10">
        <v>0.9</v>
      </c>
      <c r="DX39" s="16">
        <v>1</v>
      </c>
      <c r="DY39" s="87" t="s">
        <v>51</v>
      </c>
      <c r="EA39" s="4">
        <v>1.8812631231121302</v>
      </c>
      <c r="EB39" s="4">
        <v>2.9574579751723062</v>
      </c>
      <c r="EC39" s="4">
        <v>2.9606566004945583</v>
      </c>
      <c r="ED39" s="4">
        <f ca="1"/>
        <v>2.4375595304566251</v>
      </c>
      <c r="EE39" s="4">
        <f ca="1"/>
        <v>2.8816010572784565</v>
      </c>
      <c r="EF39" s="4">
        <f ca="1"/>
        <v>2.4344902097615053</v>
      </c>
      <c r="EG39" s="4">
        <f ca="1"/>
        <v>2.7677460051256983</v>
      </c>
      <c r="EO39" s="28">
        <v>2</v>
      </c>
      <c r="EP39" s="28"/>
      <c r="EQ39" s="28"/>
      <c r="ER39" s="34"/>
      <c r="FC39" s="23" t="str">
        <v>go</v>
      </c>
      <c r="FD39" s="39">
        <v>-0.30000000000000004</v>
      </c>
      <c r="FE39" s="39">
        <v>1</v>
      </c>
      <c r="FF39" s="39">
        <v>0.9</v>
      </c>
      <c r="FG39" s="40">
        <v>1</v>
      </c>
      <c r="FH39" s="87" t="s">
        <v>51</v>
      </c>
      <c r="FJ39" s="4">
        <v>1.8832030334954661</v>
      </c>
      <c r="FK39" s="4">
        <v>3.1037482161393886</v>
      </c>
      <c r="FL39" s="4">
        <v>3.1175788166397886</v>
      </c>
      <c r="FM39" s="4">
        <f ca="1"/>
        <v>3.082969542289276</v>
      </c>
      <c r="FN39" s="4">
        <f ca="1"/>
        <v>2.3772017787201256</v>
      </c>
      <c r="FO39" s="4">
        <f ca="1"/>
        <v>2.9986759648621319</v>
      </c>
      <c r="FP39" s="4">
        <f ca="1"/>
        <v>2.7552867828923038</v>
      </c>
      <c r="GU39" s="23" t="str">
        <v>go</v>
      </c>
      <c r="GV39" s="39">
        <v>-0.1</v>
      </c>
      <c r="GW39" s="39">
        <v>1</v>
      </c>
      <c r="GX39" s="39">
        <v>0.9</v>
      </c>
      <c r="GY39" s="40">
        <v>1</v>
      </c>
      <c r="GZ39" s="87" t="s">
        <v>51</v>
      </c>
      <c r="HB39" s="4">
        <v>1.8812631231121302</v>
      </c>
      <c r="HC39" s="4">
        <v>2.9574579751723062</v>
      </c>
      <c r="HD39" s="4">
        <v>2.9606566004945583</v>
      </c>
      <c r="HE39" s="4">
        <f ca="1"/>
        <v>2.9633081759682991</v>
      </c>
      <c r="HF39" s="4">
        <f ca="1"/>
        <v>2.0993027497633086</v>
      </c>
      <c r="HG39" s="4">
        <f ca="1"/>
        <v>2.8436826978775125</v>
      </c>
      <c r="HH39" s="4">
        <f ca="1"/>
        <v>2.5170944418498955</v>
      </c>
      <c r="HQ39" s="23" t="str">
        <v>go</v>
      </c>
      <c r="HR39" s="39">
        <v>0</v>
      </c>
      <c r="HS39" s="39">
        <v>1</v>
      </c>
      <c r="HT39" s="39">
        <v>1</v>
      </c>
      <c r="HU39" s="40">
        <v>1</v>
      </c>
      <c r="HV39" s="87" t="s">
        <v>51</v>
      </c>
      <c r="HX39" s="4">
        <v>1.9640275800758169</v>
      </c>
      <c r="HY39" s="4">
        <v>2.963446738760604</v>
      </c>
      <c r="HZ39" s="4">
        <v>2.9590548629207443</v>
      </c>
      <c r="IA39" s="4">
        <f ca="1"/>
        <v>2.9630582194703559</v>
      </c>
      <c r="IB39" s="4">
        <f ca="1"/>
        <v>2.0000763981869412</v>
      </c>
      <c r="IC39" s="4">
        <f ca="1"/>
        <v>2.7256664439707037</v>
      </c>
      <c r="ID39" s="4">
        <f ca="1"/>
        <v>2.2267278348369133</v>
      </c>
      <c r="IO39" s="28"/>
      <c r="IP39" s="28"/>
      <c r="IQ39" s="28">
        <v>1</v>
      </c>
      <c r="IR39" s="34"/>
    </row>
    <row r="40" spans="11:252" ht="24" customHeight="1">
      <c r="K40" s="23" t="str">
        <v>me</v>
      </c>
      <c r="L40" s="10">
        <v>-1</v>
      </c>
      <c r="M40" s="10">
        <v>-1</v>
      </c>
      <c r="N40" s="10">
        <v>2</v>
      </c>
      <c r="O40" s="16">
        <v>1</v>
      </c>
      <c r="R40" s="4">
        <f ca="1"/>
        <v>1.237735143783302</v>
      </c>
      <c r="S40" s="2"/>
      <c r="U40" s="4">
        <f ca="1"/>
        <v>2.9998333915174786</v>
      </c>
      <c r="V40" s="2"/>
      <c r="X40" s="4">
        <f ca="1"/>
        <v>2.9879582393994117</v>
      </c>
      <c r="Y40" s="2"/>
      <c r="AA40" s="4">
        <f ca="1"/>
        <v>2.9850588492531918</v>
      </c>
      <c r="AB40" s="2"/>
      <c r="AD40" s="4">
        <f ca="1"/>
        <v>2.9850090879229536</v>
      </c>
      <c r="AE40" s="2"/>
      <c r="AG40" s="4">
        <f ca="1"/>
        <v>2.9850081899271448</v>
      </c>
      <c r="AH40" s="2"/>
      <c r="AJ40" s="4">
        <f ca="1"/>
        <v>2.9850081748641681</v>
      </c>
      <c r="BB40" s="23" t="str">
        <v>for</v>
      </c>
      <c r="BC40" s="10">
        <v>-1</v>
      </c>
      <c r="BD40" s="10">
        <v>1</v>
      </c>
      <c r="BE40" s="10">
        <v>-1</v>
      </c>
      <c r="BF40" s="16">
        <v>1</v>
      </c>
      <c r="BG40" s="87" t="s">
        <v>51</v>
      </c>
      <c r="BI40" s="5">
        <v>1</v>
      </c>
      <c r="BJ40" s="5">
        <v>1.9645108529790805</v>
      </c>
      <c r="BK40" s="5">
        <v>1.9683077001075882</v>
      </c>
      <c r="BL40" s="5">
        <f ca="1"/>
        <v>2.9931358180856948</v>
      </c>
      <c r="BM40" s="5">
        <f ca="1"/>
        <v>1.7641815080297913</v>
      </c>
      <c r="BN40" s="5">
        <f ca="1"/>
        <v>2.9944536299785769</v>
      </c>
      <c r="BO40" s="5">
        <f ca="1"/>
        <v>2.2017120526930043</v>
      </c>
      <c r="BW40" s="28"/>
      <c r="BX40" s="28"/>
      <c r="BY40" s="28"/>
      <c r="BZ40" s="34"/>
      <c r="CK40" s="23" t="str">
        <v>for</v>
      </c>
      <c r="CL40" s="10">
        <v>-1</v>
      </c>
      <c r="CM40" s="10">
        <v>1</v>
      </c>
      <c r="CN40" s="10">
        <v>-1</v>
      </c>
      <c r="CO40" s="16">
        <v>1</v>
      </c>
      <c r="CP40" s="87" t="s">
        <v>51</v>
      </c>
      <c r="CR40" s="5">
        <v>0.99220987805192196</v>
      </c>
      <c r="CS40" s="5">
        <v>1.9650645722843112</v>
      </c>
      <c r="CT40" s="5">
        <v>1.9746433032616697</v>
      </c>
      <c r="CU40" s="5">
        <f ca="1"/>
        <v>2.0455548642629235</v>
      </c>
      <c r="CV40" s="5">
        <f ca="1"/>
        <v>1.9653746192152721</v>
      </c>
      <c r="CW40" s="5">
        <f ca="1"/>
        <v>2.9886229415346639</v>
      </c>
      <c r="CX40" s="5">
        <f ca="1"/>
        <v>1.8065951363548383</v>
      </c>
      <c r="DF40" s="28"/>
      <c r="DG40" s="28"/>
      <c r="DH40" s="28"/>
      <c r="DI40" s="34">
        <v>1</v>
      </c>
      <c r="DT40" s="23" t="str">
        <v>for</v>
      </c>
      <c r="DU40" s="10">
        <v>-1</v>
      </c>
      <c r="DV40" s="10">
        <v>1</v>
      </c>
      <c r="DW40" s="10">
        <v>-1</v>
      </c>
      <c r="DX40" s="16">
        <v>0.9</v>
      </c>
      <c r="DY40" s="87" t="s">
        <v>51</v>
      </c>
      <c r="EA40" s="5">
        <v>0.77289460580910319</v>
      </c>
      <c r="EB40" s="5">
        <v>1.8578771648335868</v>
      </c>
      <c r="EC40" s="5">
        <v>1.8662779298726653</v>
      </c>
      <c r="ED40" s="5">
        <f ca="1"/>
        <v>2.5084918969357308</v>
      </c>
      <c r="EE40" s="5">
        <f ca="1"/>
        <v>1.7816908017525848</v>
      </c>
      <c r="EF40" s="5">
        <f ca="1"/>
        <v>2.5118290759380031</v>
      </c>
      <c r="EG40" s="5">
        <f ca="1"/>
        <v>2.1042005866359181</v>
      </c>
      <c r="EO40" s="28"/>
      <c r="EP40" s="28"/>
      <c r="EQ40" s="28"/>
      <c r="ER40" s="34">
        <v>1</v>
      </c>
      <c r="FC40" s="23" t="str">
        <v>for</v>
      </c>
      <c r="FD40" s="39">
        <v>-1</v>
      </c>
      <c r="FE40" s="39">
        <v>1</v>
      </c>
      <c r="FF40" s="39">
        <v>-1</v>
      </c>
      <c r="FG40" s="40">
        <v>0.8</v>
      </c>
      <c r="FH40" s="87" t="s">
        <v>51</v>
      </c>
      <c r="FJ40" s="5">
        <v>0.48904010993054603</v>
      </c>
      <c r="FK40" s="5">
        <v>1.7042695897764837</v>
      </c>
      <c r="FL40" s="5">
        <v>1.722577936804901</v>
      </c>
      <c r="FM40" s="5">
        <f ca="1"/>
        <v>1.6834066999266328</v>
      </c>
      <c r="FN40" s="5">
        <f ca="1"/>
        <v>2.7090923793849799</v>
      </c>
      <c r="FO40" s="5">
        <f ca="1"/>
        <v>1.811566686595764</v>
      </c>
      <c r="FP40" s="5">
        <f ca="1"/>
        <v>2.2313450958315215</v>
      </c>
      <c r="GU40" s="23" t="str">
        <v>for</v>
      </c>
      <c r="GV40" s="39">
        <v>-1</v>
      </c>
      <c r="GW40" s="39">
        <v>1</v>
      </c>
      <c r="GX40" s="39">
        <v>-1</v>
      </c>
      <c r="GY40" s="40">
        <v>0.9</v>
      </c>
      <c r="GZ40" s="87" t="s">
        <v>51</v>
      </c>
      <c r="HB40" s="5">
        <v>0.77289460580910319</v>
      </c>
      <c r="HC40" s="5">
        <v>1.8578771648335868</v>
      </c>
      <c r="HD40" s="5">
        <v>1.8662779298726653</v>
      </c>
      <c r="HE40" s="5">
        <f ca="1"/>
        <v>1.8637833974582385</v>
      </c>
      <c r="HF40" s="5">
        <f ca="1"/>
        <v>2.8980791231970948</v>
      </c>
      <c r="HG40" s="5">
        <f ca="1"/>
        <v>1.9610656747161168</v>
      </c>
      <c r="HH40" s="5">
        <f ca="1"/>
        <v>2.4161858093210937</v>
      </c>
      <c r="HQ40" s="23" t="str">
        <v>for</v>
      </c>
      <c r="HR40" s="39">
        <v>-1</v>
      </c>
      <c r="HS40" s="39">
        <v>1</v>
      </c>
      <c r="HT40" s="39">
        <v>-1</v>
      </c>
      <c r="HU40" s="40">
        <v>1</v>
      </c>
      <c r="HV40" s="87" t="s">
        <v>51</v>
      </c>
      <c r="HX40" s="5">
        <v>1</v>
      </c>
      <c r="HY40" s="5">
        <v>1.9645108529790805</v>
      </c>
      <c r="HZ40" s="5">
        <v>1.9683077001075882</v>
      </c>
      <c r="IA40" s="5">
        <f ca="1"/>
        <v>1.9643001907032609</v>
      </c>
      <c r="IB40" s="5">
        <f ca="1"/>
        <v>2.997956768470563</v>
      </c>
      <c r="IC40" s="5">
        <f ca="1"/>
        <v>2.2019116548547988</v>
      </c>
      <c r="ID40" s="5">
        <f ca="1"/>
        <v>2.7567577812971749</v>
      </c>
      <c r="IO40" s="28">
        <v>1</v>
      </c>
      <c r="IP40" s="28"/>
      <c r="IQ40" s="28"/>
      <c r="IR40" s="34"/>
    </row>
    <row r="41" spans="11:252" ht="24" customHeight="1">
      <c r="K41" s="23" t="str">
        <v>and</v>
      </c>
      <c r="L41" s="10">
        <v>0</v>
      </c>
      <c r="M41" s="10">
        <v>-2</v>
      </c>
      <c r="N41" s="10">
        <v>-1</v>
      </c>
      <c r="O41" s="16">
        <v>0</v>
      </c>
      <c r="R41" s="4">
        <f ca="1"/>
        <v>2.7602527554338989</v>
      </c>
      <c r="S41" s="2"/>
      <c r="U41" s="4">
        <f ca="1"/>
        <v>0.80213691298491019</v>
      </c>
      <c r="V41" s="2"/>
      <c r="X41" s="4">
        <f ca="1"/>
        <v>0.99593569792133274</v>
      </c>
      <c r="Y41" s="2"/>
      <c r="AA41" s="4">
        <f ca="1"/>
        <v>0.9950524702813538</v>
      </c>
      <c r="AB41" s="2"/>
      <c r="AD41" s="4">
        <f ca="1"/>
        <v>0.99505228951828328</v>
      </c>
      <c r="AE41" s="2"/>
      <c r="AG41" s="4">
        <f ca="1"/>
        <v>0.99505199845861192</v>
      </c>
      <c r="AH41" s="2"/>
      <c r="AJ41" s="4">
        <f ca="1"/>
        <v>0.99505199836706415</v>
      </c>
      <c r="FP41" s="98" t="s">
        <v>59</v>
      </c>
      <c r="HH41" s="98" t="s">
        <v>60</v>
      </c>
      <c r="ID41" s="98" t="s">
        <v>61</v>
      </c>
    </row>
    <row r="42" spans="11:252" ht="24" customHeight="1">
      <c r="K42" s="23" t="str">
        <v>go</v>
      </c>
      <c r="L42" s="10">
        <v>0</v>
      </c>
      <c r="M42" s="10">
        <v>1</v>
      </c>
      <c r="N42" s="10">
        <v>1</v>
      </c>
      <c r="O42" s="16">
        <v>1</v>
      </c>
      <c r="R42" s="4">
        <f ca="1"/>
        <v>-0.76092345569483166</v>
      </c>
      <c r="S42" s="2"/>
      <c r="U42" s="4">
        <f ca="1"/>
        <v>1.0988583145882727</v>
      </c>
      <c r="V42" s="2"/>
      <c r="X42" s="4">
        <f ca="1"/>
        <v>1.0000032334524844</v>
      </c>
      <c r="Y42" s="2"/>
      <c r="AA42" s="4">
        <f ca="1"/>
        <v>0.99996211872777463</v>
      </c>
      <c r="AB42" s="2"/>
      <c r="AD42" s="4">
        <f ca="1"/>
        <v>0.99995227812658616</v>
      </c>
      <c r="AE42" s="2"/>
      <c r="AG42" s="4">
        <f ca="1"/>
        <v>0.99995227316439228</v>
      </c>
      <c r="AH42" s="2"/>
      <c r="AJ42" s="4">
        <f ca="1"/>
        <v>0.99995227020672606</v>
      </c>
      <c r="BH42" s="24" t="s">
        <v>62</v>
      </c>
      <c r="BJ42" s="23" t="str" cm="1">
        <f t="array" ref="BJ42:BJ51">_xlfn.ANCHORARRAY(BB31)</f>
        <v>a</v>
      </c>
      <c r="BK42" s="3" cm="1">
        <f t="array" ref="BK42:BK51">_xlfn.LET(_xlpm.x,_xlfn.ANCHORARRAY(BK31), EXP(_xlpm.x) / SUM(EXP(_xlpm.x)))</f>
        <v>2.7287659467197359E-2</v>
      </c>
      <c r="BL42" s="3" cm="1">
        <f t="array" aca="1" ref="BL42:BL51" ca="1">_xlfn.LET(_xlpm.x,_xlfn.ANCHORARRAY(BL31), EXP(_xlpm.x) / SUM(EXP(_xlpm.x)))</f>
        <v>2.2608497177447957E-2</v>
      </c>
      <c r="BM42" s="3" cm="1">
        <f t="array" aca="1" ref="BM42:BM51" ca="1">_xlfn.LET(_xlpm.x,_xlfn.ANCHORARRAY(BM31), EXP(_xlpm.x) / SUM(EXP(_xlpm.x)))</f>
        <v>3.6239138539623808E-2</v>
      </c>
      <c r="BN42" s="3" cm="1">
        <f t="array" aca="1" ref="BN42:BN51" ca="1">_xlfn.LET(_xlpm.x,_xlfn.ANCHORARRAY(BN31), EXP(_xlpm.x) / SUM(EXP(_xlpm.x)))</f>
        <v>2.2679036013125365E-2</v>
      </c>
      <c r="BO42" s="3" cm="1">
        <f t="array" aca="1" ref="BO42:BO51" ca="1">_xlfn.LET(_xlpm.x,_xlfn.ANCHORARRAY(BO31), EXP(_xlpm.x) / SUM(EXP(_xlpm.x)))</f>
        <v>2.8833393191920464E-2</v>
      </c>
      <c r="CQ42" s="24" t="s">
        <v>62</v>
      </c>
      <c r="CS42" s="23" t="str" cm="1">
        <f t="array" ref="CS42:CS51">_xlfn.ANCHORARRAY(CK31)</f>
        <v>a</v>
      </c>
      <c r="CT42" s="3" cm="1">
        <f t="array" ref="CT42:CT51">_xlfn.LET(_xlpm.x,_xlfn.ANCHORARRAY(CT31), EXP(_xlpm.x) / SUM(EXP(_xlpm.x)))</f>
        <v>3.4637709755097765E-2</v>
      </c>
      <c r="CU42" s="3" cm="1">
        <f t="array" aca="1" ref="CU42:CU51" ca="1">_xlfn.LET(_xlpm.x,_xlfn.ANCHORARRAY(CU31), EXP(_xlpm.x) / SUM(EXP(_xlpm.x)))</f>
        <v>7.4041818381929025E-2</v>
      </c>
      <c r="CV42" s="3" cm="1">
        <f t="array" aca="1" ref="CV42:CV51" ca="1">_xlfn.LET(_xlpm.x,_xlfn.ANCHORARRAY(CV31), EXP(_xlpm.x) / SUM(EXP(_xlpm.x)))</f>
        <v>3.5051141281491248E-2</v>
      </c>
      <c r="CW42" s="3" cm="1">
        <f t="array" aca="1" ref="CW42:CW51" ca="1">_xlfn.LET(_xlpm.x,_xlfn.ANCHORARRAY(CW31), EXP(_xlpm.x) / SUM(EXP(_xlpm.x)))</f>
        <v>2.9517186710821111E-2</v>
      </c>
      <c r="CX42" s="3" cm="1">
        <f t="array" aca="1" ref="CX42:CX51" ca="1">_xlfn.LET(_xlpm.x,_xlfn.ANCHORARRAY(CX31), EXP(_xlpm.x) / SUM(EXP(_xlpm.x)))</f>
        <v>4.242046549268156E-2</v>
      </c>
      <c r="DZ42" s="24" t="s">
        <v>62</v>
      </c>
      <c r="EB42" s="23" t="str" cm="1">
        <f t="array" ref="EB42:EB51">_xlfn.ANCHORARRAY(DT31)</f>
        <v>a</v>
      </c>
      <c r="EC42" s="3" cm="1">
        <f t="array" ref="EC42:EC51">_xlfn.LET(_xlpm.x,_xlfn.ANCHORARRAY(EC31), EXP(_xlpm.x) / SUM(EXP(_xlpm.x)))</f>
        <v>3.3099615417338274E-2</v>
      </c>
      <c r="ED42" s="3" cm="1">
        <f t="array" aca="1" ref="ED42:ED51" ca="1">_xlfn.LET(_xlpm.x,_xlfn.ANCHORARRAY(ED31), EXP(_xlpm.x) / SUM(EXP(_xlpm.x)))</f>
        <v>3.3512912823908579E-2</v>
      </c>
      <c r="EE42" s="3" cm="1">
        <f t="array" aca="1" ref="EE42:EE51" ca="1">_xlfn.LET(_xlpm.x,_xlfn.ANCHORARRAY(EE31), EXP(_xlpm.x) / SUM(EXP(_xlpm.x)))</f>
        <v>3.6729525253966465E-2</v>
      </c>
      <c r="EF42" s="3" cm="1">
        <f t="array" aca="1" ref="EF42:EF51" ca="1">_xlfn.LET(_xlpm.x,_xlfn.ANCHORARRAY(EF31), EXP(_xlpm.x) / SUM(EXP(_xlpm.x)))</f>
        <v>3.3491755552043881E-2</v>
      </c>
      <c r="EG42" s="3" cm="1">
        <f t="array" aca="1" ref="EG42:EG51" ca="1">_xlfn.LET(_xlpm.x,_xlfn.ANCHORARRAY(EG31), EXP(_xlpm.x) / SUM(EXP(_xlpm.x)))</f>
        <v>3.4624481346184337E-2</v>
      </c>
      <c r="FI42" s="24" t="s">
        <v>62</v>
      </c>
      <c r="FK42" s="23" t="str" cm="1">
        <f t="array" ref="FK42:FK51">_xlfn.ANCHORARRAY(FC31)</f>
        <v>a</v>
      </c>
      <c r="FL42" s="3" cm="1">
        <f t="array" ref="FL42:FL51">_xlfn.LET(_xlpm.x,_xlfn.ANCHORARRAY(FL31), EXP(_xlpm.x) / SUM(EXP(_xlpm.x)))</f>
        <v>2.8338646869299138E-2</v>
      </c>
      <c r="FM42" s="3" cm="1">
        <f t="array" aca="1" ref="FM42:FM51" ca="1">_xlfn.LET(_xlpm.x,_xlfn.ANCHORARRAY(FM31), EXP(_xlpm.x) / SUM(EXP(_xlpm.x)))</f>
        <v>2.966727713879817E-2</v>
      </c>
      <c r="FN42" s="3" cm="1">
        <f t="array" aca="1" ref="FN42:FN51" ca="1">_xlfn.LET(_xlpm.x,_xlfn.ANCHORARRAY(FN31), EXP(_xlpm.x) / SUM(EXP(_xlpm.x)))</f>
        <v>3.0929434575942185E-2</v>
      </c>
      <c r="FO42" s="3" cm="1">
        <f t="array" aca="1" ref="FO42:FO51" ca="1">_xlfn.LET(_xlpm.x,_xlfn.ANCHORARRAY(FO31), EXP(_xlpm.x) / SUM(EXP(_xlpm.x)))</f>
        <v>3.0953157246456333E-2</v>
      </c>
      <c r="FP42" s="3" cm="1">
        <f t="array" aca="1" ref="FP42:FP51" ca="1">_xlfn.LET(_xlpm.x,_xlfn.ANCHORARRAY(FP31), EXP(_xlpm.x) / SUM(EXP(_xlpm.x)))</f>
        <v>3.2270540488085385E-2</v>
      </c>
      <c r="HA42" s="24" t="s">
        <v>62</v>
      </c>
      <c r="HC42" s="23" t="str" cm="1">
        <f t="array" ref="HC42:HC51">_xlfn.ANCHORARRAY(GU31)</f>
        <v>a</v>
      </c>
      <c r="HD42" s="3" cm="1">
        <f t="array" ref="HD42:HD51">_xlfn.LET(_xlpm.x,_xlfn.ANCHORARRAY(HD31), EXP(_xlpm.x) / SUM(EXP(_xlpm.x)))</f>
        <v>3.3099615417338274E-2</v>
      </c>
      <c r="HE42" s="3" cm="1">
        <f t="array" aca="1" ref="HE42:HE51" ca="1">_xlfn.LET(_xlpm.x,_xlfn.ANCHORARRAY(HE31), EXP(_xlpm.x) / SUM(EXP(_xlpm.x)))</f>
        <v>3.3069382339224324E-2</v>
      </c>
      <c r="HF42" s="3" cm="1">
        <f t="array" aca="1" ref="HF42:HF51" ca="1">_xlfn.LET(_xlpm.x,_xlfn.ANCHORARRAY(HF31), EXP(_xlpm.x) / SUM(EXP(_xlpm.x)))</f>
        <v>2.8231047711187642E-2</v>
      </c>
      <c r="HG42" s="3" cm="1">
        <f t="array" aca="1" ref="HG42:HG51" ca="1">_xlfn.LET(_xlpm.x,_xlfn.ANCHORARRAY(HG31), EXP(_xlpm.x) / SUM(EXP(_xlpm.x)))</f>
        <v>3.5028915167099807E-2</v>
      </c>
      <c r="HH42" s="3" cm="1">
        <f t="array" aca="1" ref="HH42:HH51" ca="1">_xlfn.LET(_xlpm.x,_xlfn.ANCHORARRAY(HH31), EXP(_xlpm.x) / SUM(EXP(_xlpm.x)))</f>
        <v>3.4130225229781055E-2</v>
      </c>
      <c r="HW42" s="24" t="s">
        <v>62</v>
      </c>
      <c r="HY42" s="23" t="str" cm="1">
        <f t="array" ref="HY42:HY51">_xlfn.ANCHORARRAY(HQ31)</f>
        <v>a</v>
      </c>
      <c r="HZ42" s="3" cm="1">
        <f t="array" ref="HZ42:HZ51">_xlfn.LET(_xlpm.x,_xlfn.ANCHORARRAY(HZ31), EXP(_xlpm.x) / SUM(EXP(_xlpm.x)))</f>
        <v>2.7287659467197359E-2</v>
      </c>
      <c r="IA42" s="3" cm="1">
        <f t="array" aca="1" ref="IA42:IA51" ca="1">_xlfn.LET(_xlpm.x,_xlfn.ANCHORARRAY(IA31), EXP(_xlpm.x) / SUM(EXP(_xlpm.x)))</f>
        <v>2.7259807405842829E-2</v>
      </c>
      <c r="IB42" s="3" cm="1">
        <f t="array" aca="1" ref="IB42:IB51" ca="1">_xlfn.LET(_xlpm.x,_xlfn.ANCHORARRAY(IB31), EXP(_xlpm.x) / SUM(EXP(_xlpm.x)))</f>
        <v>2.2538346663343135E-2</v>
      </c>
      <c r="IC42" s="3" cm="1">
        <f t="array" aca="1" ref="IC42:IC51" ca="1">_xlfn.LET(_xlpm.x,_xlfn.ANCHORARRAY(IC31), EXP(_xlpm.x) / SUM(EXP(_xlpm.x)))</f>
        <v>2.8831597361430088E-2</v>
      </c>
      <c r="ID42" s="3" cm="1">
        <f t="array" aca="1" ref="ID42:ID51" ca="1">_xlfn.LET(_xlpm.x,_xlfn.ANCHORARRAY(ID31), EXP(_xlpm.x) / SUM(EXP(_xlpm.x)))</f>
        <v>2.5785338702128999E-2</v>
      </c>
    </row>
    <row r="43" spans="11:252" ht="24" customHeight="1">
      <c r="K43" s="23" t="str">
        <v>for</v>
      </c>
      <c r="L43" s="10">
        <v>-1</v>
      </c>
      <c r="M43" s="10">
        <v>1</v>
      </c>
      <c r="N43" s="10">
        <v>-1</v>
      </c>
      <c r="O43" s="16">
        <v>1</v>
      </c>
      <c r="R43" s="5">
        <f ca="1"/>
        <v>1.5238590121724629</v>
      </c>
      <c r="S43" s="2"/>
      <c r="U43" s="5">
        <f ca="1"/>
        <v>-1.8017176901132523</v>
      </c>
      <c r="V43" s="2"/>
      <c r="X43" s="5">
        <f ca="1"/>
        <v>-1.9917461178271267</v>
      </c>
      <c r="Y43" s="2"/>
      <c r="AA43" s="5">
        <f ca="1"/>
        <v>-1.9899004519757741</v>
      </c>
      <c r="AB43" s="2"/>
      <c r="AD43" s="5">
        <f ca="1"/>
        <v>-1.9898705846811522</v>
      </c>
      <c r="AE43" s="2"/>
      <c r="AG43" s="5">
        <f ca="1"/>
        <v>-1.9898699876810531</v>
      </c>
      <c r="AH43" s="2"/>
      <c r="AJ43" s="5">
        <f ca="1"/>
        <v>-1.9898699786249612</v>
      </c>
      <c r="BJ43" s="23" t="str">
        <v>big</v>
      </c>
      <c r="BK43" s="4">
        <v>2.6322602647684237E-2</v>
      </c>
      <c r="BL43" s="4">
        <f ca="1"/>
        <v>2.2593207463872812E-2</v>
      </c>
      <c r="BM43" s="4">
        <f ca="1"/>
        <v>2.8626140603445982E-2</v>
      </c>
      <c r="BN43" s="4">
        <f ca="1"/>
        <v>2.2567159247761048E-2</v>
      </c>
      <c r="BO43" s="4">
        <f ca="1"/>
        <v>2.7815800596377262E-2</v>
      </c>
      <c r="CS43" s="23" t="str">
        <v>big</v>
      </c>
      <c r="CT43" s="4">
        <v>3.3604677437965434E-2</v>
      </c>
      <c r="CU43" s="4">
        <f ca="1"/>
        <v>2.7045100592550133E-2</v>
      </c>
      <c r="CV43" s="4">
        <f ca="1"/>
        <v>3.368767119355854E-2</v>
      </c>
      <c r="CW43" s="4">
        <f ca="1"/>
        <v>2.6557022221465037E-2</v>
      </c>
      <c r="CX43" s="4">
        <f ca="1"/>
        <v>3.4788465117789692E-2</v>
      </c>
      <c r="EB43" s="23" t="str">
        <v>big</v>
      </c>
      <c r="EC43" s="4">
        <v>3.5262864317190924E-2</v>
      </c>
      <c r="ED43" s="4">
        <f ca="1"/>
        <v>3.4561865602678855E-2</v>
      </c>
      <c r="EE43" s="4">
        <f ca="1"/>
        <v>3.6062450522631614E-2</v>
      </c>
      <c r="EF43" s="4">
        <f ca="1"/>
        <v>3.4525969859542226E-2</v>
      </c>
      <c r="EG43" s="4">
        <f ca="1"/>
        <v>3.6462084373402197E-2</v>
      </c>
      <c r="FK43" s="23" t="str">
        <v>big</v>
      </c>
      <c r="FL43" s="4">
        <v>3.2185695182470601E-2</v>
      </c>
      <c r="FM43" s="4">
        <f ca="1"/>
        <v>3.2617636886602033E-2</v>
      </c>
      <c r="FN43" s="4">
        <f ca="1"/>
        <v>2.8678600375236629E-2</v>
      </c>
      <c r="FO43" s="4">
        <f ca="1"/>
        <v>3.3399436509404697E-2</v>
      </c>
      <c r="FP43" s="4">
        <f ca="1"/>
        <v>3.3421230366350599E-2</v>
      </c>
      <c r="HC43" s="23" t="str">
        <v>big</v>
      </c>
      <c r="HD43" s="4">
        <v>3.5262864317190924E-2</v>
      </c>
      <c r="HE43" s="4">
        <f ca="1"/>
        <v>3.5239062885571888E-2</v>
      </c>
      <c r="HF43" s="4">
        <f ca="1"/>
        <v>2.8202296170635764E-2</v>
      </c>
      <c r="HG43" s="4">
        <f ca="1"/>
        <v>3.6290517665346494E-2</v>
      </c>
      <c r="HH43" s="4">
        <f ca="1"/>
        <v>3.5451528360838813E-2</v>
      </c>
      <c r="HY43" s="23" t="str">
        <v>big</v>
      </c>
      <c r="HZ43" s="4">
        <v>2.6322602647684237E-2</v>
      </c>
      <c r="IA43" s="4">
        <f ca="1"/>
        <v>2.6288586266362258E-2</v>
      </c>
      <c r="IB43" s="4">
        <f ca="1"/>
        <v>2.2523217768542662E-2</v>
      </c>
      <c r="IC43" s="4">
        <f ca="1"/>
        <v>2.781557968299558E-2</v>
      </c>
      <c r="ID43" s="4">
        <f ca="1"/>
        <v>2.5581295207166638E-2</v>
      </c>
    </row>
    <row r="44" spans="11:252" ht="24" customHeight="1">
      <c r="BJ44" s="23" t="str">
        <v>sky</v>
      </c>
      <c r="BK44" s="4">
        <v>0.50749296526827026</v>
      </c>
      <c r="BL44" s="4">
        <f ca="1"/>
        <v>0.16776019922797317</v>
      </c>
      <c r="BM44" s="4">
        <f ca="1"/>
        <v>0.45414167473624106</v>
      </c>
      <c r="BN44" s="4">
        <f ca="1"/>
        <v>0.16595770167715296</v>
      </c>
      <c r="BO44" s="4">
        <f ca="1"/>
        <v>0.42469342900547996</v>
      </c>
      <c r="CS44" s="23" t="str">
        <v>sky</v>
      </c>
      <c r="CT44" s="4">
        <v>0.48608975353108874</v>
      </c>
      <c r="CU44" s="4">
        <f ca="1"/>
        <v>7.9541259954305429E-2</v>
      </c>
      <c r="CV44" s="4">
        <f ca="1"/>
        <v>0.48377307723117768</v>
      </c>
      <c r="CW44" s="4">
        <f ca="1"/>
        <v>0.16053903934657515</v>
      </c>
      <c r="CX44" s="4">
        <f ca="1"/>
        <v>0.43988893004799151</v>
      </c>
      <c r="EB44" s="23" t="str">
        <v>sky</v>
      </c>
      <c r="EC44" s="4">
        <v>0.50820985279631925</v>
      </c>
      <c r="ED44" s="4">
        <f ca="1"/>
        <v>0.29351455171993746</v>
      </c>
      <c r="EE44" s="4">
        <f ca="1"/>
        <v>0.48810600925527681</v>
      </c>
      <c r="EF44" s="4">
        <f ca="1"/>
        <v>0.29231054685099384</v>
      </c>
      <c r="EG44" s="4">
        <f ca="1"/>
        <v>0.43232183992498852</v>
      </c>
      <c r="FK44" s="23" t="str">
        <v>sky</v>
      </c>
      <c r="FL44" s="4">
        <v>0.54306620705879971</v>
      </c>
      <c r="FM44" s="4">
        <f ca="1"/>
        <v>0.53353384139345394</v>
      </c>
      <c r="FN44" s="4">
        <f ca="1"/>
        <v>0.22898952844298279</v>
      </c>
      <c r="FO44" s="4">
        <f ca="1"/>
        <v>0.50138178478738848</v>
      </c>
      <c r="FP44" s="4">
        <f ca="1"/>
        <v>0.39055566857652468</v>
      </c>
      <c r="HC44" s="23" t="str">
        <v>sky</v>
      </c>
      <c r="HD44" s="4">
        <v>0.50820985279631925</v>
      </c>
      <c r="HE44" s="4">
        <f ca="1"/>
        <v>0.5091621341873851</v>
      </c>
      <c r="HF44" s="4">
        <f ca="1"/>
        <v>0.17054682591921339</v>
      </c>
      <c r="HG44" s="4">
        <f ca="1"/>
        <v>0.4668234004760819</v>
      </c>
      <c r="HH44" s="4">
        <f ca="1"/>
        <v>0.32611359953316277</v>
      </c>
      <c r="HY44" s="23" t="str">
        <v>sky</v>
      </c>
      <c r="HZ44" s="4">
        <v>0.50749296526827026</v>
      </c>
      <c r="IA44" s="4">
        <f ca="1"/>
        <v>0.50887025494888349</v>
      </c>
      <c r="IB44" s="4">
        <f ca="1"/>
        <v>0.16643803469857166</v>
      </c>
      <c r="IC44" s="4">
        <f ca="1"/>
        <v>0.42464890768106078</v>
      </c>
      <c r="ID44" s="4">
        <f ca="1"/>
        <v>0.23712543513379253</v>
      </c>
    </row>
    <row r="45" spans="11:252" ht="24" customHeight="1">
      <c r="U45" t="s">
        <v>62</v>
      </c>
      <c r="W45" s="23" t="str" cm="1">
        <f t="array" ref="W45:W54">_xlfn.ANCHORARRAY(K34)</f>
        <v>a</v>
      </c>
      <c r="X45" s="3" cm="1">
        <f t="array" aca="1" ref="X45:X54" ca="1">_xlfn.LET(_xlpm.x,_xlfn.ANCHORARRAY(X34), EXP(_xlpm.x) / SUM(EXP(_xlpm.x)))</f>
        <v>3.5862452386441215E-2</v>
      </c>
      <c r="Y45" s="2"/>
      <c r="AA45" s="3" cm="1">
        <f t="array" aca="1" ref="AA45:AA54" ca="1">_xlfn.LET(_xlpm.x,_xlfn.ANCHORARRAY(AA34), EXP(_xlpm.x) / SUM(EXP(_xlpm.x)))</f>
        <v>3.5904479238447903E-2</v>
      </c>
      <c r="AB45" s="2"/>
      <c r="AD45" s="3" cm="1">
        <f t="array" aca="1" ref="AD45:AD54" ca="1">_xlfn.LET(_xlpm.x,_xlfn.ANCHORARRAY(AD34), EXP(_xlpm.x) / SUM(EXP(_xlpm.x)))</f>
        <v>3.5905118069853234E-2</v>
      </c>
      <c r="AE45" s="2"/>
      <c r="AG45" s="3" cm="1">
        <f t="array" aca="1" ref="AG45:AG54" ca="1">_xlfn.LET(_xlpm.x,_xlfn.ANCHORARRAY(AG34), EXP(_xlpm.x) / SUM(EXP(_xlpm.x)))</f>
        <v>3.5905131472554482E-2</v>
      </c>
      <c r="AH45" s="2"/>
      <c r="AJ45" s="3" cm="1">
        <f t="array" aca="1" ref="AJ45:AJ54" ca="1">_xlfn.LET(_xlpm.x,_xlfn.ANCHORARRAY(AJ34), EXP(_xlpm.x) / SUM(EXP(_xlpm.x)))</f>
        <v>3.5905131666267139E-2</v>
      </c>
      <c r="BJ45" s="23" t="str">
        <v>is</v>
      </c>
      <c r="BK45" s="4">
        <v>3.5999839230323317E-3</v>
      </c>
      <c r="BL45" s="4">
        <f ca="1"/>
        <v>2.235720505615213E-2</v>
      </c>
      <c r="BM45" s="4">
        <f ca="1"/>
        <v>3.875189200259044E-3</v>
      </c>
      <c r="BN45" s="4">
        <f ca="1"/>
        <v>2.2568370351097933E-2</v>
      </c>
      <c r="BO45" s="4">
        <f ca="1"/>
        <v>6.0671092431422904E-3</v>
      </c>
      <c r="CS45" s="23" t="str">
        <v>is</v>
      </c>
      <c r="CT45" s="4">
        <v>4.1601388445173327E-3</v>
      </c>
      <c r="CU45" s="4">
        <f ca="1"/>
        <v>2.7865389787784665E-2</v>
      </c>
      <c r="CV45" s="4">
        <f ca="1"/>
        <v>4.1654017291959259E-3</v>
      </c>
      <c r="CW45" s="4">
        <f ca="1"/>
        <v>2.63171063067489E-2</v>
      </c>
      <c r="CX45" s="4">
        <f ca="1"/>
        <v>4.3072392356729109E-3</v>
      </c>
      <c r="EB45" s="23" t="str">
        <v>is</v>
      </c>
      <c r="EC45" s="4">
        <v>4.3504915470266208E-3</v>
      </c>
      <c r="ED45" s="4">
        <f ca="1"/>
        <v>1.4535422768778063E-2</v>
      </c>
      <c r="EE45" s="4">
        <f ca="1"/>
        <v>4.417269100062229E-3</v>
      </c>
      <c r="EF45" s="4">
        <f ca="1"/>
        <v>1.4615752890521447E-2</v>
      </c>
      <c r="EG45" s="4">
        <f ca="1"/>
        <v>7.0763311412074693E-3</v>
      </c>
      <c r="FK45" s="23" t="str">
        <v>is</v>
      </c>
      <c r="FL45" s="4">
        <v>6.4824335757618238E-3</v>
      </c>
      <c r="FM45" s="4">
        <f ca="1"/>
        <v>6.512276202432327E-3</v>
      </c>
      <c r="FN45" s="4">
        <f ca="1"/>
        <v>3.2726068061309982E-2</v>
      </c>
      <c r="FO45" s="4">
        <f ca="1"/>
        <v>8.263661580259948E-3</v>
      </c>
      <c r="FP45" s="4">
        <f ca="1"/>
        <v>1.6164639031611808E-2</v>
      </c>
      <c r="HC45" s="23" t="str">
        <v>is</v>
      </c>
      <c r="HD45" s="4">
        <v>4.3504915470266208E-3</v>
      </c>
      <c r="HE45" s="4">
        <f ca="1"/>
        <v>4.318320849415731E-3</v>
      </c>
      <c r="HF45" s="4">
        <f ca="1"/>
        <v>2.5512303825129812E-2</v>
      </c>
      <c r="HG45" s="4">
        <f ca="1"/>
        <v>5.5917957011391052E-3</v>
      </c>
      <c r="HH45" s="4">
        <f ca="1"/>
        <v>1.2441305923617826E-2</v>
      </c>
      <c r="HY45" s="23" t="str">
        <v>is</v>
      </c>
      <c r="HZ45" s="4">
        <v>3.5999839230323317E-3</v>
      </c>
      <c r="IA45" s="4">
        <f ca="1"/>
        <v>3.5627973893963554E-3</v>
      </c>
      <c r="IB45" s="4">
        <f ca="1"/>
        <v>2.2503589012255819E-2</v>
      </c>
      <c r="IC45" s="4">
        <f ca="1"/>
        <v>6.0689327611927416E-3</v>
      </c>
      <c r="ID45" s="4">
        <f ca="1"/>
        <v>1.6008848558859031E-2</v>
      </c>
    </row>
    <row r="46" spans="11:252" ht="24" customHeight="1">
      <c r="W46" s="23" t="str">
        <v>big</v>
      </c>
      <c r="X46" s="4">
        <f ca="1"/>
        <v>4.8732054422215201E-3</v>
      </c>
      <c r="Y46" s="2"/>
      <c r="AA46" s="4">
        <f ca="1"/>
        <v>4.8834281772811182E-3</v>
      </c>
      <c r="AB46" s="2"/>
      <c r="AD46" s="4">
        <f ca="1"/>
        <v>4.8835640055358868E-3</v>
      </c>
      <c r="AE46" s="2"/>
      <c r="AG46" s="4">
        <f ca="1"/>
        <v>4.8835672741204122E-3</v>
      </c>
      <c r="AH46" s="2"/>
      <c r="AJ46" s="4">
        <f ca="1"/>
        <v>4.8835673153589075E-3</v>
      </c>
      <c r="BJ46" s="23" t="str">
        <v>are</v>
      </c>
      <c r="BK46" s="4">
        <v>0.18854938547941769</v>
      </c>
      <c r="BL46" s="4">
        <f ca="1"/>
        <v>0.45097414857214363</v>
      </c>
      <c r="BM46" s="4">
        <f ca="1"/>
        <v>0.16710002778582994</v>
      </c>
      <c r="BN46" s="4">
        <f ca="1"/>
        <v>0.45095519125046318</v>
      </c>
      <c r="BO46" s="4">
        <f ca="1"/>
        <v>0.25163533002314692</v>
      </c>
      <c r="CS46" s="23" t="str">
        <v>are</v>
      </c>
      <c r="CT46" s="4">
        <v>0.16389881941639819</v>
      </c>
      <c r="CU46" s="4">
        <f ca="1"/>
        <v>0.21190581818528204</v>
      </c>
      <c r="CV46" s="4">
        <f ca="1"/>
        <v>0.16316220388520736</v>
      </c>
      <c r="CW46" s="4">
        <f ca="1"/>
        <v>0.39147343442657773</v>
      </c>
      <c r="CX46" s="4">
        <f ca="1"/>
        <v>0.15084858552677666</v>
      </c>
      <c r="EB46" s="23" t="str">
        <v>are</v>
      </c>
      <c r="EC46" s="4">
        <v>0.17089989652928933</v>
      </c>
      <c r="ED46" s="4">
        <f ca="1"/>
        <v>0.3355470727893341</v>
      </c>
      <c r="EE46" s="4">
        <f ca="1"/>
        <v>0.16443751690113476</v>
      </c>
      <c r="EF46" s="4">
        <f ca="1"/>
        <v>0.33640773490209486</v>
      </c>
      <c r="EG46" s="4">
        <f ca="1"/>
        <v>0.22850489426283335</v>
      </c>
      <c r="FK46" s="23" t="str">
        <v>are</v>
      </c>
      <c r="FL46" s="4">
        <v>0.13792022574960719</v>
      </c>
      <c r="FM46" s="4">
        <f ca="1"/>
        <v>0.13632651921030312</v>
      </c>
      <c r="FN46" s="4">
        <f ca="1"/>
        <v>0.34986748555250669</v>
      </c>
      <c r="FO46" s="4">
        <f ca="1"/>
        <v>0.159452616221233</v>
      </c>
      <c r="FP46" s="4">
        <f ca="1"/>
        <v>0.24440241515898958</v>
      </c>
      <c r="HC46" s="23" t="str">
        <v>are</v>
      </c>
      <c r="HD46" s="4">
        <v>0.17089989652928933</v>
      </c>
      <c r="HE46" s="4">
        <f ca="1"/>
        <v>0.17020360304767548</v>
      </c>
      <c r="HF46" s="4">
        <f ca="1"/>
        <v>0.41916111988380911</v>
      </c>
      <c r="HG46" s="4">
        <f ca="1"/>
        <v>0.1964615816914736</v>
      </c>
      <c r="HH46" s="4">
        <f ca="1"/>
        <v>0.31117154514573464</v>
      </c>
      <c r="HY46" s="23" t="str">
        <v>are</v>
      </c>
      <c r="HZ46" s="4">
        <v>0.18854938547941769</v>
      </c>
      <c r="IA46" s="4">
        <f ca="1"/>
        <v>0.18745140647677339</v>
      </c>
      <c r="IB46" s="4">
        <f ca="1"/>
        <v>0.451749275811269</v>
      </c>
      <c r="IC46" s="4">
        <f ca="1"/>
        <v>0.25168506786826023</v>
      </c>
      <c r="ID46" s="4">
        <f ca="1"/>
        <v>0.40312404737468921</v>
      </c>
    </row>
    <row r="47" spans="11:252" ht="24" customHeight="1">
      <c r="W47" s="23" t="str">
        <v>sky</v>
      </c>
      <c r="X47" s="4">
        <f ca="1"/>
        <v>3.6008504825790114E-2</v>
      </c>
      <c r="Y47" s="2"/>
      <c r="AA47" s="4">
        <f ca="1"/>
        <v>3.6082557877941873E-2</v>
      </c>
      <c r="AB47" s="2"/>
      <c r="AD47" s="4">
        <f ca="1"/>
        <v>3.6083206400326737E-2</v>
      </c>
      <c r="AE47" s="2"/>
      <c r="AG47" s="4">
        <f ca="1"/>
        <v>3.6083230371876648E-2</v>
      </c>
      <c r="AH47" s="2"/>
      <c r="AJ47" s="4">
        <f ca="1"/>
        <v>3.6083230569853506E-2</v>
      </c>
      <c r="BJ47" s="23" t="str">
        <v>you</v>
      </c>
      <c r="BK47" s="4">
        <v>7.150759789483277E-2</v>
      </c>
      <c r="BL47" s="4">
        <f ca="1"/>
        <v>6.137633965679945E-2</v>
      </c>
      <c r="BM47" s="4">
        <f ca="1"/>
        <v>7.7806853699180403E-2</v>
      </c>
      <c r="BN47" s="4">
        <f ca="1"/>
        <v>6.1318223786455406E-2</v>
      </c>
      <c r="BO47" s="4">
        <f ca="1"/>
        <v>7.5560946449555771E-2</v>
      </c>
      <c r="CS47" s="23" t="str">
        <v>you</v>
      </c>
      <c r="CT47" s="4">
        <v>7.4787253387107067E-2</v>
      </c>
      <c r="CU47" s="4">
        <f ca="1"/>
        <v>6.3792482321051586E-2</v>
      </c>
      <c r="CV47" s="4">
        <f ca="1"/>
        <v>7.5006828104262194E-2</v>
      </c>
      <c r="CW47" s="4">
        <f ca="1"/>
        <v>6.524910891840989E-2</v>
      </c>
      <c r="CX47" s="4">
        <f ca="1"/>
        <v>7.7419696468233268E-2</v>
      </c>
      <c r="EB47" s="23" t="str">
        <v>you</v>
      </c>
      <c r="EC47" s="4">
        <v>5.8118522309624956E-2</v>
      </c>
      <c r="ED47" s="4">
        <f ca="1"/>
        <v>6.0572864026104005E-2</v>
      </c>
      <c r="EE47" s="4">
        <f ca="1"/>
        <v>5.9452876699869844E-2</v>
      </c>
      <c r="EF47" s="4">
        <f ca="1"/>
        <v>6.053523170438533E-2</v>
      </c>
      <c r="EG47" s="4">
        <f ca="1"/>
        <v>6.1485669986471932E-2</v>
      </c>
      <c r="FK47" s="23" t="str">
        <v>you</v>
      </c>
      <c r="FL47" s="4">
        <v>4.7630962393925884E-2</v>
      </c>
      <c r="FM47" s="4">
        <f ca="1"/>
        <v>4.8093754734560241E-2</v>
      </c>
      <c r="FN47" s="4">
        <f ca="1"/>
        <v>4.6846183258127845E-2</v>
      </c>
      <c r="FO47" s="4">
        <f ca="1"/>
        <v>4.9871360540136453E-2</v>
      </c>
      <c r="FP47" s="4">
        <f ca="1"/>
        <v>5.2041643600562335E-2</v>
      </c>
      <c r="HC47" s="23" t="str">
        <v>you</v>
      </c>
      <c r="HD47" s="4">
        <v>5.8118522309624956E-2</v>
      </c>
      <c r="HE47" s="4">
        <f ca="1"/>
        <v>5.8095735869595093E-2</v>
      </c>
      <c r="HF47" s="4">
        <f ca="1"/>
        <v>5.1362257363193754E-2</v>
      </c>
      <c r="HG47" s="4">
        <f ca="1"/>
        <v>6.0498262336574848E-2</v>
      </c>
      <c r="HH47" s="4">
        <f ca="1"/>
        <v>6.1575155526179835E-2</v>
      </c>
      <c r="HY47" s="23" t="str">
        <v>you</v>
      </c>
      <c r="HZ47" s="4">
        <v>7.150759789483277E-2</v>
      </c>
      <c r="IA47" s="4">
        <f ca="1"/>
        <v>7.1453741605825141E-2</v>
      </c>
      <c r="IB47" s="4">
        <f ca="1"/>
        <v>6.1186268783104528E-2</v>
      </c>
      <c r="IC47" s="4">
        <f ca="1"/>
        <v>7.5559894586248663E-2</v>
      </c>
      <c r="ID47" s="4">
        <f ca="1"/>
        <v>6.9493714787153785E-2</v>
      </c>
    </row>
    <row r="48" spans="11:252" ht="24" customHeight="1">
      <c r="W48" s="23" t="str">
        <v>is</v>
      </c>
      <c r="X48" s="4">
        <f ca="1"/>
        <v>4.9122525981987923E-3</v>
      </c>
      <c r="Y48" s="2"/>
      <c r="AA48" s="4">
        <f ca="1"/>
        <v>4.9322891372541476E-3</v>
      </c>
      <c r="AB48" s="2"/>
      <c r="AD48" s="4">
        <f ca="1"/>
        <v>4.9326223428826825E-3</v>
      </c>
      <c r="AE48" s="2"/>
      <c r="AG48" s="4">
        <f ca="1"/>
        <v>4.9326286136151115E-3</v>
      </c>
      <c r="AH48" s="2"/>
      <c r="AJ48" s="4">
        <f ca="1"/>
        <v>4.9326287145273259E-3</v>
      </c>
      <c r="BJ48" s="23" t="str">
        <v>me</v>
      </c>
      <c r="BK48" s="4">
        <v>7.6516208000230707E-2</v>
      </c>
      <c r="BL48" s="4">
        <f ca="1"/>
        <v>2.2749999096986544E-2</v>
      </c>
      <c r="BM48" s="4">
        <f ca="1"/>
        <v>0.12469458350250831</v>
      </c>
      <c r="BN48" s="4">
        <f ca="1"/>
        <v>2.2795626846852511E-2</v>
      </c>
      <c r="BO48" s="4">
        <f ca="1"/>
        <v>6.4017564494797813E-2</v>
      </c>
      <c r="CS48" s="23" t="str">
        <v>me</v>
      </c>
      <c r="CT48" s="4">
        <v>9.6518703445597029E-2</v>
      </c>
      <c r="CU48" s="4">
        <f ca="1"/>
        <v>0.18375753910255663</v>
      </c>
      <c r="CV48" s="4">
        <f ca="1"/>
        <v>9.8634302523853856E-2</v>
      </c>
      <c r="CW48" s="4">
        <f ca="1"/>
        <v>2.9834564402604052E-2</v>
      </c>
      <c r="CX48" s="4">
        <f ca="1"/>
        <v>0.13983153053994571</v>
      </c>
      <c r="EB48" s="23" t="str">
        <v>me</v>
      </c>
      <c r="EC48" s="4">
        <v>8.444024369010808E-2</v>
      </c>
      <c r="ED48" s="4">
        <f ca="1"/>
        <v>4.4857852288746503E-2</v>
      </c>
      <c r="EE48" s="4">
        <f ca="1"/>
        <v>0.10288658304004267</v>
      </c>
      <c r="EF48" s="4">
        <f ca="1"/>
        <v>4.4685194332060009E-2</v>
      </c>
      <c r="EG48" s="4">
        <f ca="1"/>
        <v>6.956883513911627E-2</v>
      </c>
      <c r="FK48" s="23" t="str">
        <v>me</v>
      </c>
      <c r="FL48" s="4">
        <v>8.3842952754126704E-2</v>
      </c>
      <c r="FM48" s="4">
        <f ca="1"/>
        <v>9.1673655835873155E-2</v>
      </c>
      <c r="FN48" s="4">
        <f ca="1"/>
        <v>3.0920528590285209E-2</v>
      </c>
      <c r="FO48" s="4">
        <f ca="1"/>
        <v>8.3044653322002393E-2</v>
      </c>
      <c r="FP48" s="4">
        <f ca="1"/>
        <v>5.4557365891651957E-2</v>
      </c>
      <c r="HC48" s="23" t="str">
        <v>me</v>
      </c>
      <c r="HD48" s="4">
        <v>8.444024369010808E-2</v>
      </c>
      <c r="HE48" s="4">
        <f ca="1"/>
        <v>8.4635366761805803E-2</v>
      </c>
      <c r="HF48" s="4">
        <f ca="1"/>
        <v>2.558183012181197E-2</v>
      </c>
      <c r="HG48" s="4">
        <f ca="1"/>
        <v>8.1444760514139791E-2</v>
      </c>
      <c r="HH48" s="4">
        <f ca="1"/>
        <v>5.0113883622626587E-2</v>
      </c>
      <c r="HY48" s="23" t="str">
        <v>me</v>
      </c>
      <c r="HZ48" s="4">
        <v>7.6516208000230707E-2</v>
      </c>
      <c r="IA48" s="4">
        <f ca="1"/>
        <v>7.678647957961704E-2</v>
      </c>
      <c r="IB48" s="4">
        <f ca="1"/>
        <v>2.2570359214761797E-2</v>
      </c>
      <c r="IC48" s="4">
        <f ca="1"/>
        <v>6.4000418669251005E-2</v>
      </c>
      <c r="ID48" s="4">
        <f ca="1"/>
        <v>3.2865489867590664E-2</v>
      </c>
    </row>
    <row r="49" spans="21:238" ht="24" customHeight="1">
      <c r="W49" s="23" t="str">
        <v>are</v>
      </c>
      <c r="X49" s="4">
        <f ca="1"/>
        <v>1.8073665228829469E-3</v>
      </c>
      <c r="Y49" s="2"/>
      <c r="AA49" s="4">
        <f ca="1"/>
        <v>1.8145838756735309E-3</v>
      </c>
      <c r="AB49" s="2"/>
      <c r="AD49" s="4">
        <f ca="1"/>
        <v>1.8146885748529793E-3</v>
      </c>
      <c r="AE49" s="2"/>
      <c r="AG49" s="4">
        <f ca="1"/>
        <v>1.8146908728105464E-3</v>
      </c>
      <c r="AH49" s="2"/>
      <c r="AJ49" s="4">
        <f ca="1"/>
        <v>1.814690904568422E-3</v>
      </c>
      <c r="BJ49" s="23" t="str">
        <v>and</v>
      </c>
      <c r="BK49" s="4">
        <v>5.4278017135984665E-4</v>
      </c>
      <c r="BL49" s="4">
        <f ca="1"/>
        <v>3.0318657058067745E-3</v>
      </c>
      <c r="BM49" s="4">
        <f ca="1"/>
        <v>1.0640184114359555E-3</v>
      </c>
      <c r="BN49" s="4">
        <f ca="1"/>
        <v>3.0999474195298701E-3</v>
      </c>
      <c r="BO49" s="4">
        <f ca="1"/>
        <v>9.1454571873028395E-4</v>
      </c>
      <c r="CS49" s="23" t="str">
        <v>and</v>
      </c>
      <c r="CT49" s="4">
        <v>6.7835910560696058E-4</v>
      </c>
      <c r="CU49" s="4">
        <f ca="1"/>
        <v>5.7952642309623152E-2</v>
      </c>
      <c r="CV49" s="4">
        <f ca="1"/>
        <v>6.9805231842499146E-4</v>
      </c>
      <c r="CW49" s="4">
        <f ca="1"/>
        <v>4.0069311134507037E-3</v>
      </c>
      <c r="CX49" s="4">
        <f ca="1"/>
        <v>1.1434525079986435E-3</v>
      </c>
      <c r="EB49" s="23" t="str">
        <v>and</v>
      </c>
      <c r="EC49" s="4">
        <v>7.2051924008789757E-4</v>
      </c>
      <c r="ED49" s="4">
        <f ca="1"/>
        <v>2.3611151282425442E-3</v>
      </c>
      <c r="EE49" s="4">
        <f ca="1"/>
        <v>9.2016936161093215E-4</v>
      </c>
      <c r="EF49" s="4">
        <f ca="1"/>
        <v>2.3755148355896227E-3</v>
      </c>
      <c r="EG49" s="4">
        <f ca="1"/>
        <v>1.1623284157406466E-3</v>
      </c>
      <c r="FK49" s="23" t="str">
        <v>and</v>
      </c>
      <c r="FL49" s="4">
        <v>7.3583713579920677E-4</v>
      </c>
      <c r="FM49" s="4">
        <f ca="1"/>
        <v>8.1935993904527218E-4</v>
      </c>
      <c r="FN49" s="4">
        <f ca="1"/>
        <v>3.5856671482307023E-3</v>
      </c>
      <c r="FO49" s="4">
        <f ca="1"/>
        <v>1.0153065078005723E-3</v>
      </c>
      <c r="FP49" s="4">
        <f ca="1"/>
        <v>1.7468581193542246E-3</v>
      </c>
      <c r="HC49" s="23" t="str">
        <v>and</v>
      </c>
      <c r="HD49" s="4">
        <v>7.2051924008789757E-4</v>
      </c>
      <c r="HE49" s="4">
        <f ca="1"/>
        <v>7.1523174519736463E-4</v>
      </c>
      <c r="HF49" s="4">
        <f ca="1"/>
        <v>4.2289059535487207E-3</v>
      </c>
      <c r="HG49" s="4">
        <f ca="1"/>
        <v>9.816414750211807E-4</v>
      </c>
      <c r="HH49" s="4">
        <f ca="1"/>
        <v>2.0133666448897305E-3</v>
      </c>
      <c r="HY49" s="23" t="str">
        <v>and</v>
      </c>
      <c r="HZ49" s="4">
        <v>5.4278017135984665E-4</v>
      </c>
      <c r="IA49" s="4">
        <f ca="1"/>
        <v>5.376118299834148E-4</v>
      </c>
      <c r="IB49" s="4">
        <f ca="1"/>
        <v>3.0516707827501124E-3</v>
      </c>
      <c r="IC49" s="4">
        <f ca="1"/>
        <v>9.1467146286313707E-4</v>
      </c>
      <c r="ID49" s="4">
        <f ca="1"/>
        <v>2.2188199667661696E-3</v>
      </c>
    </row>
    <row r="50" spans="21:238" ht="24" customHeight="1">
      <c r="W50" s="23" t="str">
        <v>you</v>
      </c>
      <c r="X50" s="4">
        <f ca="1"/>
        <v>1.7929940938909725E-3</v>
      </c>
      <c r="Y50" s="2"/>
      <c r="AA50" s="4">
        <f ca="1"/>
        <v>1.7966760400675856E-3</v>
      </c>
      <c r="AB50" s="2"/>
      <c r="AD50" s="4">
        <f ca="1"/>
        <v>1.7967259842189677E-3</v>
      </c>
      <c r="AE50" s="2"/>
      <c r="AG50" s="4">
        <f ca="1"/>
        <v>1.796727186762772E-3</v>
      </c>
      <c r="AH50" s="2"/>
      <c r="AJ50" s="4">
        <f ca="1"/>
        <v>1.7967272019349396E-3</v>
      </c>
      <c r="BJ50" s="23" t="str">
        <v>go</v>
      </c>
      <c r="BK50" s="4">
        <v>7.1596934900627823E-2</v>
      </c>
      <c r="BL50" s="4">
        <f ca="1"/>
        <v>6.1453094916418413E-2</v>
      </c>
      <c r="BM50" s="4">
        <f ca="1"/>
        <v>7.7820982584696441E-2</v>
      </c>
      <c r="BN50" s="4">
        <f ca="1"/>
        <v>6.1369584770469228E-2</v>
      </c>
      <c r="BO50" s="4">
        <f ca="1"/>
        <v>7.5661457563528947E-2</v>
      </c>
      <c r="CS50" s="23" t="str">
        <v>go</v>
      </c>
      <c r="CT50" s="4">
        <v>7.4900810733682641E-2</v>
      </c>
      <c r="CU50" s="4">
        <f ca="1"/>
        <v>7.65344714084608E-2</v>
      </c>
      <c r="CV50" s="4">
        <f ca="1"/>
        <v>7.5043339228978406E-2</v>
      </c>
      <c r="CW50" s="4">
        <f ca="1"/>
        <v>7.21675854730877E-2</v>
      </c>
      <c r="CX50" s="4">
        <f ca="1"/>
        <v>7.7542483870530657E-2</v>
      </c>
      <c r="EB50" s="23" t="str">
        <v>go</v>
      </c>
      <c r="EC50" s="4">
        <v>7.8590139131688289E-2</v>
      </c>
      <c r="ED50" s="4">
        <f ca="1"/>
        <v>8.7068045564736282E-2</v>
      </c>
      <c r="EE50" s="4">
        <f ca="1"/>
        <v>8.0266728891485117E-2</v>
      </c>
      <c r="EF50" s="4">
        <f ca="1"/>
        <v>8.7027298453550977E-2</v>
      </c>
      <c r="EG50" s="4">
        <f ca="1"/>
        <v>8.5010993108872765E-2</v>
      </c>
      <c r="FK50" s="23" t="str">
        <v>go</v>
      </c>
      <c r="FL50" s="4">
        <v>9.600407804785889E-2</v>
      </c>
      <c r="FM50" s="4">
        <f ca="1"/>
        <v>9.685988190608856E-2</v>
      </c>
      <c r="FN50" s="4">
        <f ca="1"/>
        <v>0.10338254703548304</v>
      </c>
      <c r="FO50" s="4">
        <f ca="1"/>
        <v>0.10161506749538267</v>
      </c>
      <c r="FP50" s="4">
        <f ca="1"/>
        <v>0.10981135737532896</v>
      </c>
      <c r="HC50" s="23" t="str">
        <v>go</v>
      </c>
      <c r="HD50" s="4">
        <v>7.8590139131688289E-2</v>
      </c>
      <c r="HE50" s="4">
        <f ca="1"/>
        <v>7.843875721649006E-2</v>
      </c>
      <c r="HF50" s="4">
        <f ca="1"/>
        <v>7.6694777217577753E-2</v>
      </c>
      <c r="HG50" s="4">
        <f ca="1"/>
        <v>8.2676113280936075E-2</v>
      </c>
      <c r="HH50" s="4">
        <f ca="1"/>
        <v>8.7703791748589097E-2</v>
      </c>
      <c r="HY50" s="23" t="str">
        <v>go</v>
      </c>
      <c r="HZ50" s="4">
        <v>7.1596934900627823E-2</v>
      </c>
      <c r="IA50" s="4">
        <f ca="1"/>
        <v>7.1465831592999726E-2</v>
      </c>
      <c r="IB50" s="4">
        <f ca="1"/>
        <v>6.1262662204366859E-2</v>
      </c>
      <c r="IC50" s="4">
        <f ca="1"/>
        <v>7.5661309020540593E-2</v>
      </c>
      <c r="ID50" s="4">
        <f ca="1"/>
        <v>6.958065220594925E-2</v>
      </c>
    </row>
    <row r="51" spans="21:238" ht="24" customHeight="1">
      <c r="W51" s="23" t="str">
        <v>me</v>
      </c>
      <c r="X51" s="4">
        <f ca="1"/>
        <v>0.71449210658125994</v>
      </c>
      <c r="Y51" s="2"/>
      <c r="AA51" s="4">
        <f ca="1"/>
        <v>0.7139788601943633</v>
      </c>
      <c r="AB51" s="2"/>
      <c r="AD51" s="4">
        <f ca="1"/>
        <v>0.7139702275557871</v>
      </c>
      <c r="AE51" s="2"/>
      <c r="AG51" s="4">
        <f ca="1"/>
        <v>0.7139700678228772</v>
      </c>
      <c r="AH51" s="2"/>
      <c r="AJ51" s="4">
        <f ca="1"/>
        <v>0.71397006520905426</v>
      </c>
      <c r="BJ51" s="23" t="str">
        <v>for</v>
      </c>
      <c r="BK51" s="5">
        <v>2.6583882247346879E-2</v>
      </c>
      <c r="BL51" s="5">
        <f ca="1"/>
        <v>0.16509544312639909</v>
      </c>
      <c r="BM51" s="5">
        <f ca="1"/>
        <v>2.8631390936779275E-2</v>
      </c>
      <c r="BN51" s="5">
        <f ca="1"/>
        <v>0.16668915863709252</v>
      </c>
      <c r="BO51" s="5">
        <f ca="1"/>
        <v>4.4800423713320325E-2</v>
      </c>
      <c r="CS51" s="23" t="str">
        <v>for</v>
      </c>
      <c r="CT51" s="5">
        <v>3.0723774342938742E-2</v>
      </c>
      <c r="CU51" s="5">
        <f ca="1"/>
        <v>0.19756347795645654</v>
      </c>
      <c r="CV51" s="5">
        <f ca="1"/>
        <v>3.0777982503849728E-2</v>
      </c>
      <c r="CW51" s="5">
        <f ca="1"/>
        <v>0.19433802108025988</v>
      </c>
      <c r="CX51" s="5">
        <f ca="1"/>
        <v>3.1809151192379398E-2</v>
      </c>
      <c r="EB51" s="23" t="str">
        <v>for</v>
      </c>
      <c r="EC51" s="5">
        <v>2.6307855021326376E-2</v>
      </c>
      <c r="ED51" s="5">
        <f ca="1"/>
        <v>9.3468297287533517E-2</v>
      </c>
      <c r="EE51" s="5">
        <f ca="1"/>
        <v>2.6720870973919734E-2</v>
      </c>
      <c r="EF51" s="5">
        <f ca="1"/>
        <v>9.4025000619217661E-2</v>
      </c>
      <c r="EG51" s="5">
        <f ca="1"/>
        <v>4.3782542301182517E-2</v>
      </c>
      <c r="FK51" s="23" t="str">
        <v>for</v>
      </c>
      <c r="FL51" s="5">
        <v>2.3792961232350696E-2</v>
      </c>
      <c r="FM51" s="5">
        <f ca="1"/>
        <v>2.3895796752843274E-2</v>
      </c>
      <c r="FN51" s="5">
        <f ca="1"/>
        <v>0.14407395695989506</v>
      </c>
      <c r="FO51" s="5">
        <f ca="1"/>
        <v>3.1002955789935664E-2</v>
      </c>
      <c r="FP51" s="5">
        <f ca="1"/>
        <v>6.5028281391540418E-2</v>
      </c>
      <c r="HC51" s="23" t="str">
        <v>for</v>
      </c>
      <c r="HD51" s="5">
        <v>2.6307855021326376E-2</v>
      </c>
      <c r="HE51" s="5">
        <f ca="1"/>
        <v>2.612240509763936E-2</v>
      </c>
      <c r="HF51" s="5">
        <f ca="1"/>
        <v>0.17047863583389206</v>
      </c>
      <c r="HG51" s="5">
        <f ca="1"/>
        <v>3.4203011692187049E-2</v>
      </c>
      <c r="HH51" s="5">
        <f ca="1"/>
        <v>7.9285598264579649E-2</v>
      </c>
      <c r="HY51" s="23" t="str">
        <v>for</v>
      </c>
      <c r="HZ51" s="5">
        <v>2.6583882247346879E-2</v>
      </c>
      <c r="IA51" s="5">
        <f ca="1"/>
        <v>2.6323482904316308E-2</v>
      </c>
      <c r="IB51" s="5">
        <f ca="1"/>
        <v>0.16617657506103434</v>
      </c>
      <c r="IC51" s="5">
        <f ca="1"/>
        <v>4.4813620906157176E-2</v>
      </c>
      <c r="ID51" s="5">
        <f ca="1"/>
        <v>0.11821635819590369</v>
      </c>
    </row>
    <row r="52" spans="21:238" ht="24" customHeight="1">
      <c r="W52" s="23" t="str">
        <v>and</v>
      </c>
      <c r="X52" s="4">
        <f ca="1"/>
        <v>9.7470464933954948E-2</v>
      </c>
      <c r="Y52" s="2"/>
      <c r="AA52" s="4">
        <f ca="1"/>
        <v>9.7597021482741519E-2</v>
      </c>
      <c r="AB52" s="2"/>
      <c r="AD52" s="4">
        <f ca="1"/>
        <v>9.7600680425196859E-2</v>
      </c>
      <c r="AE52" s="2"/>
      <c r="AG52" s="4">
        <f ca="1"/>
        <v>9.7600717826880179E-2</v>
      </c>
      <c r="AH52" s="2"/>
      <c r="AJ52" s="4">
        <f ca="1"/>
        <v>9.7600718930789115E-2</v>
      </c>
      <c r="BH52" t="s">
        <v>63</v>
      </c>
      <c r="CQ52" t="s">
        <v>63</v>
      </c>
      <c r="DZ52" t="s">
        <v>63</v>
      </c>
      <c r="FI52" s="24" t="s">
        <v>63</v>
      </c>
    </row>
    <row r="53" spans="21:238" ht="24" customHeight="1">
      <c r="W53" s="23" t="str">
        <v>go</v>
      </c>
      <c r="X53" s="4">
        <f ca="1"/>
        <v>9.7867736924546811E-2</v>
      </c>
      <c r="Y53" s="2"/>
      <c r="AA53" s="4">
        <f ca="1"/>
        <v>9.8077366745948122E-2</v>
      </c>
      <c r="AB53" s="2"/>
      <c r="AD53" s="4">
        <f ca="1"/>
        <v>9.8080096254267141E-2</v>
      </c>
      <c r="AE53" s="2"/>
      <c r="AG53" s="4">
        <f ca="1"/>
        <v>9.8080161900150939E-2</v>
      </c>
      <c r="AH53" s="2"/>
      <c r="AJ53" s="4">
        <f ca="1"/>
        <v>9.8080162728373221E-2</v>
      </c>
      <c r="BH53" t="s">
        <v>64</v>
      </c>
      <c r="BK53" s="15" cm="1">
        <f t="array" aca="1" ref="BK53" ca="1">RANDSAMPLE(_xlfn.ANCHORARRAY(BK42))</f>
        <v>9</v>
      </c>
      <c r="BL53" s="15" cm="1">
        <f t="array" aca="1" ref="BL53" ca="1">RANDSAMPLE(_xlfn.ANCHORARRAY(BL42))</f>
        <v>5</v>
      </c>
      <c r="BM53" s="15" cm="1">
        <f t="array" aca="1" ref="BM53" ca="1">RANDSAMPLE(_xlfn.ANCHORARRAY(BM42))</f>
        <v>3</v>
      </c>
      <c r="BN53" s="15" cm="1">
        <f t="array" aca="1" ref="BN53" ca="1">RANDSAMPLE(_xlfn.ANCHORARRAY(BN42))</f>
        <v>3</v>
      </c>
      <c r="BO53" s="15" cm="1">
        <f t="array" aca="1" ref="BO53" ca="1">RANDSAMPLE(_xlfn.ANCHORARRAY(BO42))</f>
        <v>5</v>
      </c>
      <c r="CQ53" t="s">
        <v>64</v>
      </c>
      <c r="CT53" s="15" cm="1">
        <f t="array" aca="1" ref="CT53" ca="1">RANDSAMPLE(_xlfn.ANCHORARRAY(CT42))</f>
        <v>6</v>
      </c>
      <c r="CU53" s="15" cm="1">
        <f t="array" aca="1" ref="CU53" ca="1">RANDSAMPLE(_xlfn.ANCHORARRAY(CU42))</f>
        <v>4</v>
      </c>
      <c r="CV53" s="15" cm="1">
        <f t="array" aca="1" ref="CV53" ca="1">RANDSAMPLE(_xlfn.ANCHORARRAY(CV42))</f>
        <v>3</v>
      </c>
      <c r="CW53" s="15" cm="1">
        <f t="array" aca="1" ref="CW53" ca="1">RANDSAMPLE(_xlfn.ANCHORARRAY(CW42))</f>
        <v>10</v>
      </c>
      <c r="CX53" s="15" cm="1">
        <f t="array" aca="1" ref="CX53" ca="1">RANDSAMPLE(_xlfn.ANCHORARRAY(CX42))</f>
        <v>3</v>
      </c>
      <c r="DZ53" t="s">
        <v>64</v>
      </c>
      <c r="EC53" s="15" cm="1">
        <f t="array" aca="1" ref="EC53" ca="1">RANDSAMPLE(_xlfn.ANCHORARRAY(EC42))</f>
        <v>3</v>
      </c>
      <c r="ED53" s="15" cm="1">
        <f t="array" aca="1" ref="ED53" ca="1">RANDSAMPLE(_xlfn.ANCHORARRAY(ED42))</f>
        <v>5</v>
      </c>
      <c r="EE53" s="15" cm="1">
        <f t="array" aca="1" ref="EE53" ca="1">RANDSAMPLE(_xlfn.ANCHORARRAY(EE42))</f>
        <v>3</v>
      </c>
      <c r="EF53" s="15" cm="1">
        <f t="array" aca="1" ref="EF53" ca="1">RANDSAMPLE(_xlfn.ANCHORARRAY(EF42))</f>
        <v>3</v>
      </c>
      <c r="EG53" s="15" cm="1">
        <f t="array" aca="1" ref="EG53" ca="1">RANDSAMPLE(_xlfn.ANCHORARRAY(EG42))</f>
        <v>10</v>
      </c>
      <c r="FI53" t="s">
        <v>64</v>
      </c>
      <c r="FL53" s="15" cm="1">
        <f t="array" aca="1" ref="FL53" ca="1">RANDSAMPLE(_xlfn.ANCHORARRAY(FL42))</f>
        <v>5</v>
      </c>
      <c r="FM53" s="15" cm="1">
        <f t="array" aca="1" ref="FM53" ca="1">RANDSAMPLE(_xlfn.ANCHORARRAY(FM42))</f>
        <v>9</v>
      </c>
      <c r="FN53" s="15" cm="1">
        <f t="array" aca="1" ref="FN53" ca="1">RANDSAMPLE(_xlfn.ANCHORARRAY(FN42))</f>
        <v>3</v>
      </c>
      <c r="FO53" s="15" cm="1">
        <f t="array" aca="1" ref="FO53" ca="1">RANDSAMPLE(_xlfn.ANCHORARRAY(FO42))</f>
        <v>3</v>
      </c>
      <c r="FP53" s="15" cm="1">
        <f t="array" aca="1" ref="FP53" ca="1">RANDSAMPLE(_xlfn.ANCHORARRAY(FP42))</f>
        <v>3</v>
      </c>
      <c r="HA53" t="s">
        <v>64</v>
      </c>
      <c r="HD53" s="52" cm="1">
        <f t="array" aca="1" ref="HD53:HH53" ca="1">HZ53:ID53</f>
        <v>5</v>
      </c>
      <c r="HE53" s="52">
        <f ca="1"/>
        <v>9</v>
      </c>
      <c r="HF53" s="52">
        <f ca="1"/>
        <v>3</v>
      </c>
      <c r="HG53" s="52">
        <f ca="1"/>
        <v>3</v>
      </c>
      <c r="HH53" s="52">
        <f ca="1"/>
        <v>3</v>
      </c>
      <c r="HZ53" s="52" cm="1">
        <f t="array" aca="1" ref="HZ53:ID53" ca="1">FL53:FP53</f>
        <v>5</v>
      </c>
      <c r="IA53" s="52">
        <f ca="1"/>
        <v>9</v>
      </c>
      <c r="IB53" s="52">
        <f ca="1"/>
        <v>3</v>
      </c>
      <c r="IC53" s="52">
        <f ca="1"/>
        <v>3</v>
      </c>
      <c r="ID53" s="52">
        <f ca="1"/>
        <v>3</v>
      </c>
    </row>
    <row r="54" spans="21:238" ht="24" customHeight="1">
      <c r="W54" s="23" t="str">
        <v>for</v>
      </c>
      <c r="X54" s="5">
        <f ca="1"/>
        <v>4.9129156908127945E-3</v>
      </c>
      <c r="Y54" s="2"/>
      <c r="AA54" s="5">
        <f ca="1"/>
        <v>4.9327372302808105E-3</v>
      </c>
      <c r="AB54" s="2"/>
      <c r="AD54" s="5">
        <f ca="1"/>
        <v>4.9330703870785076E-3</v>
      </c>
      <c r="AE54" s="2"/>
      <c r="AG54" s="5">
        <f ca="1"/>
        <v>4.9330766583517887E-3</v>
      </c>
      <c r="AH54" s="2"/>
      <c r="AJ54" s="5">
        <f ca="1"/>
        <v>4.9330767592731589E-3</v>
      </c>
      <c r="BK54" s="20" t="str" cm="1">
        <f t="array" aca="1" ref="BK54" ca="1">_xlfn.CHOOSECOLS(AV9:BE9,BK53)</f>
        <v>go</v>
      </c>
      <c r="BL54" s="20" t="str" cm="1">
        <f t="array" aca="1" ref="BL54" ca="1">_xlfn.CHOOSECOLS(AV9:BE9,BL53)</f>
        <v>are</v>
      </c>
      <c r="BM54" s="20" t="str" cm="1">
        <f t="array" aca="1" ref="BM54" ca="1">_xlfn.CHOOSECOLS(AV9:BE9,BM53)</f>
        <v>sky</v>
      </c>
      <c r="BN54" s="20" t="str" cm="1">
        <f t="array" aca="1" ref="BN54" ca="1">_xlfn.CHOOSECOLS(AV9:BE9,BN53)</f>
        <v>sky</v>
      </c>
      <c r="BO54" s="20" t="str" cm="1">
        <f t="array" aca="1" ref="BO54" ca="1">_xlfn.CHOOSECOLS(AV9:BE9,BO53)</f>
        <v>are</v>
      </c>
      <c r="CT54" s="20" t="str" cm="1">
        <f t="array" aca="1" ref="CT54" ca="1">_xlfn.CHOOSECOLS(CE9:CN9,CT53)</f>
        <v>you</v>
      </c>
      <c r="CU54" s="20" t="str" cm="1">
        <f t="array" aca="1" ref="CU54" ca="1">_xlfn.CHOOSECOLS(CE9:CN9,CU53)</f>
        <v>is</v>
      </c>
      <c r="CV54" s="20" t="str" cm="1">
        <f t="array" aca="1" ref="CV54" ca="1">_xlfn.CHOOSECOLS(CE9:CN9,CV53)</f>
        <v>sky</v>
      </c>
      <c r="CW54" s="20" t="str" cm="1">
        <f t="array" aca="1" ref="CW54" ca="1">_xlfn.CHOOSECOLS(CE9:CN9,CW53)</f>
        <v>for</v>
      </c>
      <c r="CX54" s="20" t="str" cm="1">
        <f t="array" aca="1" ref="CX54" ca="1">_xlfn.CHOOSECOLS(CE9:CN9,CX53)</f>
        <v>sky</v>
      </c>
      <c r="EC54" s="20" t="str" cm="1">
        <f t="array" aca="1" ref="EC54" ca="1">_xlfn.CHOOSECOLS(DN9:DW9,EC53)</f>
        <v>sky</v>
      </c>
      <c r="ED54" s="20" t="str" cm="1">
        <f t="array" aca="1" ref="ED54" ca="1">_xlfn.CHOOSECOLS(DN9:DW9,ED53)</f>
        <v>are</v>
      </c>
      <c r="EE54" s="20" t="str" cm="1">
        <f t="array" aca="1" ref="EE54" ca="1">_xlfn.CHOOSECOLS(DN9:DW9,EE53)</f>
        <v>sky</v>
      </c>
      <c r="EF54" s="20" t="str" cm="1">
        <f t="array" aca="1" ref="EF54" ca="1">_xlfn.CHOOSECOLS(DN9:DW9,EF53)</f>
        <v>sky</v>
      </c>
      <c r="EG54" s="20" t="str" cm="1">
        <f t="array" aca="1" ref="EG54" ca="1">_xlfn.CHOOSECOLS(DN9:DW9,EG53)</f>
        <v>for</v>
      </c>
      <c r="FL54" s="20" t="str" cm="1">
        <f t="array" aca="1" ref="FL54" ca="1">_xlfn.CHOOSECOLS(EW9:FF9,FL53)</f>
        <v>are</v>
      </c>
      <c r="FM54" s="20" t="str" cm="1">
        <f t="array" aca="1" ref="FM54" ca="1">_xlfn.CHOOSECOLS(EW9:FF9,FM53)</f>
        <v>go</v>
      </c>
      <c r="FN54" s="20" t="str" cm="1">
        <f t="array" aca="1" ref="FN54" ca="1">_xlfn.CHOOSECOLS(EW9:FF9,FN53)</f>
        <v>sky</v>
      </c>
      <c r="FO54" s="20" t="str" cm="1">
        <f t="array" aca="1" ref="FO54" ca="1">_xlfn.CHOOSECOLS(EW9:FF9,FO53)</f>
        <v>sky</v>
      </c>
      <c r="FP54" s="20" t="str" cm="1">
        <f t="array" aca="1" ref="FP54" ca="1">_xlfn.CHOOSECOLS(EW9:FF9,FP53)</f>
        <v>sky</v>
      </c>
      <c r="HD54" s="20" t="str" cm="1">
        <f t="array" aca="1" ref="HD54:HH54" ca="1">HZ54:ID54</f>
        <v>are</v>
      </c>
      <c r="HE54" s="20" t="str">
        <f ca="1"/>
        <v>go</v>
      </c>
      <c r="HF54" s="20" t="str">
        <f ca="1"/>
        <v>sky</v>
      </c>
      <c r="HG54" s="20" t="str">
        <f ca="1"/>
        <v>sky</v>
      </c>
      <c r="HH54" s="20" t="str">
        <f ca="1"/>
        <v>sky</v>
      </c>
      <c r="HZ54" s="20" t="str" cm="1">
        <f t="array" aca="1" ref="HZ54:ID54" ca="1">FL54:FP54</f>
        <v>are</v>
      </c>
      <c r="IA54" s="20" t="str">
        <f ca="1"/>
        <v>go</v>
      </c>
      <c r="IB54" s="20" t="str">
        <f ca="1"/>
        <v>sky</v>
      </c>
      <c r="IC54" s="20" t="str">
        <f ca="1"/>
        <v>sky</v>
      </c>
      <c r="ID54" s="20" t="str">
        <f ca="1"/>
        <v>sky</v>
      </c>
    </row>
    <row r="55" spans="21:238" ht="24" customHeight="1">
      <c r="U55" t="s">
        <v>63</v>
      </c>
      <c r="FI55" s="97" t="s">
        <v>65</v>
      </c>
      <c r="FK55" s="2" t="s">
        <v>66</v>
      </c>
      <c r="FL55" s="52" cm="1">
        <f t="array" aca="1" ref="FL55" ca="1">_xlfn.CHOOSEROWS(_xlfn.ANCHORARRAY(FL42),FL53)</f>
        <v>0.13792022574960719</v>
      </c>
      <c r="FM55" s="52" cm="1">
        <f t="array" aca="1" ref="FM55" ca="1">_xlfn.CHOOSEROWS(_xlfn.ANCHORARRAY(FM42),FM53)</f>
        <v>9.685988190608856E-2</v>
      </c>
      <c r="FN55" s="52" cm="1">
        <f t="array" aca="1" ref="FN55" ca="1">_xlfn.CHOOSEROWS(_xlfn.ANCHORARRAY(FN42),FN53)</f>
        <v>0.22898952844298279</v>
      </c>
      <c r="FO55" s="52" cm="1">
        <f t="array" aca="1" ref="FO55" ca="1">_xlfn.CHOOSEROWS(_xlfn.ANCHORARRAY(FO42),FO53)</f>
        <v>0.50138178478738848</v>
      </c>
      <c r="FP55" s="52" cm="1">
        <f t="array" aca="1" ref="FP55" ca="1">_xlfn.CHOOSEROWS(_xlfn.ANCHORARRAY(FP42),FP53)</f>
        <v>0.39055566857652468</v>
      </c>
      <c r="GZ55" s="97" t="s">
        <v>67</v>
      </c>
      <c r="HC55" s="2" t="s">
        <v>68</v>
      </c>
      <c r="HD55" s="52" cm="1">
        <f t="array" aca="1" ref="HD55" ca="1">_xlfn.CHOOSEROWS(_xlfn.ANCHORARRAY(HD42),HD53)</f>
        <v>0.17089989652928933</v>
      </c>
      <c r="HE55" s="52" cm="1">
        <f t="array" aca="1" ref="HE55" ca="1">_xlfn.CHOOSEROWS(_xlfn.ANCHORARRAY(HE42),HE53)</f>
        <v>7.843875721649006E-2</v>
      </c>
      <c r="HF55" s="52" cm="1">
        <f t="array" aca="1" ref="HF55" ca="1">_xlfn.CHOOSEROWS(_xlfn.ANCHORARRAY(HF42),HF53)</f>
        <v>0.17054682591921339</v>
      </c>
      <c r="HG55" s="52" cm="1">
        <f t="array" aca="1" ref="HG55" ca="1">_xlfn.CHOOSEROWS(_xlfn.ANCHORARRAY(HG42),HG53)</f>
        <v>0.4668234004760819</v>
      </c>
      <c r="HH55" s="52" cm="1">
        <f t="array" aca="1" ref="HH55" ca="1">_xlfn.CHOOSEROWS(_xlfn.ANCHORARRAY(HH42),HH53)</f>
        <v>0.32611359953316277</v>
      </c>
    </row>
    <row r="56" spans="21:238" ht="24" customHeight="1">
      <c r="U56" t="s">
        <v>64</v>
      </c>
      <c r="X56" s="15" cm="1">
        <f t="array" aca="1" ref="X56" ca="1">RANDSAMPLE(_xlfn.ANCHORARRAY(X45))</f>
        <v>7</v>
      </c>
      <c r="AA56" s="15" cm="1">
        <f t="array" aca="1" ref="AA56" ca="1">RANDSAMPLE(_xlfn.ANCHORARRAY(AA45))</f>
        <v>7</v>
      </c>
      <c r="AD56" s="15" cm="1">
        <f t="array" aca="1" ref="AD56" ca="1">RANDSAMPLE(_xlfn.ANCHORARRAY(AD45))</f>
        <v>7</v>
      </c>
      <c r="AG56" s="15" cm="1">
        <f t="array" aca="1" ref="AG56" ca="1">RANDSAMPLE(_xlfn.ANCHORARRAY(AG45))</f>
        <v>7</v>
      </c>
      <c r="AJ56" s="15" cm="1">
        <f t="array" aca="1" ref="AJ56" ca="1">RANDSAMPLE(_xlfn.ANCHORARRAY(AJ45))</f>
        <v>7</v>
      </c>
      <c r="HD56" s="2"/>
      <c r="HE56" s="2"/>
      <c r="HF56" s="2"/>
      <c r="HG56" s="2"/>
      <c r="HH56" s="2"/>
    </row>
    <row r="57" spans="21:238" ht="24" customHeight="1">
      <c r="X57" s="20" t="str" cm="1">
        <f t="array" aca="1" ref="X57" ca="1">_xlfn.CHOOSECOLS($E9:$N9,X56)</f>
        <v>me</v>
      </c>
      <c r="Y57" s="2"/>
      <c r="AA57" s="20" t="str" cm="1">
        <f t="array" aca="1" ref="AA57" ca="1">_xlfn.CHOOSECOLS($E9:$N9,AA56)</f>
        <v>me</v>
      </c>
      <c r="AB57" s="2"/>
      <c r="AD57" s="20" t="str" cm="1">
        <f t="array" aca="1" ref="AD57" ca="1">_xlfn.CHOOSECOLS($E9:$N9,AD56)</f>
        <v>me</v>
      </c>
      <c r="AE57" s="20"/>
      <c r="AF57" s="21"/>
      <c r="AG57" s="20" t="str" cm="1">
        <f t="array" aca="1" ref="AG57" ca="1">_xlfn.CHOOSECOLS($E9:$N9,AG56)</f>
        <v>me</v>
      </c>
      <c r="AH57" s="20"/>
      <c r="AI57" s="21"/>
      <c r="AJ57" s="20" t="str" cm="1">
        <f t="array" aca="1" ref="AJ57" ca="1">_xlfn.CHOOSECOLS($E9:$N9,AJ56)</f>
        <v>me</v>
      </c>
      <c r="DQ57" s="49" t="s">
        <v>39</v>
      </c>
      <c r="DR57" s="50"/>
      <c r="EZ57" s="51" t="s">
        <v>40</v>
      </c>
      <c r="GR57" s="49" t="s">
        <v>39</v>
      </c>
      <c r="GS57" s="50"/>
    </row>
    <row r="58" spans="21:238" ht="24" customHeight="1">
      <c r="BB58" s="58" t="s">
        <v>41</v>
      </c>
      <c r="BK58" s="24" t="s">
        <v>69</v>
      </c>
      <c r="CK58" s="58" t="s">
        <v>41</v>
      </c>
      <c r="CQ58" s="24" t="s">
        <v>70</v>
      </c>
      <c r="CT58" s="88" t="s">
        <v>43</v>
      </c>
      <c r="CU58" s="88" t="s">
        <v>43</v>
      </c>
      <c r="CV58" s="88" t="s">
        <v>43</v>
      </c>
      <c r="CW58" s="88" t="s">
        <v>43</v>
      </c>
      <c r="CX58" s="88" t="s">
        <v>43</v>
      </c>
      <c r="DT58" s="58" t="s">
        <v>41</v>
      </c>
      <c r="DZ58" s="24" t="s">
        <v>70</v>
      </c>
      <c r="EC58" s="88" t="s">
        <v>43</v>
      </c>
      <c r="ED58" s="88" t="s">
        <v>43</v>
      </c>
      <c r="EE58" s="88" t="s">
        <v>43</v>
      </c>
      <c r="EF58" s="88" t="s">
        <v>43</v>
      </c>
      <c r="EG58" s="88" t="s">
        <v>43</v>
      </c>
      <c r="FC58" s="58" t="s">
        <v>41</v>
      </c>
      <c r="FI58" s="24" t="s">
        <v>70</v>
      </c>
      <c r="FL58" s="88" t="s">
        <v>43</v>
      </c>
      <c r="FM58" s="88" t="s">
        <v>43</v>
      </c>
      <c r="FN58" s="88" t="s">
        <v>43</v>
      </c>
      <c r="FO58" s="88" t="s">
        <v>43</v>
      </c>
      <c r="FP58" s="88" t="s">
        <v>43</v>
      </c>
      <c r="GU58" s="58" t="s">
        <v>41</v>
      </c>
      <c r="HA58" s="24" t="s">
        <v>70</v>
      </c>
      <c r="HD58" s="88" t="s">
        <v>43</v>
      </c>
      <c r="HE58" s="88" t="s">
        <v>43</v>
      </c>
      <c r="HF58" s="88" t="s">
        <v>43</v>
      </c>
      <c r="HG58" s="88" t="s">
        <v>43</v>
      </c>
      <c r="HH58" s="88" t="s">
        <v>43</v>
      </c>
    </row>
    <row r="59" spans="21:238" ht="24" customHeight="1">
      <c r="AG59" t="s">
        <v>71</v>
      </c>
      <c r="BC59" t="s">
        <v>72</v>
      </c>
      <c r="BF59" t="s">
        <v>46</v>
      </c>
      <c r="BW59" t="s">
        <v>73</v>
      </c>
      <c r="BZ59" t="s">
        <v>49</v>
      </c>
      <c r="CL59" t="s">
        <v>72</v>
      </c>
      <c r="CO59" t="s">
        <v>46</v>
      </c>
      <c r="CS59" s="73" t="s">
        <v>74</v>
      </c>
      <c r="CT59" s="2">
        <v>1</v>
      </c>
      <c r="CU59" s="2">
        <v>2</v>
      </c>
      <c r="CV59" s="2">
        <v>3</v>
      </c>
      <c r="CW59" s="2">
        <v>4</v>
      </c>
      <c r="CX59" s="2">
        <v>5</v>
      </c>
      <c r="DU59" t="s">
        <v>72</v>
      </c>
      <c r="DX59" t="s">
        <v>46</v>
      </c>
      <c r="EB59" s="73" t="s">
        <v>74</v>
      </c>
      <c r="EC59" s="2">
        <v>1</v>
      </c>
      <c r="ED59" s="2">
        <v>2</v>
      </c>
      <c r="EE59" s="2">
        <v>3</v>
      </c>
      <c r="EF59" s="2">
        <v>4</v>
      </c>
      <c r="EG59" s="2">
        <v>5</v>
      </c>
      <c r="EO59" t="s">
        <v>73</v>
      </c>
      <c r="ER59" t="s">
        <v>49</v>
      </c>
      <c r="FD59" t="s">
        <v>72</v>
      </c>
      <c r="FG59" t="s">
        <v>46</v>
      </c>
      <c r="FK59" s="73" t="s">
        <v>75</v>
      </c>
      <c r="FL59" s="2">
        <v>1</v>
      </c>
      <c r="FM59" s="2">
        <v>2</v>
      </c>
      <c r="FN59" s="2">
        <v>3</v>
      </c>
      <c r="FO59" s="2">
        <v>4</v>
      </c>
      <c r="FP59" s="2">
        <v>5</v>
      </c>
      <c r="GV59" t="s">
        <v>72</v>
      </c>
      <c r="GY59" t="s">
        <v>46</v>
      </c>
      <c r="HC59" s="84" t="s">
        <v>76</v>
      </c>
      <c r="HD59" s="2">
        <v>1</v>
      </c>
      <c r="HE59" s="2">
        <v>2</v>
      </c>
      <c r="HF59" s="2">
        <v>3</v>
      </c>
      <c r="HG59" s="2">
        <v>4</v>
      </c>
      <c r="HH59" s="2">
        <v>5</v>
      </c>
    </row>
    <row r="60" spans="21:238" ht="24" customHeight="1">
      <c r="BC60" s="10">
        <v>-1</v>
      </c>
      <c r="BD60" s="10">
        <v>1</v>
      </c>
      <c r="BE60" s="10">
        <v>-1</v>
      </c>
      <c r="BF60" s="16">
        <v>1</v>
      </c>
      <c r="BK60" s="59" cm="1">
        <f t="array" aca="1" ref="BK60:BO60" ca="1">MMULT(BC60:BF60,BK26:BO29)</f>
        <v>1.9683077001075882</v>
      </c>
      <c r="BL60" s="59">
        <f ca="1"/>
        <v>2.9931358180856948</v>
      </c>
      <c r="BM60" s="59">
        <f ca="1"/>
        <v>1.7641815080297913</v>
      </c>
      <c r="BN60" s="59">
        <f ca="1"/>
        <v>2.9944536299785769</v>
      </c>
      <c r="BO60" s="59">
        <f ca="1"/>
        <v>2.2017120526930043</v>
      </c>
      <c r="BW60" s="28">
        <v>-1</v>
      </c>
      <c r="BX60" s="28"/>
      <c r="BY60" s="28">
        <v>1</v>
      </c>
      <c r="BZ60" s="34"/>
      <c r="CL60" s="10" cm="1">
        <f t="array" ref="CL60:CO60">BC60:BF60-BV18*BW60:BZ60</f>
        <v>-0.9</v>
      </c>
      <c r="CM60" s="10">
        <v>1</v>
      </c>
      <c r="CN60" s="10">
        <v>-1.1000000000000001</v>
      </c>
      <c r="CO60" s="16">
        <v>1</v>
      </c>
      <c r="CP60" s="87" t="s">
        <v>51</v>
      </c>
      <c r="CS60" s="2"/>
      <c r="CT60" s="59" cm="1">
        <f t="array" aca="1" ref="CT60:CX60" ca="1">MMULT(CL60:CO60,CT26:CX29)</f>
        <v>1.7751883526919823</v>
      </c>
      <c r="CU60" s="59">
        <f ca="1"/>
        <v>1.9491423671584562</v>
      </c>
      <c r="CV60" s="59">
        <f ca="1"/>
        <v>1.765836297903945</v>
      </c>
      <c r="CW60" s="59">
        <f ca="1"/>
        <v>2.8882232799333418</v>
      </c>
      <c r="CX60" s="59">
        <f ca="1"/>
        <v>1.6071479326424967</v>
      </c>
      <c r="DU60" s="10" cm="1">
        <f t="array" ref="DU60:DX60">CL60:CO60-DE18*DF60:DI60</f>
        <v>-0.9</v>
      </c>
      <c r="DV60" s="10">
        <v>1</v>
      </c>
      <c r="DW60" s="10">
        <v>-1.1000000000000001</v>
      </c>
      <c r="DX60" s="16">
        <v>1</v>
      </c>
      <c r="DY60" s="87" t="s">
        <v>51</v>
      </c>
      <c r="EB60" s="2"/>
      <c r="EC60" s="59" cm="1">
        <f t="array" aca="1" ref="EC60:EG60" ca="1">MMULT(DU60:DX60,EC26:EG29)</f>
        <v>1.7666847269953119</v>
      </c>
      <c r="ED60" s="59">
        <f ca="1"/>
        <v>2.4702118562785205</v>
      </c>
      <c r="EE60" s="59">
        <f ca="1"/>
        <v>1.6817081225785335</v>
      </c>
      <c r="EF60" s="59">
        <f ca="1"/>
        <v>2.4738723088765431</v>
      </c>
      <c r="EG60" s="59">
        <f ca="1"/>
        <v>2.0272479454830186</v>
      </c>
      <c r="EO60" s="28"/>
      <c r="EP60" s="28">
        <v>1</v>
      </c>
      <c r="EQ60" s="28"/>
      <c r="ER60" s="34"/>
      <c r="FD60" s="10" cm="1">
        <f t="array" ref="FD60:FG60">DU60:DX60-EN18*EO60:ER60</f>
        <v>-0.9</v>
      </c>
      <c r="FE60" s="10">
        <v>0.9</v>
      </c>
      <c r="FF60" s="10">
        <v>-1.1000000000000001</v>
      </c>
      <c r="FG60" s="16">
        <v>1</v>
      </c>
      <c r="FH60" s="87" t="s">
        <v>51</v>
      </c>
      <c r="FK60" s="2"/>
      <c r="FL60" s="59" cm="1">
        <f t="array" aca="1" ref="FL60:FP60" ca="1">MMULT(FD60:FG60,FL26:FP29)</f>
        <v>1.6308737103534168</v>
      </c>
      <c r="FM60" s="59">
        <f ca="1"/>
        <v>1.5951158681019189</v>
      </c>
      <c r="FN60" s="59">
        <f ca="1"/>
        <v>2.7005049992898167</v>
      </c>
      <c r="FO60" s="59">
        <f ca="1"/>
        <v>1.7328424830689397</v>
      </c>
      <c r="FP60" s="59">
        <f ca="1"/>
        <v>2.1804531886041891</v>
      </c>
      <c r="GR60" s="24"/>
      <c r="GV60" s="10" cm="1">
        <f t="array" ref="GV60:GY60">DU60:DX60</f>
        <v>-0.9</v>
      </c>
      <c r="GW60" s="10">
        <v>1</v>
      </c>
      <c r="GX60" s="10">
        <v>-1.1000000000000001</v>
      </c>
      <c r="GY60" s="16">
        <v>1</v>
      </c>
      <c r="GZ60" s="87" t="s">
        <v>51</v>
      </c>
      <c r="HC60" s="2"/>
      <c r="HD60" s="95" cm="1">
        <f t="array" aca="1" ref="HD60:HH60" ca="1">MMULT(GV60:GY60,HD26:HH29)</f>
        <v>1.7666847269953119</v>
      </c>
      <c r="HE60" s="95">
        <f ca="1"/>
        <v>1.7638236106625029</v>
      </c>
      <c r="HF60" s="95">
        <f ca="1"/>
        <v>2.8980899739645949</v>
      </c>
      <c r="HG60" s="95">
        <f ca="1"/>
        <v>1.8725730905762792</v>
      </c>
      <c r="HH60" s="95">
        <f ca="1"/>
        <v>2.3688545423180232</v>
      </c>
    </row>
    <row r="63" spans="21:238" ht="24" customHeight="1">
      <c r="EY63" s="92" t="s">
        <v>77</v>
      </c>
      <c r="EZ63" s="93"/>
      <c r="FA63" s="93"/>
      <c r="FB63" s="93"/>
      <c r="FC63" s="93"/>
      <c r="FJ63" s="81"/>
      <c r="GA63" s="92" t="s">
        <v>78</v>
      </c>
      <c r="GB63" s="93"/>
      <c r="GC63" s="93"/>
      <c r="GD63" s="93"/>
      <c r="GE63" s="93"/>
      <c r="GX63" s="92" t="s">
        <v>79</v>
      </c>
      <c r="GY63" s="93"/>
      <c r="GZ63" s="93"/>
      <c r="HA63" s="93"/>
      <c r="HB63" s="93"/>
      <c r="HD63" t="s">
        <v>80</v>
      </c>
      <c r="HS63" s="92" t="s">
        <v>81</v>
      </c>
      <c r="HT63" s="93"/>
      <c r="HU63" s="93"/>
      <c r="HV63" s="93"/>
      <c r="HW63" s="93"/>
      <c r="HY63" t="s">
        <v>82</v>
      </c>
    </row>
    <row r="64" spans="21:238" ht="24" customHeight="1">
      <c r="BK64" s="24" t="s">
        <v>2</v>
      </c>
      <c r="CT64" s="24" t="s">
        <v>2</v>
      </c>
      <c r="EC64" s="24" t="s">
        <v>2</v>
      </c>
      <c r="FK64" s="84" t="s">
        <v>83</v>
      </c>
      <c r="FL64" s="2">
        <v>2</v>
      </c>
      <c r="FM64" s="2">
        <v>3</v>
      </c>
      <c r="FN64" s="2">
        <v>4</v>
      </c>
      <c r="FO64" s="2">
        <v>5</v>
      </c>
      <c r="FP64" s="2">
        <v>6</v>
      </c>
    </row>
    <row r="65" spans="157:238" ht="24" customHeight="1">
      <c r="FK65" s="2"/>
      <c r="FL65" s="59" cm="1">
        <f t="array" aca="1" ref="FL65:FO65" ca="1">FM60:FP60</f>
        <v>1.5951158681019189</v>
      </c>
      <c r="FM65" s="59">
        <f ca="1"/>
        <v>2.7005049992898167</v>
      </c>
      <c r="FN65" s="59">
        <f ca="1"/>
        <v>1.7328424830689397</v>
      </c>
      <c r="FO65" s="59">
        <f ca="1"/>
        <v>2.1804531886041891</v>
      </c>
      <c r="FP65" s="52">
        <v>0</v>
      </c>
    </row>
    <row r="66" spans="157:238" ht="24" customHeight="1">
      <c r="FL66" s="24" t="s">
        <v>84</v>
      </c>
    </row>
    <row r="67" spans="157:238" ht="24" customHeight="1">
      <c r="FA67" s="24" t="s">
        <v>85</v>
      </c>
      <c r="FC67" s="24"/>
      <c r="FD67" s="24"/>
      <c r="FE67" s="24"/>
      <c r="FF67" s="24"/>
      <c r="FG67" s="24"/>
      <c r="FH67" s="24"/>
      <c r="FK67" s="73" t="s">
        <v>86</v>
      </c>
      <c r="FL67" s="2">
        <v>1</v>
      </c>
      <c r="FM67" s="2">
        <v>2</v>
      </c>
      <c r="FN67" s="2">
        <v>3</v>
      </c>
      <c r="FO67" s="2">
        <v>4</v>
      </c>
      <c r="FP67" s="2">
        <v>5</v>
      </c>
    </row>
    <row r="68" spans="157:238" ht="24" customHeight="1">
      <c r="FL68" s="52">
        <v>0</v>
      </c>
      <c r="FM68" s="52">
        <v>0</v>
      </c>
      <c r="FN68" s="52">
        <v>0</v>
      </c>
      <c r="FO68" s="52">
        <v>0</v>
      </c>
      <c r="FP68" s="85">
        <f ca="1">GL38</f>
        <v>0.86264069080050731</v>
      </c>
    </row>
    <row r="69" spans="157:238" ht="24" customHeight="1">
      <c r="FA69" t="s">
        <v>87</v>
      </c>
      <c r="FF69" s="22" t="s">
        <v>88</v>
      </c>
      <c r="FG69" s="2" t="s">
        <v>89</v>
      </c>
      <c r="FH69" s="52">
        <v>1</v>
      </c>
      <c r="GA69" t="s">
        <v>90</v>
      </c>
      <c r="GD69" s="84" t="s">
        <v>75</v>
      </c>
      <c r="GE69" s="96" cm="1">
        <f t="array" aca="1" ref="GE69:GI69" ca="1">_xlfn.ANCHORARRAY(FL60)</f>
        <v>1.6308737103534168</v>
      </c>
      <c r="GF69" s="96">
        <f ca="1"/>
        <v>1.5951158681019189</v>
      </c>
      <c r="GG69" s="96">
        <f ca="1"/>
        <v>2.7005049992898167</v>
      </c>
      <c r="GH69" s="96">
        <f ca="1"/>
        <v>1.7328424830689397</v>
      </c>
      <c r="GI69" s="96">
        <f ca="1"/>
        <v>2.1804531886041891</v>
      </c>
      <c r="HA69" s="98" t="s">
        <v>91</v>
      </c>
      <c r="HH69" s="98" t="s">
        <v>92</v>
      </c>
      <c r="HW69" s="98" t="s">
        <v>91</v>
      </c>
      <c r="ID69" s="98" t="s">
        <v>93</v>
      </c>
    </row>
    <row r="70" spans="157:238" ht="24" customHeight="1">
      <c r="FA70" t="s">
        <v>94</v>
      </c>
      <c r="FF70" s="22" t="s">
        <v>95</v>
      </c>
      <c r="FG70" s="2" t="s">
        <v>96</v>
      </c>
      <c r="FH70" s="52">
        <v>0.95</v>
      </c>
      <c r="FL70" s="83"/>
      <c r="GD70" s="22"/>
      <c r="HA70" s="3" cm="1">
        <f t="array" aca="1" ref="HA70:HA79" ca="1">_xlfn.ANCHORARRAY(FP42)</f>
        <v>3.2270540488085385E-2</v>
      </c>
      <c r="HH70" s="3" cm="1">
        <f t="array" aca="1" ref="HH70:HH79" ca="1">_xlfn.ANCHORARRAY(HH42)</f>
        <v>3.4130225229781055E-2</v>
      </c>
      <c r="HW70" s="3" cm="1">
        <f t="array" aca="1" ref="HW70:HW79" ca="1">_xlfn.ANCHORARRAY(FP42)</f>
        <v>3.2270540488085385E-2</v>
      </c>
      <c r="ID70" s="3" cm="1">
        <f t="array" aca="1" ref="ID70:ID79" ca="1">_xlfn.ANCHORARRAY(ID42)</f>
        <v>2.5785338702128999E-2</v>
      </c>
    </row>
    <row r="71" spans="157:238" ht="24" customHeight="1">
      <c r="GA71" t="s">
        <v>97</v>
      </c>
      <c r="GD71" s="84" t="s">
        <v>98</v>
      </c>
      <c r="GE71" s="95" cm="1">
        <f t="array" aca="1" ref="GE71:GI71" ca="1">_xlfn.ANCHORARRAY(HD60)</f>
        <v>1.7666847269953119</v>
      </c>
      <c r="GF71" s="95">
        <f ca="1"/>
        <v>1.7638236106625029</v>
      </c>
      <c r="GG71" s="95">
        <f ca="1"/>
        <v>2.8980899739645949</v>
      </c>
      <c r="GH71" s="95">
        <f ca="1"/>
        <v>1.8725730905762792</v>
      </c>
      <c r="GI71" s="95">
        <f ca="1"/>
        <v>2.3688545423180232</v>
      </c>
      <c r="HA71" s="4">
        <f ca="1"/>
        <v>3.3421230366350599E-2</v>
      </c>
      <c r="HH71" s="4">
        <f ca="1"/>
        <v>3.5451528360838813E-2</v>
      </c>
      <c r="HW71" s="4">
        <f ca="1"/>
        <v>3.3421230366350599E-2</v>
      </c>
      <c r="ID71" s="4">
        <f ca="1"/>
        <v>2.5581295207166638E-2</v>
      </c>
    </row>
    <row r="72" spans="157:238" ht="24" customHeight="1">
      <c r="FA72" s="24" t="s">
        <v>99</v>
      </c>
      <c r="FK72" s="2" t="s">
        <v>100</v>
      </c>
      <c r="FL72" s="2">
        <v>1</v>
      </c>
      <c r="FM72" s="2">
        <v>2</v>
      </c>
      <c r="FN72" s="2">
        <v>3</v>
      </c>
      <c r="FO72" s="2">
        <v>4</v>
      </c>
      <c r="FP72" s="2">
        <v>5</v>
      </c>
      <c r="FQ72" s="2"/>
      <c r="HA72" s="4">
        <f ca="1"/>
        <v>0.39055566857652468</v>
      </c>
      <c r="HH72" s="4">
        <f ca="1"/>
        <v>0.32611359953316277</v>
      </c>
      <c r="HW72" s="4">
        <f ca="1"/>
        <v>0.39055566857652468</v>
      </c>
      <c r="ID72" s="4">
        <f ca="1"/>
        <v>0.23712543513379253</v>
      </c>
    </row>
    <row r="73" spans="157:238" ht="24" customHeight="1">
      <c r="FL73" s="52" cm="1">
        <f t="array" aca="1" ref="FL73:FP73" ca="1">FL68:FP68+FH69*FL65:FP65-_xlfn.ANCHORARRAY(FL60)</f>
        <v>-3.5757842251497918E-2</v>
      </c>
      <c r="FM73" s="52">
        <f ca="1"/>
        <v>1.1053891311878978</v>
      </c>
      <c r="FN73" s="52">
        <f ca="1"/>
        <v>-0.96766251622087696</v>
      </c>
      <c r="FO73" s="52">
        <f ca="1"/>
        <v>0.4476107055352494</v>
      </c>
      <c r="FP73" s="52">
        <f ca="1"/>
        <v>-1.3178124978036818</v>
      </c>
      <c r="GA73" t="s">
        <v>101</v>
      </c>
      <c r="GD73" s="73" t="s">
        <v>102</v>
      </c>
      <c r="GE73" s="94" cm="1">
        <f t="array" aca="1" ref="GE73:GI73" ca="1">FL76:FP76</f>
        <v>-0.54854987564326219</v>
      </c>
      <c r="GF73" s="94">
        <f ca="1"/>
        <v>-0.53978108778080447</v>
      </c>
      <c r="GG73" s="94">
        <f ca="1"/>
        <v>-1.731758125230213</v>
      </c>
      <c r="GH73" s="94">
        <f ca="1"/>
        <v>-0.80431116737824837</v>
      </c>
      <c r="GI73" s="94">
        <f ca="1"/>
        <v>-1.3178124978036818</v>
      </c>
      <c r="HA73" s="4">
        <f ca="1"/>
        <v>1.6164639031611808E-2</v>
      </c>
      <c r="HH73" s="4">
        <f ca="1"/>
        <v>1.2441305923617826E-2</v>
      </c>
      <c r="HW73" s="4">
        <f ca="1"/>
        <v>1.6164639031611808E-2</v>
      </c>
      <c r="ID73" s="4">
        <f ca="1"/>
        <v>1.6008848558859031E-2</v>
      </c>
    </row>
    <row r="74" spans="157:238" ht="24" customHeight="1">
      <c r="FL74" s="82"/>
      <c r="FM74" s="2"/>
      <c r="FN74" s="2"/>
      <c r="FO74" s="2"/>
      <c r="FP74" s="2"/>
      <c r="FQ74" s="2"/>
      <c r="HA74" s="4">
        <f ca="1"/>
        <v>0.24440241515898958</v>
      </c>
      <c r="HH74" s="4">
        <f ca="1"/>
        <v>0.31117154514573464</v>
      </c>
      <c r="HW74" s="4">
        <f ca="1"/>
        <v>0.24440241515898958</v>
      </c>
      <c r="ID74" s="4">
        <f ca="1"/>
        <v>0.40312404737468921</v>
      </c>
    </row>
    <row r="75" spans="157:238" ht="24" customHeight="1">
      <c r="FA75" s="24" t="s">
        <v>101</v>
      </c>
      <c r="FK75" s="73" t="s">
        <v>102</v>
      </c>
      <c r="FL75" s="2">
        <v>1</v>
      </c>
      <c r="FM75" s="2">
        <v>2</v>
      </c>
      <c r="FN75" s="2">
        <v>3</v>
      </c>
      <c r="FO75" s="2">
        <v>4</v>
      </c>
      <c r="FP75" s="2">
        <v>5</v>
      </c>
      <c r="FQ75" s="73">
        <v>6</v>
      </c>
      <c r="GA75" t="s">
        <v>103</v>
      </c>
      <c r="HA75" s="4">
        <f ca="1"/>
        <v>5.2041643600562335E-2</v>
      </c>
      <c r="HH75" s="4">
        <f ca="1"/>
        <v>6.1575155526179835E-2</v>
      </c>
      <c r="HW75" s="4">
        <f ca="1"/>
        <v>5.2041643600562335E-2</v>
      </c>
      <c r="ID75" s="4">
        <f ca="1"/>
        <v>6.9493714787153785E-2</v>
      </c>
    </row>
    <row r="76" spans="157:238" ht="24" customHeight="1">
      <c r="FL76" s="94">
        <f ca="1">FL73+$FH$69*$FH$70*FM76</f>
        <v>-0.54854987564326219</v>
      </c>
      <c r="FM76" s="94">
        <f ca="1">FM73+$FH$69*$FH$70*FN76</f>
        <v>-0.53978108778080447</v>
      </c>
      <c r="FN76" s="94">
        <f ca="1">FN73+$FH$69*$FH$70*FO76</f>
        <v>-1.731758125230213</v>
      </c>
      <c r="FO76" s="94">
        <f ca="1">FO73+$FH$69*$FH$70*FP76</f>
        <v>-0.80431116737824837</v>
      </c>
      <c r="FP76" s="94">
        <f ca="1">FP73+$FH$69*$FH$70*FQ76</f>
        <v>-1.3178124978036818</v>
      </c>
      <c r="FQ76" s="2">
        <v>0</v>
      </c>
      <c r="GD76" s="84" t="s">
        <v>104</v>
      </c>
      <c r="GE76" s="94" cm="1">
        <f t="array" aca="1" ref="GE76:GI76" ca="1">_xlfn.ANCHORARRAY(GE71)+_xlfn.ANCHORARRAY(GE73)</f>
        <v>1.2181348513520498</v>
      </c>
      <c r="GF76" s="94">
        <f ca="1"/>
        <v>1.2240425228816985</v>
      </c>
      <c r="GG76" s="94">
        <f ca="1"/>
        <v>1.1663318487343819</v>
      </c>
      <c r="GH76" s="94">
        <f ca="1"/>
        <v>1.0682619231980308</v>
      </c>
      <c r="GI76" s="94">
        <f ca="1"/>
        <v>1.0510420445143414</v>
      </c>
      <c r="HA76" s="4">
        <f ca="1"/>
        <v>5.4557365891651957E-2</v>
      </c>
      <c r="HH76" s="4">
        <f ca="1"/>
        <v>5.0113883622626587E-2</v>
      </c>
      <c r="HW76" s="4">
        <f ca="1"/>
        <v>5.4557365891651957E-2</v>
      </c>
      <c r="ID76" s="4">
        <f ca="1"/>
        <v>3.2865489867590664E-2</v>
      </c>
    </row>
    <row r="77" spans="157:238" ht="24" customHeight="1">
      <c r="HA77" s="4">
        <f ca="1"/>
        <v>1.7468581193542246E-3</v>
      </c>
      <c r="HH77" s="4">
        <f ca="1"/>
        <v>2.0133666448897305E-3</v>
      </c>
      <c r="HW77" s="4">
        <f ca="1"/>
        <v>1.7468581193542246E-3</v>
      </c>
      <c r="ID77" s="4">
        <f ca="1"/>
        <v>2.2188199667661696E-3</v>
      </c>
    </row>
    <row r="78" spans="157:238" ht="24" customHeight="1">
      <c r="HA78" s="4">
        <f ca="1"/>
        <v>0.10981135737532896</v>
      </c>
      <c r="HH78" s="4">
        <f ca="1"/>
        <v>8.7703791748589097E-2</v>
      </c>
      <c r="HW78" s="4">
        <f ca="1"/>
        <v>0.10981135737532896</v>
      </c>
      <c r="ID78" s="4">
        <f ca="1"/>
        <v>6.958065220594925E-2</v>
      </c>
    </row>
    <row r="79" spans="157:238" ht="24" customHeight="1">
      <c r="FA79" s="24" t="s">
        <v>105</v>
      </c>
      <c r="GA79" t="s">
        <v>106</v>
      </c>
      <c r="GK79" t="s">
        <v>107</v>
      </c>
      <c r="HA79" s="5">
        <f ca="1"/>
        <v>6.5028281391540418E-2</v>
      </c>
      <c r="HH79" s="5">
        <f ca="1"/>
        <v>7.9285598264579649E-2</v>
      </c>
      <c r="HW79" s="5">
        <f ca="1"/>
        <v>6.5028281391540418E-2</v>
      </c>
      <c r="ID79" s="5">
        <f ca="1"/>
        <v>0.11821635819590369</v>
      </c>
    </row>
    <row r="80" spans="157:238" ht="24" customHeight="1">
      <c r="GE80" s="94" cm="1">
        <f t="array" aca="1" ref="GE80:GI80" ca="1">(_xlfn.ANCHORARRAY(GE69)-_xlfn.ANCHORARRAY(GE76))^2/2</f>
        <v>8.5176682864875147E-2</v>
      </c>
      <c r="GF80" s="94">
        <f ca="1"/>
        <v>6.8847713766462426E-2</v>
      </c>
      <c r="GG80" s="94">
        <f ca="1"/>
        <v>1.1768436279425945</v>
      </c>
      <c r="GH80" s="94">
        <f ca="1"/>
        <v>0.22083366027916537</v>
      </c>
      <c r="GI80" s="94">
        <f ca="1"/>
        <v>0.63778476619716939</v>
      </c>
      <c r="GK80" s="52">
        <f ca="1">AVERAGE(GE80:GI80)</f>
        <v>0.43789729021005341</v>
      </c>
    </row>
    <row r="81" spans="158:238" ht="24" customHeight="1">
      <c r="FF81" s="53"/>
      <c r="FJ81" t="s">
        <v>66</v>
      </c>
      <c r="FL81" s="52" cm="1">
        <f t="array" aca="1" ref="FL81:FP81" ca="1">FL55:FP55</f>
        <v>0.13792022574960719</v>
      </c>
      <c r="FM81" s="52">
        <f ca="1"/>
        <v>9.685988190608856E-2</v>
      </c>
      <c r="FN81" s="52">
        <f ca="1"/>
        <v>0.22898952844298279</v>
      </c>
      <c r="FO81" s="52">
        <f ca="1"/>
        <v>0.50138178478738848</v>
      </c>
      <c r="FP81" s="52">
        <f ca="1"/>
        <v>0.39055566857652468</v>
      </c>
      <c r="GK81" s="88" t="s">
        <v>43</v>
      </c>
      <c r="GX81" t="s">
        <v>108</v>
      </c>
      <c r="HA81" s="88" t="s">
        <v>43</v>
      </c>
      <c r="HH81" s="88" t="s">
        <v>43</v>
      </c>
      <c r="HT81" t="s">
        <v>108</v>
      </c>
      <c r="HW81" s="88" t="s">
        <v>43</v>
      </c>
      <c r="ID81" s="88" t="s">
        <v>43</v>
      </c>
    </row>
    <row r="82" spans="158:238" ht="24" customHeight="1">
      <c r="FF82" s="53"/>
      <c r="FJ82" t="s">
        <v>68</v>
      </c>
      <c r="FL82" s="52" cm="1">
        <f t="array" aca="1" ref="FL82:FP82" ca="1">HD55:HH55</f>
        <v>0.17089989652928933</v>
      </c>
      <c r="FM82" s="52">
        <f ca="1"/>
        <v>7.843875721649006E-2</v>
      </c>
      <c r="FN82" s="52">
        <f ca="1"/>
        <v>0.17054682591921339</v>
      </c>
      <c r="FO82" s="52">
        <f ca="1"/>
        <v>0.4668234004760819</v>
      </c>
      <c r="FP82" s="52">
        <f ca="1"/>
        <v>0.32611359953316277</v>
      </c>
      <c r="GX82" t="s">
        <v>109</v>
      </c>
      <c r="HE82" s="69" t="s">
        <v>110</v>
      </c>
      <c r="HT82" t="s">
        <v>109</v>
      </c>
      <c r="IA82" s="69" t="s">
        <v>111</v>
      </c>
    </row>
    <row r="83" spans="158:238" ht="24" customHeight="1">
      <c r="HA83" s="74" cm="1">
        <f t="array" aca="1" ref="HA83:HA92" ca="1">_xlfn.MAP(_xlfn.ANCHORARRAY(HA70),_xlfn.LAMBDA(_xlpm.x,MAX(_xlpm.x,0.0001)))</f>
        <v>3.2270540488085385E-2</v>
      </c>
      <c r="HE83" s="77" cm="1">
        <f t="array" aca="1" ref="HE83:HE92" ca="1">_xlfn.LET(_xlpm.q,_xlfn.ANCHORARRAY(HA83),_xlpm.p,_xlfn.ANCHORARRAY( HH83),_xlpm.q*(LN(_xlpm.q)-LN(_xlpm.p)))</f>
        <v>-1.8080734375543754E-3</v>
      </c>
      <c r="HH83" s="74" cm="1">
        <f t="array" aca="1" ref="HH83:HH92" ca="1">_xlfn.MAP(_xlfn.ANCHORARRAY(HH70),_xlfn.LAMBDA(_xlpm.x,MAX(_xlpm.x,0.0001)))</f>
        <v>3.4130225229781055E-2</v>
      </c>
      <c r="HW83" s="74" cm="1">
        <f t="array" aca="1" ref="HW83:HW92" ca="1">_xlfn.MAP(_xlfn.ANCHORARRAY(HW70),_xlfn.LAMBDA(_xlpm.x,MAX(_xlpm.x,0.0001)))</f>
        <v>3.2270540488085385E-2</v>
      </c>
      <c r="IA83" s="77" cm="1">
        <f t="array" aca="1" ref="IA83:IA92" ca="1">_xlfn.LET(_xlpm.q,_xlfn.ANCHORARRAY(HW83),_xlpm.p,_xlfn.ANCHORARRAY( ID83),_xlpm.q*(LN(_xlpm.q)-LN(_xlpm.p)))</f>
        <v>7.2398535426330454E-3</v>
      </c>
      <c r="ID83" s="74" cm="1">
        <f t="array" aca="1" ref="ID83:ID92" ca="1">_xlfn.MAP(_xlfn.ANCHORARRAY(ID70),_xlfn.LAMBDA(_xlpm.x,MAX(_xlpm.x,0.0001)))</f>
        <v>2.5785338702128999E-2</v>
      </c>
    </row>
    <row r="84" spans="158:238" ht="24" customHeight="1">
      <c r="FF84" s="53"/>
      <c r="FG84" s="53"/>
      <c r="FJ84" t="s">
        <v>112</v>
      </c>
      <c r="FL84" s="54" cm="1">
        <f t="array" aca="1" ref="FL84:FP84" ca="1">LN(FL81:FP81)</f>
        <v>-1.9810798352524963</v>
      </c>
      <c r="FM84" s="55">
        <f ca="1"/>
        <v>-2.3344898612305047</v>
      </c>
      <c r="FN84" s="55">
        <f ca="1"/>
        <v>-1.4740790037966427</v>
      </c>
      <c r="FO84" s="55">
        <f ca="1"/>
        <v>-0.69038742262269692</v>
      </c>
      <c r="FP84" s="56">
        <f ca="1"/>
        <v>-0.94018476268850582</v>
      </c>
      <c r="HA84" s="75">
        <f ca="1"/>
        <v>3.3421230366350599E-2</v>
      </c>
      <c r="HE84" s="78">
        <f ca="1"/>
        <v>-1.9710179775706011E-3</v>
      </c>
      <c r="HH84" s="75">
        <f ca="1"/>
        <v>3.5451528360838813E-2</v>
      </c>
      <c r="HW84" s="75">
        <f ca="1"/>
        <v>3.3421230366350599E-2</v>
      </c>
      <c r="IA84" s="78">
        <f ca="1"/>
        <v>8.9344944826678999E-3</v>
      </c>
      <c r="ID84" s="75">
        <f ca="1"/>
        <v>2.5581295207166638E-2</v>
      </c>
    </row>
    <row r="85" spans="158:238" ht="24" customHeight="1">
      <c r="FJ85" t="s">
        <v>113</v>
      </c>
      <c r="FL85" s="54" cm="1">
        <f t="array" aca="1" ref="FL85:FP85" ca="1">LN(_xlfn.ANCHORARRAY(FL82))</f>
        <v>-1.7666772943067124</v>
      </c>
      <c r="FM85" s="55">
        <f ca="1"/>
        <v>-2.5454371215264446</v>
      </c>
      <c r="FN85" s="55">
        <f ca="1"/>
        <v>-1.7687453811425375</v>
      </c>
      <c r="FO85" s="55">
        <f ca="1"/>
        <v>-0.76180425027159182</v>
      </c>
      <c r="FP85" s="56">
        <f ca="1"/>
        <v>-1.1205094934895434</v>
      </c>
      <c r="HA85" s="75">
        <f ca="1"/>
        <v>0.39055566857652468</v>
      </c>
      <c r="HE85" s="78">
        <f ca="1"/>
        <v>7.0426845798881074E-2</v>
      </c>
      <c r="HH85" s="75">
        <f ca="1"/>
        <v>0.32611359953316277</v>
      </c>
      <c r="HW85" s="75">
        <f ca="1"/>
        <v>0.39055566857652468</v>
      </c>
      <c r="IA85" s="78">
        <f ca="1"/>
        <v>0.19487995687273152</v>
      </c>
      <c r="ID85" s="75">
        <f ca="1"/>
        <v>0.23712543513379253</v>
      </c>
    </row>
    <row r="86" spans="158:238" ht="24" customHeight="1">
      <c r="HA86" s="75">
        <f ca="1"/>
        <v>1.6164639031611808E-2</v>
      </c>
      <c r="HE86" s="78">
        <f ca="1"/>
        <v>4.2319674981126524E-3</v>
      </c>
      <c r="HH86" s="75">
        <f ca="1"/>
        <v>1.2441305923617826E-2</v>
      </c>
      <c r="HW86" s="75">
        <f ca="1"/>
        <v>1.6164639031611808E-2</v>
      </c>
      <c r="IA86" s="78">
        <f ca="1"/>
        <v>1.5654606494839532E-4</v>
      </c>
      <c r="ID86" s="75">
        <f ca="1"/>
        <v>1.6008848558859031E-2</v>
      </c>
    </row>
    <row r="87" spans="158:238" ht="24" customHeight="1">
      <c r="FB87" s="53"/>
      <c r="FJ87" t="s">
        <v>114</v>
      </c>
      <c r="FL87" s="54" cm="1">
        <f t="array" aca="1" ref="FL87:FP87" ca="1">_xlfn.ANCHORARRAY(FL85)-_xlfn.ANCHORARRAY(FL84)</f>
        <v>0.21440254094578393</v>
      </c>
      <c r="FM87" s="55">
        <f ca="1"/>
        <v>-0.21094726029593991</v>
      </c>
      <c r="FN87" s="55">
        <f ca="1"/>
        <v>-0.29466637734589485</v>
      </c>
      <c r="FO87" s="55">
        <f ca="1"/>
        <v>-7.1416827648894898E-2</v>
      </c>
      <c r="FP87" s="56">
        <f ca="1"/>
        <v>-0.18032473080103761</v>
      </c>
      <c r="HA87" s="75">
        <f ca="1"/>
        <v>0.24440241515898958</v>
      </c>
      <c r="HE87" s="78">
        <f ca="1"/>
        <v>-5.9030085912317211E-2</v>
      </c>
      <c r="HH87" s="75">
        <f ca="1"/>
        <v>0.31117154514573464</v>
      </c>
      <c r="HW87" s="75">
        <f ca="1"/>
        <v>0.24440241515898958</v>
      </c>
      <c r="IA87" s="78">
        <f ca="1"/>
        <v>-0.1223058644096806</v>
      </c>
      <c r="ID87" s="75">
        <f ca="1"/>
        <v>0.40312404737468921</v>
      </c>
    </row>
    <row r="88" spans="158:238" ht="24" customHeight="1">
      <c r="FF88" s="53"/>
      <c r="FI88" s="68" t="s">
        <v>115</v>
      </c>
      <c r="FJ88" t="s">
        <v>116</v>
      </c>
      <c r="FL88" s="65" cm="1">
        <f t="array" aca="1" ref="FL88:FP88" ca="1">EXP(_xlfn.ANCHORARRAY(FL87))</f>
        <v>1.2391213514945691</v>
      </c>
      <c r="FM88" s="66">
        <f ca="1"/>
        <v>0.8098167752521227</v>
      </c>
      <c r="FN88" s="66">
        <f ca="1"/>
        <v>0.74478002150949307</v>
      </c>
      <c r="FO88" s="66">
        <f ca="1"/>
        <v>0.93107371396437733</v>
      </c>
      <c r="FP88" s="67">
        <f ca="1"/>
        <v>0.83499901748133176</v>
      </c>
      <c r="HA88" s="75">
        <f ca="1"/>
        <v>5.2041643600562335E-2</v>
      </c>
      <c r="HE88" s="78">
        <f ca="1"/>
        <v>-8.7541451753585658E-3</v>
      </c>
      <c r="HH88" s="75">
        <f ca="1"/>
        <v>6.1575155526179835E-2</v>
      </c>
      <c r="HW88" s="75">
        <f ca="1"/>
        <v>5.2041643600562335E-2</v>
      </c>
      <c r="IA88" s="78">
        <f ca="1"/>
        <v>-1.505003101428563E-2</v>
      </c>
      <c r="ID88" s="75">
        <f ca="1"/>
        <v>6.9493714787153785E-2</v>
      </c>
    </row>
    <row r="89" spans="158:238" ht="24" customHeight="1">
      <c r="HA89" s="75">
        <f ca="1"/>
        <v>5.4557365891651957E-2</v>
      </c>
      <c r="HE89" s="78">
        <f ca="1"/>
        <v>4.6349016700657679E-3</v>
      </c>
      <c r="HH89" s="75">
        <f ca="1"/>
        <v>5.0113883622626587E-2</v>
      </c>
      <c r="HW89" s="75">
        <f ca="1"/>
        <v>5.4557365891651957E-2</v>
      </c>
      <c r="IA89" s="78">
        <f ca="1"/>
        <v>2.7651286088101332E-2</v>
      </c>
      <c r="ID89" s="75">
        <f ca="1"/>
        <v>3.2865489867590664E-2</v>
      </c>
    </row>
    <row r="90" spans="158:238" ht="24" customHeight="1">
      <c r="HA90" s="75">
        <f ca="1"/>
        <v>1.7468581193542246E-3</v>
      </c>
      <c r="HE90" s="78">
        <f ca="1"/>
        <v>-2.4803543170300296E-4</v>
      </c>
      <c r="HH90" s="75">
        <f ca="1"/>
        <v>2.0133666448897305E-3</v>
      </c>
      <c r="HW90" s="75">
        <f ca="1"/>
        <v>1.7468581193542246E-3</v>
      </c>
      <c r="IA90" s="78">
        <f ca="1"/>
        <v>-4.1777281286233323E-4</v>
      </c>
      <c r="ID90" s="75">
        <f ca="1"/>
        <v>2.2188199667661696E-3</v>
      </c>
    </row>
    <row r="91" spans="158:238" ht="24" customHeight="1">
      <c r="FE91" s="68" t="s">
        <v>115</v>
      </c>
      <c r="FL91" s="68" t="s">
        <v>117</v>
      </c>
      <c r="HA91" s="75">
        <f ca="1"/>
        <v>0.10981135737532896</v>
      </c>
      <c r="HE91" s="78">
        <f ca="1"/>
        <v>2.4685464304077778E-2</v>
      </c>
      <c r="HH91" s="75">
        <f ca="1"/>
        <v>8.7703791748589097E-2</v>
      </c>
      <c r="HW91" s="75">
        <f ca="1"/>
        <v>0.10981135737532896</v>
      </c>
      <c r="IA91" s="78">
        <f ca="1"/>
        <v>5.0104442556642592E-2</v>
      </c>
      <c r="ID91" s="75">
        <f ca="1"/>
        <v>6.958065220594925E-2</v>
      </c>
    </row>
    <row r="92" spans="158:238" ht="24" customHeight="1">
      <c r="FE92" s="63" cm="1">
        <f t="array" aca="1" ref="FE92:FI92" ca="1">_xlfn.ANCHORARRAY(FL88)</f>
        <v>1.2391213514945691</v>
      </c>
      <c r="FF92" s="70">
        <f ca="1"/>
        <v>0.8098167752521227</v>
      </c>
      <c r="FG92" s="70">
        <f ca="1"/>
        <v>0.74478002150949307</v>
      </c>
      <c r="FH92" s="70">
        <f ca="1"/>
        <v>0.93107371396437733</v>
      </c>
      <c r="FI92" s="71">
        <f ca="1"/>
        <v>0.83499901748133176</v>
      </c>
      <c r="FL92" s="54" cm="1">
        <f t="array" aca="1" ref="FL92:FP92" ca="1">_xlfn.ANCHORARRAY(FE92)*FL76:FP76</f>
        <v>-0.67971986326925693</v>
      </c>
      <c r="FM92" s="55">
        <f ca="1"/>
        <v>-0.43712377984873407</v>
      </c>
      <c r="FN92" s="55">
        <f ca="1"/>
        <v>-1.2897788537581973</v>
      </c>
      <c r="FO92" s="55">
        <f ca="1"/>
        <v>-0.74887298579388961</v>
      </c>
      <c r="FP92" s="56">
        <f ca="1"/>
        <v>-1.1003721408906939</v>
      </c>
      <c r="HA92" s="76">
        <f ca="1"/>
        <v>6.5028281391540418E-2</v>
      </c>
      <c r="HE92" s="79">
        <f ca="1"/>
        <v>-1.289083114429187E-2</v>
      </c>
      <c r="HH92" s="76">
        <f ca="1"/>
        <v>7.9285598264579649E-2</v>
      </c>
      <c r="HW92" s="76">
        <f ca="1"/>
        <v>6.5028281391540418E-2</v>
      </c>
      <c r="IA92" s="79">
        <f ca="1"/>
        <v>-3.8867027664767698E-2</v>
      </c>
      <c r="ID92" s="76">
        <f ca="1"/>
        <v>0.11821635819590369</v>
      </c>
    </row>
    <row r="94" spans="158:238" ht="24" customHeight="1">
      <c r="FE94" t="s">
        <v>118</v>
      </c>
      <c r="HH94" s="24"/>
      <c r="IA94" s="24"/>
      <c r="ID94" s="24"/>
    </row>
    <row r="95" spans="158:238" ht="24" customHeight="1">
      <c r="FE95" s="69" t="s">
        <v>119</v>
      </c>
      <c r="FL95" s="68" t="s">
        <v>120</v>
      </c>
      <c r="HD95" t="s">
        <v>121</v>
      </c>
      <c r="HE95" s="64">
        <f ca="1">SUM(_xlfn.ANCHORARRAY(HE83))</f>
        <v>1.927699019234165E-2</v>
      </c>
      <c r="HZ95" t="s">
        <v>121</v>
      </c>
      <c r="IA95" s="64">
        <f ca="1">SUM(_xlfn.ANCHORARRAY(IA83))</f>
        <v>0.11232588370612849</v>
      </c>
    </row>
    <row r="96" spans="158:238" ht="24" customHeight="1">
      <c r="FB96" t="s">
        <v>122</v>
      </c>
      <c r="FC96" s="64">
        <v>0.01</v>
      </c>
      <c r="FE96" s="65" cm="1">
        <f t="array" aca="1" ref="FE96:FI96" ca="1">_xlfn.MAP(_xlfn.ANCHORARRAY( FL88), _xlfn.LAMBDA(_xlpm.x, MAX(MIN(_xlpm.x,1.2),0.8)))</f>
        <v>1.2</v>
      </c>
      <c r="FF96" s="66">
        <f ca="1"/>
        <v>0.8098167752521227</v>
      </c>
      <c r="FG96" s="66">
        <f ca="1"/>
        <v>0.8</v>
      </c>
      <c r="FH96" s="66">
        <f ca="1"/>
        <v>0.93107371396437733</v>
      </c>
      <c r="FI96" s="67">
        <f ca="1"/>
        <v>0.83499901748133176</v>
      </c>
      <c r="FL96" s="54" cm="1">
        <f t="array" aca="1" ref="FL96:FP96" ca="1">_xlfn.ANCHORARRAY(FE96)*FL76:FP76</f>
        <v>-0.65825985077191462</v>
      </c>
      <c r="FM96" s="55">
        <f ca="1"/>
        <v>-0.43712377984873407</v>
      </c>
      <c r="FN96" s="55">
        <f ca="1"/>
        <v>-1.3854065001841704</v>
      </c>
      <c r="FO96" s="55">
        <f ca="1"/>
        <v>-0.74887298579388961</v>
      </c>
      <c r="FP96" s="56">
        <f ca="1"/>
        <v>-1.1003721408906939</v>
      </c>
      <c r="HE96" s="88" t="s">
        <v>43</v>
      </c>
      <c r="IA96" s="88" t="s">
        <v>43</v>
      </c>
    </row>
    <row r="98" spans="155:254" ht="24" customHeight="1">
      <c r="FL98" t="s">
        <v>123</v>
      </c>
    </row>
    <row r="99" spans="155:254" ht="24" customHeight="1">
      <c r="FL99" s="68" t="s">
        <v>124</v>
      </c>
      <c r="FR99" t="s">
        <v>107</v>
      </c>
    </row>
    <row r="100" spans="155:254" ht="24" customHeight="1">
      <c r="FL100" s="54">
        <f ca="1">MIN(FL92,FL96)</f>
        <v>-0.67971986326925693</v>
      </c>
      <c r="FM100" s="55">
        <f ca="1">MIN(FM92,FM96)</f>
        <v>-0.43712377984873407</v>
      </c>
      <c r="FN100" s="55">
        <f ca="1">MIN(FN92,FN96)</f>
        <v>-1.3854065001841704</v>
      </c>
      <c r="FO100" s="55">
        <f ca="1">MIN(FO92,FO96)</f>
        <v>-0.74887298579388961</v>
      </c>
      <c r="FP100" s="56">
        <f ca="1">MIN(FP92,FP96)</f>
        <v>-1.1003721408906939</v>
      </c>
      <c r="FR100" s="57">
        <f ca="1">AVERAGE(FL100:FP100)</f>
        <v>-0.87029905399734897</v>
      </c>
    </row>
    <row r="101" spans="155:254" ht="24" customHeight="1">
      <c r="FR101" t="s">
        <v>125</v>
      </c>
    </row>
    <row r="102" spans="155:254" ht="24" customHeight="1">
      <c r="FR102" s="24" t="s">
        <v>126</v>
      </c>
      <c r="GK102" s="24" t="s">
        <v>106</v>
      </c>
      <c r="HE102" s="24" t="s">
        <v>127</v>
      </c>
      <c r="IA102" s="24" t="s">
        <v>128</v>
      </c>
    </row>
    <row r="103" spans="155:254" ht="24" customHeight="1">
      <c r="FR103" s="72">
        <f ca="1">-FR100</f>
        <v>0.87029905399734897</v>
      </c>
      <c r="GK103" s="72">
        <f ca="1">GK80</f>
        <v>0.43789729021005341</v>
      </c>
      <c r="HE103" s="80">
        <f ca="1">HE95</f>
        <v>1.927699019234165E-2</v>
      </c>
      <c r="IA103" s="80">
        <f ca="1">IA95</f>
        <v>0.11232588370612849</v>
      </c>
    </row>
    <row r="105" spans="155:254" ht="24" customHeight="1">
      <c r="EY105" s="100" t="s">
        <v>129</v>
      </c>
      <c r="EZ105" s="93"/>
      <c r="FA105" s="93"/>
      <c r="FB105" s="93"/>
      <c r="FC105" s="93"/>
    </row>
    <row r="106" spans="155:254" ht="24" customHeight="1">
      <c r="FR106" s="52">
        <v>1</v>
      </c>
      <c r="GJ106" s="2" t="s">
        <v>130</v>
      </c>
      <c r="GK106" s="52">
        <v>0.5</v>
      </c>
      <c r="HD106" t="s">
        <v>131</v>
      </c>
      <c r="HE106" s="52">
        <v>0.1</v>
      </c>
      <c r="HZ106" t="s">
        <v>132</v>
      </c>
      <c r="IA106" s="52">
        <v>0.2</v>
      </c>
    </row>
    <row r="108" spans="155:254" ht="24" customHeight="1" thickBot="1">
      <c r="FR108" s="24" t="s">
        <v>129</v>
      </c>
      <c r="IT108" t="s">
        <v>133</v>
      </c>
    </row>
    <row r="109" spans="155:254" ht="24" customHeight="1" thickBot="1">
      <c r="FR109" s="99">
        <f ca="1">FR106*FR103+GK106*GK103+HE106*HE103+IA106*IA103</f>
        <v>1.1136405748628353</v>
      </c>
    </row>
    <row r="132" spans="260:260" ht="24" customHeight="1">
      <c r="IZ132">
        <v>4</v>
      </c>
    </row>
  </sheetData>
  <conditionalFormatting sqref="X45:X54 GF42:GJ43">
    <cfRule type="dataBar" priority="5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{CDB32D69-5FE8-0C4D-A1A9-6B0F084497EC}</x14:id>
        </ext>
      </extLst>
    </cfRule>
  </conditionalFormatting>
  <conditionalFormatting sqref="AA45:AA54">
    <cfRule type="dataBar" priority="5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{B6D6309B-8653-BA48-8BBD-37732F213A33}</x14:id>
        </ext>
      </extLst>
    </cfRule>
  </conditionalFormatting>
  <conditionalFormatting sqref="AD45:AD54">
    <cfRule type="dataBar" priority="5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{E5747965-4466-DE4C-BB60-2EAB264EE291}</x14:id>
        </ext>
      </extLst>
    </cfRule>
  </conditionalFormatting>
  <conditionalFormatting sqref="AG45:AG54">
    <cfRule type="dataBar" priority="56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{236E2129-0958-2248-99B4-ED90F6CE6794}</x14:id>
        </ext>
      </extLst>
    </cfRule>
  </conditionalFormatting>
  <conditionalFormatting sqref="AJ45:AJ54">
    <cfRule type="dataBar" priority="5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{AFCB5C76-6DD3-354B-A55A-4F212E1A139B}</x14:id>
        </ext>
      </extLst>
    </cfRule>
  </conditionalFormatting>
  <conditionalFormatting sqref="BK42:BK51">
    <cfRule type="dataBar" priority="8">
      <dataBar>
        <cfvo type="num" val="0"/>
        <cfvo type="num" val="1"/>
        <color rgb="FF7030A0"/>
      </dataBar>
      <extLst>
        <ext xmlns:x14="http://schemas.microsoft.com/office/spreadsheetml/2009/9/main" uri="{B025F937-C7B1-47D3-B67F-A62EFF666E3E}">
          <x14:id>{0C0C8315-03D0-2B42-BDE5-9DA9E906537B}</x14:id>
        </ext>
      </extLst>
    </cfRule>
  </conditionalFormatting>
  <conditionalFormatting sqref="BL42:BO51">
    <cfRule type="dataBar" priority="7">
      <dataBar>
        <cfvo type="num" val="0"/>
        <cfvo type="num" val="1"/>
        <color rgb="FF7030A0"/>
      </dataBar>
      <extLst>
        <ext xmlns:x14="http://schemas.microsoft.com/office/spreadsheetml/2009/9/main" uri="{B025F937-C7B1-47D3-B67F-A62EFF666E3E}">
          <x14:id>{17D08D40-7A70-1245-AFA6-B2FD2AC346D6}</x14:id>
        </ext>
      </extLst>
    </cfRule>
  </conditionalFormatting>
  <conditionalFormatting sqref="CT42:CT51">
    <cfRule type="dataBar" priority="4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{EF7E5BB1-9144-CF4F-A67C-1B2A474D7584}</x14:id>
        </ext>
      </extLst>
    </cfRule>
  </conditionalFormatting>
  <conditionalFormatting sqref="CU42:CU51">
    <cfRule type="dataBar" priority="4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{FFEBC74A-4EFF-E148-AB27-CB47F66718C7}</x14:id>
        </ext>
      </extLst>
    </cfRule>
  </conditionalFormatting>
  <conditionalFormatting sqref="CV42:CV51">
    <cfRule type="dataBar" priority="4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{88DB0727-8507-F945-8FD4-179BEFCDEB59}</x14:id>
        </ext>
      </extLst>
    </cfRule>
  </conditionalFormatting>
  <conditionalFormatting sqref="CW42:CW51">
    <cfRule type="dataBar" priority="46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{CE69C292-CE92-6A49-89CC-52A30030A3D6}</x14:id>
        </ext>
      </extLst>
    </cfRule>
  </conditionalFormatting>
  <conditionalFormatting sqref="CX42:CX51">
    <cfRule type="dataBar" priority="4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{187322BE-0B73-BF4F-8A5F-3172B353925C}</x14:id>
        </ext>
      </extLst>
    </cfRule>
  </conditionalFormatting>
  <conditionalFormatting sqref="EC42:EC51">
    <cfRule type="dataBar" priority="4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{05E06694-E81B-C143-A267-B3716C6FB3F6}</x14:id>
        </ext>
      </extLst>
    </cfRule>
  </conditionalFormatting>
  <conditionalFormatting sqref="ED42:ED51">
    <cfRule type="dataBar" priority="4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{3CCF2AF6-C6E1-2942-9071-E8F20CEEE931}</x14:id>
        </ext>
      </extLst>
    </cfRule>
  </conditionalFormatting>
  <conditionalFormatting sqref="EE42:EE51">
    <cfRule type="dataBar" priority="4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{A80845D7-0081-554A-B53F-F09C3B5DDF01}</x14:id>
        </ext>
      </extLst>
    </cfRule>
  </conditionalFormatting>
  <conditionalFormatting sqref="EF42:EF51">
    <cfRule type="dataBar" priority="4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{4572A01C-7F0D-4E41-875B-E55CAEC70577}</x14:id>
        </ext>
      </extLst>
    </cfRule>
  </conditionalFormatting>
  <conditionalFormatting sqref="EG42:EG51">
    <cfRule type="dataBar" priority="4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{81E370C1-D4D1-414A-8DC3-25AF0B17DBDE}</x14:id>
        </ext>
      </extLst>
    </cfRule>
  </conditionalFormatting>
  <conditionalFormatting sqref="FL42:FL51">
    <cfRule type="dataBar" priority="13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{9A85805E-3695-3A45-9179-27286E6BED05}</x14:id>
        </ext>
      </extLst>
    </cfRule>
  </conditionalFormatting>
  <conditionalFormatting sqref="FL55:FP55">
    <cfRule type="dataBar" priority="4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{178298E4-8085-314A-87A7-8352EFD2C118}</x14:id>
        </ext>
      </extLst>
    </cfRule>
  </conditionalFormatting>
  <conditionalFormatting sqref="FL81:FP81">
    <cfRule type="dataBar" priority="2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{6130A407-87C3-B449-8EEA-750D87F9CFD2}</x14:id>
        </ext>
      </extLst>
    </cfRule>
  </conditionalFormatting>
  <conditionalFormatting sqref="FL82:FP82">
    <cfRule type="dataBar" priority="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{EBFB0D6D-7651-F740-9DDC-BF2AAAA4FD95}</x14:id>
        </ext>
      </extLst>
    </cfRule>
  </conditionalFormatting>
  <conditionalFormatting sqref="FM42:FM51">
    <cfRule type="dataBar" priority="12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{FA8366C7-F777-164D-8226-D393A07E3E2C}</x14:id>
        </ext>
      </extLst>
    </cfRule>
  </conditionalFormatting>
  <conditionalFormatting sqref="FN42:FN51">
    <cfRule type="dataBar" priority="11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{26DD3CBC-E3B5-524E-A18E-A84DA6B68ECE}</x14:id>
        </ext>
      </extLst>
    </cfRule>
  </conditionalFormatting>
  <conditionalFormatting sqref="FO42:FO51">
    <cfRule type="dataBar" priority="10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{6ACCC2F4-3899-AD4A-9067-F1AB8B92338D}</x14:id>
        </ext>
      </extLst>
    </cfRule>
  </conditionalFormatting>
  <conditionalFormatting sqref="FP42:FP51">
    <cfRule type="dataBar" priority="9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{F0919B28-C581-6848-8AFB-A5EE9B76EC1E}</x14:id>
        </ext>
      </extLst>
    </cfRule>
  </conditionalFormatting>
  <conditionalFormatting sqref="HA70:HA79">
    <cfRule type="dataBar" priority="5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{8BD273B4-D6CF-E34D-8469-35CC57918E61}</x14:id>
        </ext>
      </extLst>
    </cfRule>
  </conditionalFormatting>
  <conditionalFormatting sqref="HD42:HD51">
    <cfRule type="dataBar" priority="3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{773BD947-2296-FD41-B746-369251FA5B35}</x14:id>
        </ext>
      </extLst>
    </cfRule>
  </conditionalFormatting>
  <conditionalFormatting sqref="HD55:HH55">
    <cfRule type="dataBar" priority="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{CB55F8D6-2EDB-0845-9D49-0CB4F6797EE5}</x14:id>
        </ext>
      </extLst>
    </cfRule>
  </conditionalFormatting>
  <conditionalFormatting sqref="HE42:HE51">
    <cfRule type="dataBar" priority="2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{09880950-2C9D-EA48-B70B-CBE2C67B64C3}</x14:id>
        </ext>
      </extLst>
    </cfRule>
  </conditionalFormatting>
  <conditionalFormatting sqref="HF42:HF51">
    <cfRule type="dataBar" priority="2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{0A1A83A4-3D0E-964A-ADD0-26CE3BA05EC3}</x14:id>
        </ext>
      </extLst>
    </cfRule>
  </conditionalFormatting>
  <conditionalFormatting sqref="HG42:HG51">
    <cfRule type="dataBar" priority="2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{4E8DEFBB-85D9-7C49-BC29-190B2D0E89E5}</x14:id>
        </ext>
      </extLst>
    </cfRule>
  </conditionalFormatting>
  <conditionalFormatting sqref="HH42:HH51">
    <cfRule type="dataBar" priority="20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{DEC3618B-9EF8-BA43-B603-AEDF88E146D0}</x14:id>
        </ext>
      </extLst>
    </cfRule>
  </conditionalFormatting>
  <conditionalFormatting sqref="HH70:HH79">
    <cfRule type="dataBar" priority="15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{9792B277-9878-C94C-91EB-1BD8078D3358}</x14:id>
        </ext>
      </extLst>
    </cfRule>
  </conditionalFormatting>
  <conditionalFormatting sqref="HW70:HW79">
    <cfRule type="dataBar" priority="6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{FE2E5130-E8B8-6F46-92C4-D5853CBD7653}</x14:id>
        </ext>
      </extLst>
    </cfRule>
  </conditionalFormatting>
  <conditionalFormatting sqref="HZ42:IC51">
    <cfRule type="dataBar" priority="14">
      <dataBar>
        <cfvo type="num" val="0"/>
        <cfvo type="num" val="1"/>
        <color rgb="FF7030A0"/>
      </dataBar>
      <extLst>
        <ext xmlns:x14="http://schemas.microsoft.com/office/spreadsheetml/2009/9/main" uri="{B025F937-C7B1-47D3-B67F-A62EFF666E3E}">
          <x14:id>{DA57FF5B-1E50-264B-A465-BC84BC207DA1}</x14:id>
        </ext>
      </extLst>
    </cfRule>
  </conditionalFormatting>
  <conditionalFormatting sqref="ID42:ID51">
    <cfRule type="dataBar" priority="21">
      <dataBar>
        <cfvo type="num" val="0"/>
        <cfvo type="num" val="1"/>
        <color rgb="FF7030A0"/>
      </dataBar>
      <extLst>
        <ext xmlns:x14="http://schemas.microsoft.com/office/spreadsheetml/2009/9/main" uri="{B025F937-C7B1-47D3-B67F-A62EFF666E3E}">
          <x14:id>{0289502A-8297-2143-A66F-8159B9E87215}</x14:id>
        </ext>
      </extLst>
    </cfRule>
  </conditionalFormatting>
  <conditionalFormatting sqref="ID70:ID79">
    <cfRule type="dataBar" priority="18">
      <dataBar>
        <cfvo type="num" val="0"/>
        <cfvo type="num" val="1"/>
        <color rgb="FF7030A0"/>
      </dataBar>
      <extLst>
        <ext xmlns:x14="http://schemas.microsoft.com/office/spreadsheetml/2009/9/main" uri="{B025F937-C7B1-47D3-B67F-A62EFF666E3E}">
          <x14:id>{924C878F-80A4-BF4B-A5CE-917DDC5CE76B}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B32D69-5FE8-0C4D-A1A9-6B0F084497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X45:X54 GF42:GJ43</xm:sqref>
        </x14:conditionalFormatting>
        <x14:conditionalFormatting xmlns:xm="http://schemas.microsoft.com/office/excel/2006/main">
          <x14:cfRule type="dataBar" id="{B6D6309B-8653-BA48-8BBD-37732F213A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AA45:AA54</xm:sqref>
        </x14:conditionalFormatting>
        <x14:conditionalFormatting xmlns:xm="http://schemas.microsoft.com/office/excel/2006/main">
          <x14:cfRule type="dataBar" id="{E5747965-4466-DE4C-BB60-2EAB264EE29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AD45:AD54</xm:sqref>
        </x14:conditionalFormatting>
        <x14:conditionalFormatting xmlns:xm="http://schemas.microsoft.com/office/excel/2006/main">
          <x14:cfRule type="dataBar" id="{236E2129-0958-2248-99B4-ED90F6CE67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AG45:AG54</xm:sqref>
        </x14:conditionalFormatting>
        <x14:conditionalFormatting xmlns:xm="http://schemas.microsoft.com/office/excel/2006/main">
          <x14:cfRule type="dataBar" id="{AFCB5C76-6DD3-354B-A55A-4F212E1A13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AJ45:AJ54</xm:sqref>
        </x14:conditionalFormatting>
        <x14:conditionalFormatting xmlns:xm="http://schemas.microsoft.com/office/excel/2006/main">
          <x14:cfRule type="dataBar" id="{0C0C8315-03D0-2B42-BDE5-9DA9E90653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BK42:BK51</xm:sqref>
        </x14:conditionalFormatting>
        <x14:conditionalFormatting xmlns:xm="http://schemas.microsoft.com/office/excel/2006/main">
          <x14:cfRule type="dataBar" id="{17D08D40-7A70-1245-AFA6-B2FD2AC346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BL42:BO51</xm:sqref>
        </x14:conditionalFormatting>
        <x14:conditionalFormatting xmlns:xm="http://schemas.microsoft.com/office/excel/2006/main">
          <x14:cfRule type="dataBar" id="{EF7E5BB1-9144-CF4F-A67C-1B2A474D75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CT42:CT51</xm:sqref>
        </x14:conditionalFormatting>
        <x14:conditionalFormatting xmlns:xm="http://schemas.microsoft.com/office/excel/2006/main">
          <x14:cfRule type="dataBar" id="{FFEBC74A-4EFF-E148-AB27-CB47F66718C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CU42:CU51</xm:sqref>
        </x14:conditionalFormatting>
        <x14:conditionalFormatting xmlns:xm="http://schemas.microsoft.com/office/excel/2006/main">
          <x14:cfRule type="dataBar" id="{88DB0727-8507-F945-8FD4-179BEFCDEB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CV42:CV51</xm:sqref>
        </x14:conditionalFormatting>
        <x14:conditionalFormatting xmlns:xm="http://schemas.microsoft.com/office/excel/2006/main">
          <x14:cfRule type="dataBar" id="{CE69C292-CE92-6A49-89CC-52A30030A3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CW42:CW51</xm:sqref>
        </x14:conditionalFormatting>
        <x14:conditionalFormatting xmlns:xm="http://schemas.microsoft.com/office/excel/2006/main">
          <x14:cfRule type="dataBar" id="{187322BE-0B73-BF4F-8A5F-3172B35392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CX42:CX51</xm:sqref>
        </x14:conditionalFormatting>
        <x14:conditionalFormatting xmlns:xm="http://schemas.microsoft.com/office/excel/2006/main">
          <x14:cfRule type="dataBar" id="{05E06694-E81B-C143-A267-B3716C6FB3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EC42:EC51</xm:sqref>
        </x14:conditionalFormatting>
        <x14:conditionalFormatting xmlns:xm="http://schemas.microsoft.com/office/excel/2006/main">
          <x14:cfRule type="dataBar" id="{3CCF2AF6-C6E1-2942-9071-E8F20CEEE9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ED42:ED51</xm:sqref>
        </x14:conditionalFormatting>
        <x14:conditionalFormatting xmlns:xm="http://schemas.microsoft.com/office/excel/2006/main">
          <x14:cfRule type="dataBar" id="{A80845D7-0081-554A-B53F-F09C3B5DDF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EE42:EE51</xm:sqref>
        </x14:conditionalFormatting>
        <x14:conditionalFormatting xmlns:xm="http://schemas.microsoft.com/office/excel/2006/main">
          <x14:cfRule type="dataBar" id="{4572A01C-7F0D-4E41-875B-E55CAEC705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EF42:EF51</xm:sqref>
        </x14:conditionalFormatting>
        <x14:conditionalFormatting xmlns:xm="http://schemas.microsoft.com/office/excel/2006/main">
          <x14:cfRule type="dataBar" id="{81E370C1-D4D1-414A-8DC3-25AF0B17DB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EG42:EG51</xm:sqref>
        </x14:conditionalFormatting>
        <x14:conditionalFormatting xmlns:xm="http://schemas.microsoft.com/office/excel/2006/main">
          <x14:cfRule type="dataBar" id="{9A85805E-3695-3A45-9179-27286E6BED0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FL42:FL51</xm:sqref>
        </x14:conditionalFormatting>
        <x14:conditionalFormatting xmlns:xm="http://schemas.microsoft.com/office/excel/2006/main">
          <x14:cfRule type="dataBar" id="{178298E4-8085-314A-87A7-8352EFD2C1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FL55:FP55</xm:sqref>
        </x14:conditionalFormatting>
        <x14:conditionalFormatting xmlns:xm="http://schemas.microsoft.com/office/excel/2006/main">
          <x14:cfRule type="dataBar" id="{6130A407-87C3-B449-8EEA-750D87F9CF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FL81:FP81</xm:sqref>
        </x14:conditionalFormatting>
        <x14:conditionalFormatting xmlns:xm="http://schemas.microsoft.com/office/excel/2006/main">
          <x14:cfRule type="dataBar" id="{EBFB0D6D-7651-F740-9DDC-BF2AAAA4FD9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FL82:FP82</xm:sqref>
        </x14:conditionalFormatting>
        <x14:conditionalFormatting xmlns:xm="http://schemas.microsoft.com/office/excel/2006/main">
          <x14:cfRule type="dataBar" id="{FA8366C7-F777-164D-8226-D393A07E3E2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FM42:FM51</xm:sqref>
        </x14:conditionalFormatting>
        <x14:conditionalFormatting xmlns:xm="http://schemas.microsoft.com/office/excel/2006/main">
          <x14:cfRule type="dataBar" id="{26DD3CBC-E3B5-524E-A18E-A84DA6B68E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FN42:FN51</xm:sqref>
        </x14:conditionalFormatting>
        <x14:conditionalFormatting xmlns:xm="http://schemas.microsoft.com/office/excel/2006/main">
          <x14:cfRule type="dataBar" id="{6ACCC2F4-3899-AD4A-9067-F1AB8B92338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FO42:FO51</xm:sqref>
        </x14:conditionalFormatting>
        <x14:conditionalFormatting xmlns:xm="http://schemas.microsoft.com/office/excel/2006/main">
          <x14:cfRule type="dataBar" id="{F0919B28-C581-6848-8AFB-A5EE9B76EC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FP42:FP51</xm:sqref>
        </x14:conditionalFormatting>
        <x14:conditionalFormatting xmlns:xm="http://schemas.microsoft.com/office/excel/2006/main">
          <x14:cfRule type="dataBar" id="{8BD273B4-D6CF-E34D-8469-35CC57918E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HA70:HA79</xm:sqref>
        </x14:conditionalFormatting>
        <x14:conditionalFormatting xmlns:xm="http://schemas.microsoft.com/office/excel/2006/main">
          <x14:cfRule type="dataBar" id="{773BD947-2296-FD41-B746-369251FA5B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HD42:HD51</xm:sqref>
        </x14:conditionalFormatting>
        <x14:conditionalFormatting xmlns:xm="http://schemas.microsoft.com/office/excel/2006/main">
          <x14:cfRule type="dataBar" id="{CB55F8D6-2EDB-0845-9D49-0CB4F6797E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HD55:HH55</xm:sqref>
        </x14:conditionalFormatting>
        <x14:conditionalFormatting xmlns:xm="http://schemas.microsoft.com/office/excel/2006/main">
          <x14:cfRule type="dataBar" id="{09880950-2C9D-EA48-B70B-CBE2C67B64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HE42:HE51</xm:sqref>
        </x14:conditionalFormatting>
        <x14:conditionalFormatting xmlns:xm="http://schemas.microsoft.com/office/excel/2006/main">
          <x14:cfRule type="dataBar" id="{0A1A83A4-3D0E-964A-ADD0-26CE3BA05E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HF42:HF51</xm:sqref>
        </x14:conditionalFormatting>
        <x14:conditionalFormatting xmlns:xm="http://schemas.microsoft.com/office/excel/2006/main">
          <x14:cfRule type="dataBar" id="{4E8DEFBB-85D9-7C49-BC29-190B2D0E89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HG42:HG51</xm:sqref>
        </x14:conditionalFormatting>
        <x14:conditionalFormatting xmlns:xm="http://schemas.microsoft.com/office/excel/2006/main">
          <x14:cfRule type="dataBar" id="{DEC3618B-9EF8-BA43-B603-AEDF88E146D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HH42:HH51</xm:sqref>
        </x14:conditionalFormatting>
        <x14:conditionalFormatting xmlns:xm="http://schemas.microsoft.com/office/excel/2006/main">
          <x14:cfRule type="dataBar" id="{9792B277-9878-C94C-91EB-1BD8078D33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HH70:HH79</xm:sqref>
        </x14:conditionalFormatting>
        <x14:conditionalFormatting xmlns:xm="http://schemas.microsoft.com/office/excel/2006/main">
          <x14:cfRule type="dataBar" id="{FE2E5130-E8B8-6F46-92C4-D5853CBD76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HW70:HW79</xm:sqref>
        </x14:conditionalFormatting>
        <x14:conditionalFormatting xmlns:xm="http://schemas.microsoft.com/office/excel/2006/main">
          <x14:cfRule type="dataBar" id="{DA57FF5B-1E50-264B-A465-BC84BC207DA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HZ42:IC51</xm:sqref>
        </x14:conditionalFormatting>
        <x14:conditionalFormatting xmlns:xm="http://schemas.microsoft.com/office/excel/2006/main">
          <x14:cfRule type="dataBar" id="{0289502A-8297-2143-A66F-8159B9E8721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ID42:ID51</xm:sqref>
        </x14:conditionalFormatting>
        <x14:conditionalFormatting xmlns:xm="http://schemas.microsoft.com/office/excel/2006/main">
          <x14:cfRule type="dataBar" id="{924C878F-80A4-BF4B-A5CE-917DDC5CE7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ID70:ID79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4B1A-19C5-8649-B438-54757793C286}">
  <dimension ref="A1:A22"/>
  <sheetViews>
    <sheetView workbookViewId="0">
      <selection activeCell="A8" sqref="A8"/>
    </sheetView>
  </sheetViews>
  <sheetFormatPr defaultColWidth="11" defaultRowHeight="15.95"/>
  <cols>
    <col min="1" max="1" width="100.625" customWidth="1"/>
  </cols>
  <sheetData>
    <row r="1" spans="1:1" ht="20.100000000000001">
      <c r="A1" s="101" t="s">
        <v>134</v>
      </c>
    </row>
    <row r="2" spans="1:1" ht="17.100000000000001">
      <c r="A2" s="102" t="s">
        <v>135</v>
      </c>
    </row>
    <row r="3" spans="1:1">
      <c r="A3" s="102"/>
    </row>
    <row r="4" spans="1:1" ht="33.950000000000003">
      <c r="A4" s="102" t="s">
        <v>136</v>
      </c>
    </row>
    <row r="5" spans="1:1">
      <c r="A5" s="103"/>
    </row>
    <row r="6" spans="1:1" ht="17.100000000000001">
      <c r="A6" s="104" t="s">
        <v>137</v>
      </c>
    </row>
    <row r="7" spans="1:1" ht="33.950000000000003">
      <c r="A7" s="102" t="s">
        <v>138</v>
      </c>
    </row>
    <row r="8" spans="1:1" ht="33.950000000000003">
      <c r="A8" s="102" t="s">
        <v>139</v>
      </c>
    </row>
    <row r="9" spans="1:1">
      <c r="A9" s="102"/>
    </row>
    <row r="10" spans="1:1" ht="17.100000000000001">
      <c r="A10" s="104" t="s">
        <v>140</v>
      </c>
    </row>
    <row r="11" spans="1:1" ht="33.950000000000003">
      <c r="A11" s="102" t="s">
        <v>141</v>
      </c>
    </row>
    <row r="12" spans="1:1" ht="17.100000000000001">
      <c r="A12" s="102" t="s">
        <v>142</v>
      </c>
    </row>
    <row r="13" spans="1:1" ht="33.950000000000003">
      <c r="A13" s="102" t="s">
        <v>143</v>
      </c>
    </row>
    <row r="14" spans="1:1">
      <c r="A14" s="102"/>
    </row>
    <row r="15" spans="1:1" ht="17.100000000000001">
      <c r="A15" s="104" t="s">
        <v>144</v>
      </c>
    </row>
    <row r="16" spans="1:1" ht="33.950000000000003">
      <c r="A16" s="102" t="s">
        <v>145</v>
      </c>
    </row>
    <row r="17" spans="1:1">
      <c r="A17" s="102"/>
    </row>
    <row r="18" spans="1:1" ht="17.100000000000001">
      <c r="A18" s="104" t="s">
        <v>146</v>
      </c>
    </row>
    <row r="19" spans="1:1" ht="33.950000000000003">
      <c r="A19" s="102" t="s">
        <v>147</v>
      </c>
    </row>
    <row r="20" spans="1:1">
      <c r="A20" s="102"/>
    </row>
    <row r="21" spans="1:1" ht="17.100000000000001">
      <c r="A21" s="104" t="s">
        <v>148</v>
      </c>
    </row>
    <row r="22" spans="1:1" ht="33.950000000000003">
      <c r="A22" s="10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Yeh</dc:creator>
  <cp:keywords/>
  <dc:description/>
  <cp:lastModifiedBy/>
  <cp:revision/>
  <dcterms:created xsi:type="dcterms:W3CDTF">2025-11-19T14:43:42Z</dcterms:created>
  <dcterms:modified xsi:type="dcterms:W3CDTF">2026-03-21T14:08:13Z</dcterms:modified>
  <cp:category/>
  <cp:contentStatus/>
</cp:coreProperties>
</file>