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atatype/datatypeEntitys.xml" ContentType="application/vnd.wps-officedocument.dataTypeEntitys+xml"/>
  <Override PartName="/xl/datatype/datatypes.xml" ContentType="application/vnd.wps-officedocument.dataTyp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5575" windowHeight="13545" activeTab="3"/>
  </bookViews>
  <sheets>
    <sheet name="使用说明" sheetId="9" r:id="rId1"/>
    <sheet name="持仓统计" sheetId="6" r:id="rId2"/>
    <sheet name="选股" sheetId="1" r:id="rId3"/>
    <sheet name="买入" sheetId="3" r:id="rId4"/>
    <sheet name="卖出"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<sst xmlns="http://schemas.openxmlformats.org/spreadsheetml/2006/main" count="237" uniqueCount="67">
  <si>
    <t>股票收益投资分析表</t>
  </si>
  <si>
    <t>A股</t>
  </si>
  <si>
    <t>总买入金额</t>
  </si>
  <si>
    <t>总卖出金额</t>
  </si>
  <si>
    <t>持仓金额</t>
  </si>
  <si>
    <t>总手续费</t>
  </si>
  <si>
    <t>当前盈亏</t>
  </si>
  <si>
    <t>投资回报率</t>
  </si>
  <si>
    <t>基金</t>
  </si>
  <si>
    <t>美股</t>
  </si>
  <si>
    <t>港股</t>
  </si>
  <si>
    <t>自动</t>
  </si>
  <si>
    <t>输入</t>
  </si>
  <si>
    <t>序号</t>
  </si>
  <si>
    <t>股票代码</t>
  </si>
  <si>
    <t>股票市场</t>
  </si>
  <si>
    <t>股票名称</t>
  </si>
  <si>
    <t>收盘价</t>
  </si>
  <si>
    <t>涨跌幅</t>
  </si>
  <si>
    <t>成交量</t>
  </si>
  <si>
    <t>换手率</t>
  </si>
  <si>
    <t>AH股溢价率</t>
  </si>
  <si>
    <t>股票类别</t>
  </si>
  <si>
    <t>买入股数</t>
  </si>
  <si>
    <t>买入金额</t>
  </si>
  <si>
    <t>卖出股数</t>
  </si>
  <si>
    <t>卖出金额</t>
  </si>
  <si>
    <t>持仓股数</t>
  </si>
  <si>
    <t>当前股价</t>
  </si>
  <si>
    <t>当前持仓金额</t>
  </si>
  <si>
    <t>备注</t>
  </si>
  <si>
    <t>DAO</t>
  </si>
  <si>
    <t>网易厚道</t>
  </si>
  <si>
    <t>03690</t>
  </si>
  <si>
    <t>美团</t>
  </si>
  <si>
    <t>1、选定股票</t>
  </si>
  <si>
    <t>推荐人</t>
  </si>
  <si>
    <t>股票名称1</t>
  </si>
  <si>
    <t>能源金属</t>
  </si>
  <si>
    <t>王漩</t>
  </si>
  <si>
    <t>股票名称2</t>
  </si>
  <si>
    <t>保险</t>
  </si>
  <si>
    <t>股票名称3</t>
  </si>
  <si>
    <t>煤炭行业</t>
  </si>
  <si>
    <t>股票名称4</t>
  </si>
  <si>
    <t>房地产服务</t>
  </si>
  <si>
    <t>股票名称5</t>
  </si>
  <si>
    <t>房地产开发</t>
  </si>
  <si>
    <t>2、买入明细</t>
  </si>
  <si>
    <t>买入单价</t>
  </si>
  <si>
    <t>手续费</t>
  </si>
  <si>
    <t>招商银行</t>
  </si>
  <si>
    <t>银行</t>
  </si>
  <si>
    <t>中国平安</t>
  </si>
  <si>
    <t>通威股份</t>
  </si>
  <si>
    <t>光伏</t>
  </si>
  <si>
    <t>隆基绿能</t>
  </si>
  <si>
    <t>长江电力</t>
  </si>
  <si>
    <t>电力</t>
  </si>
  <si>
    <t>A股基金</t>
  </si>
  <si>
    <t>创AI</t>
  </si>
  <si>
    <t>ETF</t>
  </si>
  <si>
    <t>网易有道</t>
  </si>
  <si>
    <t>教育</t>
  </si>
  <si>
    <t>互联网</t>
  </si>
  <si>
    <t>3、卖出明细</t>
  </si>
  <si>
    <t>卖出单价</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</si>
</sst>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Red]\¥\-#,##0.00"/>
    <numFmt numFmtId="177" formatCode="\$#,##0.00;\-\$#,##0.00"/>
    <numFmt numFmtId="178" formatCode="[$$-404]#,##0.00;[$$-404]\-#,##0.00"/>
    <numFmt numFmtId="179" formatCode="#,##0.00_ "/>
  </numFmts>
  <fonts count="30">
    <font>
      <sz val="11"/>
      <color theme="1"/>
      <name val="等线"/>
      <charset val="134"/>
      <scheme val="minor"/>
    </font>
    <font>
      <sz val="12"/>
      <color theme="1"/>
      <name val="阿里巴巴普惠体 2.0 55 Regular"/>
      <charset val="134"/>
    </font>
    <font>
      <sz val="24"/>
      <color theme="4"/>
      <name val="阿里巴巴普惠体 2.0 95 ExtraBold"/>
      <charset val="134"/>
    </font>
    <font>
      <sz val="10"/>
      <color theme="4"/>
      <name val="阿里巴巴普惠体 2.0 55 Regular"/>
      <charset val="134"/>
    </font>
    <font>
      <sz val="10"/>
      <color theme="0" tint="-0.349986266670736"/>
      <name val="阿里巴巴普惠体 2.0 55 Regular"/>
      <charset val="134"/>
    </font>
    <font>
      <sz val="12"/>
      <color theme="0"/>
      <name val="阿里巴巴普惠体 2.0 55 Regular"/>
      <charset val="134"/>
    </font>
    <font>
      <sz val="10"/>
      <color theme="1" tint="0.249977111117893"/>
      <name val="阿里巴巴普惠体 2.0 55 Regular"/>
      <charset val="134"/>
    </font>
    <font>
      <sz val="12"/>
      <color rgb="FFC00000"/>
      <name val="阿里巴巴普惠体 2.0 95 ExtraBold"/>
      <charset val="134"/>
    </font>
    <font>
      <sz val="12"/>
      <color rgb="FF00B050"/>
      <name val="阿里巴巴普惠体 2.0 95 ExtraBold"/>
      <charset val="134"/>
    </font>
    <font>
      <b/>
      <sz val="12"/>
      <color theme="1"/>
      <name val="阿里巴巴普惠体 2.0 95 ExtraBold"/>
      <charset val="134"/>
    </font>
    <font>
      <sz val="11"/>
      <color theme="1"/>
      <name val="阿里巴巴普惠体 2.0 55 Regular"/>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theme="4" tint="0.799951170384838"/>
      </left>
      <right style="thin">
        <color theme="4" tint="0.799951170384838"/>
      </right>
      <top style="thin">
        <color theme="4" tint="0.799951170384838"/>
      </top>
      <bottom style="thin">
        <color theme="4" tint="0.799951170384838"/>
      </bottom>
      <diagonal/>
    </border>
    <border>
      <left style="thin">
        <color theme="4" tint="0.799951170384838"/>
      </left>
      <right/>
      <top style="thin">
        <color theme="4" tint="0.799951170384838"/>
      </top>
      <bottom style="thin">
        <color theme="4" tint="0.799951170384838"/>
      </bottom>
      <diagonal/>
    </border>
    <border>
      <left/>
      <right/>
      <top style="thin">
        <color theme="4" tint="0.799951170384838"/>
      </top>
      <bottom style="thin">
        <color theme="4" tint="0.799951170384838"/>
      </bottom>
      <diagonal/>
    </border>
    <border>
      <left/>
      <right style="thin">
        <color theme="4" tint="0.799951170384838"/>
      </right>
      <top style="thin">
        <color theme="4" tint="0.799951170384838"/>
      </top>
      <bottom style="thin">
        <color theme="4" tint="0.79995117038483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4" borderId="5"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6" applyNumberFormat="0" applyFill="0" applyAlignment="0" applyProtection="0">
      <alignment vertical="center"/>
    </xf>
    <xf numFmtId="0" fontId="17" fillId="0" borderId="6" applyNumberFormat="0" applyFill="0" applyAlignment="0" applyProtection="0">
      <alignment vertical="center"/>
    </xf>
    <xf numFmtId="0" fontId="18" fillId="0" borderId="7" applyNumberFormat="0" applyFill="0" applyAlignment="0" applyProtection="0">
      <alignment vertical="center"/>
    </xf>
    <xf numFmtId="0" fontId="18" fillId="0" borderId="0" applyNumberFormat="0" applyFill="0" applyBorder="0" applyAlignment="0" applyProtection="0">
      <alignment vertical="center"/>
    </xf>
    <xf numFmtId="0" fontId="19" fillId="5" borderId="8" applyNumberFormat="0" applyAlignment="0" applyProtection="0">
      <alignment vertical="center"/>
    </xf>
    <xf numFmtId="0" fontId="20" fillId="6" borderId="9" applyNumberFormat="0" applyAlignment="0" applyProtection="0">
      <alignment vertical="center"/>
    </xf>
    <xf numFmtId="0" fontId="21" fillId="6" borderId="8" applyNumberFormat="0" applyAlignment="0" applyProtection="0">
      <alignment vertical="center"/>
    </xf>
    <xf numFmtId="0" fontId="22" fillId="7" borderId="10" applyNumberFormat="0" applyAlignment="0" applyProtection="0">
      <alignment vertical="center"/>
    </xf>
    <xf numFmtId="0" fontId="23" fillId="0" borderId="11" applyNumberFormat="0" applyFill="0" applyAlignment="0" applyProtection="0">
      <alignment vertical="center"/>
    </xf>
    <xf numFmtId="0" fontId="24" fillId="0" borderId="12"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2" borderId="0" applyNumberFormat="0" applyBorder="0" applyAlignment="0" applyProtection="0">
      <alignment vertical="center"/>
    </xf>
    <xf numFmtId="0" fontId="29" fillId="3" borderId="0" applyNumberFormat="0" applyBorder="0" applyAlignment="0" applyProtection="0">
      <alignment vertical="center"/>
    </xf>
    <xf numFmtId="0" fontId="29"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8" fillId="32" borderId="0" applyNumberFormat="0" applyBorder="0" applyAlignment="0" applyProtection="0">
      <alignment vertical="center"/>
    </xf>
    <xf numFmtId="0" fontId="0" fillId="0" borderId="0">
      <alignment vertical="center"/>
    </xf>
  </cellStyleXfs>
  <cellXfs count="33">
    <xf numFmtId="0" fontId="0" fillId="0" borderId="0" xfId="0"/>
    <xf numFmtId="0" fontId="1" fillId="0" borderId="0" xfId="0" applyFont="1" applyAlignment="1">
      <alignment horizontal="center" vertical="center"/>
    </xf>
    <xf numFmtId="0" fontId="1" fillId="0" borderId="0" xfId="0" applyFont="1" applyAlignment="1">
      <alignment horizontal="right" vertical="center"/>
    </xf>
    <xf numFmtId="176" fontId="1" fillId="0" borderId="0" xfId="0" applyNumberFormat="1" applyFont="1" applyAlignment="1">
      <alignment horizontal="right" vertical="center"/>
    </xf>
    <xf numFmtId="0" fontId="2" fillId="0" borderId="0" xfId="0" applyFont="1" applyAlignment="1">
      <alignment horizontal="left"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2" borderId="1" xfId="0" applyFont="1" applyFill="1" applyBorder="1" applyAlignment="1">
      <alignment horizontal="center" vertical="center"/>
    </xf>
    <xf numFmtId="0" fontId="1" fillId="0" borderId="1" xfId="0" applyFont="1" applyBorder="1" applyAlignment="1">
      <alignment horizontal="center" vertical="center"/>
    </xf>
    <xf numFmtId="176" fontId="1" fillId="0" borderId="1" xfId="0" applyNumberFormat="1" applyFont="1" applyBorder="1" applyAlignment="1">
      <alignment horizontal="right" vertical="center"/>
    </xf>
    <xf numFmtId="177" fontId="1" fillId="0" borderId="1" xfId="0" applyNumberFormat="1" applyFont="1" applyBorder="1" applyAlignment="1">
      <alignment horizontal="right" vertical="center"/>
    </xf>
    <xf numFmtId="178" fontId="1" fillId="0" borderId="1" xfId="0" applyNumberFormat="1" applyFont="1" applyBorder="1" applyAlignment="1">
      <alignment horizontal="right" vertical="center"/>
    </xf>
    <xf numFmtId="0" fontId="2" fillId="0" borderId="0" xfId="0" applyFont="1" applyAlignment="1">
      <alignment horizontal="center" vertical="center"/>
    </xf>
    <xf numFmtId="0" fontId="1" fillId="3" borderId="0" xfId="0" applyFont="1" applyFill="1" applyBorder="1" applyAlignment="1">
      <alignment horizontal="center" vertical="center"/>
    </xf>
    <xf numFmtId="0" fontId="6" fillId="3" borderId="0" xfId="0" applyFont="1" applyFill="1" applyBorder="1" applyAlignment="1">
      <alignment horizontal="right" vertical="center"/>
    </xf>
    <xf numFmtId="176" fontId="7" fillId="3" borderId="0" xfId="0" applyNumberFormat="1" applyFont="1" applyFill="1" applyBorder="1" applyAlignment="1">
      <alignment horizontal="left" vertical="center"/>
    </xf>
    <xf numFmtId="0" fontId="1" fillId="3" borderId="0" xfId="0" applyFont="1" applyFill="1" applyAlignment="1">
      <alignment horizontal="center" vertical="center"/>
    </xf>
    <xf numFmtId="176" fontId="7" fillId="3" borderId="0" xfId="0" applyNumberFormat="1" applyFont="1" applyFill="1" applyAlignment="1">
      <alignment horizontal="left" vertical="center"/>
    </xf>
    <xf numFmtId="0" fontId="6" fillId="3" borderId="0" xfId="0" applyFont="1" applyFill="1" applyAlignment="1">
      <alignment horizontal="right" vertical="center"/>
    </xf>
    <xf numFmtId="44" fontId="1" fillId="0" borderId="1" xfId="0" applyNumberFormat="1" applyFont="1" applyBorder="1" applyAlignment="1">
      <alignment horizontal="center" vertical="center"/>
    </xf>
    <xf numFmtId="10" fontId="1" fillId="0" borderId="1" xfId="0" applyNumberFormat="1" applyFont="1" applyBorder="1" applyAlignment="1">
      <alignment horizontal="center" vertical="center"/>
    </xf>
    <xf numFmtId="179"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176" fontId="8" fillId="3" borderId="0" xfId="0" applyNumberFormat="1" applyFont="1" applyFill="1" applyBorder="1" applyAlignment="1">
      <alignment horizontal="left" vertical="center"/>
    </xf>
    <xf numFmtId="176" fontId="8" fillId="3" borderId="0" xfId="0" applyNumberFormat="1" applyFont="1" applyFill="1" applyAlignment="1">
      <alignment horizontal="left" vertical="center"/>
    </xf>
    <xf numFmtId="176" fontId="9" fillId="3" borderId="0" xfId="0" applyNumberFormat="1" applyFont="1" applyFill="1" applyBorder="1" applyAlignment="1">
      <alignment horizontal="left" vertical="center"/>
    </xf>
    <xf numFmtId="9" fontId="7" fillId="3" borderId="0" xfId="0" applyNumberFormat="1" applyFont="1" applyFill="1" applyBorder="1" applyAlignment="1">
      <alignment horizontal="left" vertical="center"/>
    </xf>
    <xf numFmtId="176" fontId="9" fillId="3" borderId="0" xfId="0" applyNumberFormat="1" applyFont="1" applyFill="1" applyAlignment="1">
      <alignment horizontal="left" vertical="center"/>
    </xf>
    <xf numFmtId="9" fontId="7" fillId="3" borderId="0" xfId="0" applyNumberFormat="1" applyFont="1" applyFill="1" applyAlignment="1">
      <alignment horizontal="left" vertical="center"/>
    </xf>
    <xf numFmtId="0" fontId="1" fillId="0" borderId="4" xfId="0" applyFont="1" applyBorder="1" applyAlignment="1">
      <alignment horizontal="center" vertical="center"/>
    </xf>
    <xf numFmtId="42" fontId="1" fillId="0" borderId="1" xfId="0" applyNumberFormat="1" applyFont="1" applyBorder="1" applyAlignment="1">
      <alignment horizontal="center" vertical="center"/>
    </xf>
    <xf numFmtId="0" fontId="10" fillId="0" borderId="0" xfId="49" applyFont="1">
      <alignment vertical="center"/>
    </xf>
    <xf numFmtId="0" fontId="1" fillId="0" borderId="1" xfId="0" applyFont="1" applyBorder="1" applyAlignment="1" quotePrefix="1">
      <alignment horizontal="center"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4">
    <dxf>
      <fill>
        <patternFill patternType="solid">
          <bgColor theme="4" tint="0.939970091860714"/>
        </patternFill>
      </fill>
    </dxf>
    <dxf>
      <font>
        <color rgb="FF00B050"/>
      </font>
    </dxf>
    <dxf>
      <font>
        <color rgb="FFC00000"/>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www.wps.cn/officeDocument/2020/dataTypeEntitys" Target="datatype/datatypeEntitys.xml"/><Relationship Id="rId8" Type="http://www.wps.cn/officeDocument/2020/dataTypes" Target="datatype/datatyp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datatype/datatypeEntitys.xml><?xml version="1.0" encoding="utf-8"?>
<dataTypeEntitys xmlns="http://www.wps.cn/officeDocument/2020/datatype" count="6">
  <dataTypeEntity s="0" entityKey="600036.SH" count="365">
    <v>招商银行</v>
    <v/>
    <v>1756047367529</v>
    <v>43.26</v>
    <v>43.47</v>
    <v>43.48</v>
    <v>43.04</v>
    <v>-0.210000000000001</v>
    <v>-0.483091787439616</v>
    <v>43.1975516939193</v>
    <v>3432029283</v>
    <v>79449625</v>
    <v>0.750418874434957</v>
    <v/>
    <v>104943</v>
    <v>0</v>
    <v>0</v>
    <v>1.01219231654014</v>
    <v>35.96</v>
    <v>492.602739726027</v>
    <v>交易</v>
    <v>0</v>
    <v/>
    <v>2025-08-22</v>
    <v>2025-08-22</v>
    <v>0</v>
    <v>47.82</v>
    <v>39.12</v>
    <v>-1.96515892510576</v>
    <v>43.47</v>
    <v>153100</v>
    <v>6655257</v>
    <v>600036</v>
    <v>招商银行</v>
    <v>CNY</v>
    <v>招商银行股份有限公司</v>
    <v>China Merchants Bank Co., Ltd.</v>
    <v>1987-03-31</v>
    <v>25219845601</v>
    <v>缪建民</v>
    <v>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国务院银行业监督管理机构批准的其他业务.</v>
    <v>公司是中国境内第一家完全由企业法人持股的股份制商业银行、国家从体制外推动银行业改革的第一家试点银行，也是一家拥有商业银行、金融租赁、基金管理、人寿保险、境外投行等金融牌照的银行集团。近年来，公司聚焦移动优先策略，拥抱金融科技(Fintech)，率先推出闪电贷、刷脸取款、“一闪通”支付等创新服务，招商银行手机银行、掌上生活两大App已成行业翘楚，月活量均稳居金融行业前十。经过多年创新发展，招商银行部分业务领域已成为国内商业银行的标杆，连续多年获得境内外权威媒体评选的“中国最佳零售银行”“中国最佳私人银行”“中国最佳交易银行”等殊荣。</v>
    <v>广东省</v>
    <v>深圳市</v>
    <v>广东省深圳市福田区深南大道7088号</v>
    <v>广东省深圳市福田区深南大道7088号</v>
    <v>www.cmbchina.com</v>
    <v>彭家文</v>
    <v>86-755-83198888,86-755-83077333</v>
    <v>86-755-83195555</v>
    <v>cmb@cmbchina.com</v>
    <v>42.2588</v>
    <v>3.2868</v>
    <v>2.5943</v>
    <v>26.6137</v>
    <v>0</v>
    <v>7.39167022705078</v>
    <v>1.0236915412548</v>
    <v>4.62320850670365</v>
    <v>3.0164</v>
    <v>1.1862</v>
    <v>89.9929</v>
    <v>0</v>
    <v>0</v>
    <v>0</v>
    <v>0</v>
    <v>9954000000</v>
    <v>9954000000</v>
    <v>95026000000</v>
    <v>3184854.10294864</v>
    <v>1096642.77363816</v>
    <v>570580.073207637</v>
    <v>-549958175</v>
    <v>香港中央结算(代理人)有限公司</v>
    <v>260198261</v>
    <v>18.06</v>
    <v>招商局轮船有限公司</v>
    <v>-1005496959</v>
    <v>13.04</v>
    <v>中国远洋运输有限公司</v>
    <v>1574729111</v>
    <v>6.24</v>
    <v>香港中央结算有限公司(陆股通)</v>
    <v>1398724178</v>
    <v>5.55</v>
    <v>深圳市晏清投资发展有限公司</v>
    <v>1258542349</v>
    <v>4.99</v>
    <v>招商局金融控股有限公司</v>
    <v>1147377415</v>
    <v>4.55</v>
    <v>和谐健康保险股份有限公司-传统-普通保险产品</v>
    <v>1130991537</v>
    <v>4.48</v>
    <v>深圳市楚源投资发展有限公司</v>
    <v>944013171</v>
    <v>3.74</v>
    <v>中远海运(广州)有限公司</v>
    <v>696450214</v>
    <v>2.76</v>
    <v>中国证券金融股份有限公司</v>
    <v>524229972</v>
    <v>2.08</v>
    <v>44.48</v>
    <v>45.25</v>
    <v>43.26</v>
    <v>-1.22</v>
    <v>0.302398624125936</v>
    <v>6.38489208633094</v>
    <v>2025-08-06</v>
    <v>2025-08-18</v>
    <v>2025-08-05</v>
    <v>39.3</v>
    <v>48.24</v>
    <v>38.51</v>
    <v>5.8311062039951</v>
    <v>0.292617345951247</v>
    <v>26.5139949109415</v>
    <v>2025-07-10</v>
    <v>2025-01-06</v>
    <v>2025-07-10</v>
    <v>2025-01-02</v>
    <v>43.1</v>
    <v>43.7</v>
    <v>42.89</v>
    <v>43.26</v>
    <v>43.3186315784212</v>
    <v>-0.0923787528868236</v>
    <v>1.65824883176818</v>
    <v>342079230</v>
    <v>14818404135</v>
    <v>44.5</v>
    <v>45.73</v>
    <v>42.89</v>
    <v>43.26</v>
    <v>43.9840186912916</v>
    <v>-2.74280575539567</v>
    <v>4.83837798601498</v>
    <v>998106306</v>
    <v>43900726419</v>
    <v>39.35</v>
    <v>48.55</v>
    <v>43.3</v>
    <v>38.13</v>
    <v>43.26</v>
    <v>43.3196882307104</v>
    <v>14.8374203663997</v>
    <v>45.6483059683945</v>
    <v>43.51</v>
    <v>9416763671</v>
    <v>43.26</v>
    <v>407931266370</v>
    <v>-0.0399999999999991</v>
    <v>0.331649766353636</v>
    <v>1.87066974595845</v>
    <v>2025-08-19</v>
    <v>2025-08-18</v>
    <v>2025-08-18</v>
    <v>2025-08-22</v>
    <v>0</v>
    <v>0</v>
    <v>0</v>
    <v>0</v>
    <v>0</v>
    <v>1</v>
    <v>0</v>
    <v>0</v>
    <v>0</v>
    <v>0</v>
    <v>-1.00091117974293</v>
    <v>9.9621689785624</v>
    <v>43.7405357063946</v>
    <v>43.418</v>
    <v>-0.353490884025959</v>
    <v>-0.520000000000003</v>
    <v>-1.20927427441346</v>
    <v>44.6013049686676</v>
    <v>-0.132932709119165</v>
    <v>-0.00500000000000256</v>
    <v>-1.21220194485147</v>
    <v>-81.2177610483759</v>
    <v>-1.6665</v>
    <v>23.5029774824858</v>
    <v>24.411039582976</v>
    <v>-4.12234042553191</v>
    <v>27.8540562772455</v>
    <v>-5.36406779661016</v>
    <v>-0.812500000000001</v>
    <v>84.6392974703019</v>
    <v>56.6404841019054</v>
    <v>86.9718309859156</v>
    <v>222.465753424662</v>
    <v>60.6581532416503</v>
    <v>41.6666666666667</v>
    <v>0.863115146916384</v>
    <v>-6.50999999999983</v>
    <v>64.6585531918936</v>
    <v>225837425.51</v>
    <v>1202178261.58965</v>
    <v>13488957071</v>
    <v>-1903536.5448792</v>
    <v>43.7126041666667</v>
    <v>44.3203846153846</v>
    <v>43.44</v>
    <v>46.6294</v>
    <v>43.63</v>
    <v>1.11609974698932</v>
    <v>684158.46</v>
    <v>14679.7141492643</v>
    <v>-0.852947766456787</v>
    <v>897084.501031847</v>
    <v>165265.427120763</v>
    <v>0.293150684931508</v>
    <v>-1.86</v>
    <v>95.7503320053121</v>
    <v>-0.0190476190476191</v>
    <v>0.428571428571429</v>
    <v>0.5</v>
    <v>0.625</v>
    <v>1.12619325930255</v>
    <v>0.439999999999998</v>
    <v>23.6701269192513</v>
    <v>0.621380866886262</v>
    <v>0.329470198675498</v>
    <v>-25.4608720594322</v>
    <v>43.7126041666667</v>
    <v>-9.81071184606233</v>
    <v>-13.2452254929224</v>
    <v>-5.02675385603453</v>
    <v>-12.8531770673086</v>
    <v>-18.0355687460261</v>
    <v>-7.04487474772889</v>
    <v>0.695722400284591</v>
    <v>-1.97981120901201</v>
    <v>-11.4796442324651</v>
    <v>-3.19612519992551</v>
    <v>-3.36690849138825</v>
    <v>-1.21918065509434</v>
    <v>-4.50614531533818</v>
    <v>-5.96449866130669</v>
    <v>0.428723665729147</v>
    <v>-10.9185701082663</v>
    <v>-14.1324630063634</v>
    <v>-3.34338571203947</v>
    <v>-11.8030324241269</v>
    <v>-17.6164501586619</v>
    <v>-4.90923455813328</v>
    <v>-4.20552619919543</v>
    <v>-1.6750664422627</v>
    <v>1.084800211513</v>
    <v>-0.111570656750295</v>
    <v>-14.7743038720665</v>
    <v>-9.95327689968375</v>
    <v>317449075</v>
    <v>238165122</v>
    <v>8107293971</v>
    <v>75500</v>
    <v>62200</v>
    <v>3261415.1528909</v>
    <v>2686887.71536178</v>
    <v>1085350</v>
    <v>46952241</v>
    <v>8154246212</v>
    <v>0</v>
    <v>526393510</v>
    <v>630489282</v>
    <v>12187902</v>
    <v>14600621</v>
    <v>-104095772</v>
    <v>-2412719</v>
    <v>216</v>
    <v>189</v>
    <v>178537692</v>
    <v>136757084</v>
    <v>4136000</v>
    <v>3165624</v>
    <v>41780608</v>
    <v>970376</v>
    <v>932430674</v>
    <v>1035142164</v>
    <v>21586494</v>
    <v>23961433</v>
    <v>-102711489</v>
    <v>-2374939</v>
    <v>2618</v>
    <v>2771</v>
    <v>437758455</v>
    <v>367515669</v>
    <v>10135569</v>
    <v>8507565</v>
    <v>70242785</v>
    <v>1628004</v>
    <v>1201111689</v>
    <v>1016468242</v>
    <v>27802039</v>
    <v>23527073</v>
    <v>184643447</v>
    <v>4274966</v>
    <v>15792</v>
    <v>13213</v>
    <v>665960821</v>
    <v>653799023</v>
    <v>15412113</v>
    <v>15135850</v>
    <v>12161799</v>
    <v>276263</v>
    <v>772093410</v>
    <v>749929595</v>
    <v>17873190</v>
    <v>17360498</v>
    <v>22163814</v>
    <v>512692</v>
    <v>65837</v>
    <v>64549</v>
    <v>413001556</v>
    <v>578698982</v>
    <v>9558266</v>
    <v>13398638</v>
    <v>-165697426</v>
    <v>-3840372</v>
    <v>1695258524</v>
    <v>1736770758</v>
    <v>39241948</v>
    <v>40207677</v>
    <v>-41512234</v>
    <v>-150651248</v>
    <v>31242858</v>
    <v>-1.21</v>
    <v>-20.37</v>
    <v>5.54</v>
    <v>0</v>
    <v>-0.02</v>
    <v>0</v>
    <v>-965729</v>
    <v>-3484419</v>
    <v>720669</v>
    <v>-1.22</v>
    <v>-20.4</v>
    <v>5.52</v>
    <v>-0.0047</v>
    <v>-0.0169</v>
    <v>0.0035</v>
    <v>-206807262</v>
    <v>4063153</v>
    <v>-64465225</v>
    <v>-6.0258</v>
    <v>0.1184</v>
    <v>-1.8783</v>
    <v>-0.0232</v>
    <v>0.0005</v>
    <v>-0.0072</v>
    <v>-4787658</v>
    <v>93887</v>
    <v>-1490886</v>
    <v>-6.026</v>
    <v>0.1182</v>
    <v>-1.8765</v>
    <v>-0.0232</v>
    <v>0.0005</v>
    <v>-0.0072</v>
    <v>0</v>
    <v>0</v>
    <v>0</v>
    <v>0</v>
    <v>0</v>
  </dataTypeEntity>
  <dataTypeEntity s="0" entityKey="601318.SH" count="365">
    <v>中国平安</v>
    <v/>
    <v>1756047376594</v>
    <v>60.5</v>
    <v>59.51</v>
    <v>60.51</v>
    <v>59.44</v>
    <v>0.880000000000003</v>
    <v>1.47601476014761</v>
    <v>60.044386647975</v>
    <v>4689312103</v>
    <v>78097427</v>
    <v>0.796917513909569</v>
    <v/>
    <v>127292</v>
    <v>0</v>
    <v>0</v>
    <v>1.79469976517947</v>
    <v>26.7</v>
    <v>78.9940828402367</v>
    <v>交易</v>
    <v>0</v>
    <v/>
    <v>2025-08-22</v>
    <v>2025-08-22</v>
    <v>0</v>
    <v>65.58</v>
    <v>53.66</v>
    <v>14.0722012927492</v>
    <v>59.51</v>
    <v>136400</v>
    <v>8117164</v>
    <v>601318</v>
    <v>中国平安</v>
    <v>CNY</v>
    <v>中国平安保险(集团)股份有限公司</v>
    <v>Ping An Insurance (Group) Company of China, Ltd.</v>
    <v>1988-03-21</v>
    <v>18210234607</v>
    <v>马明哲</v>
    <v>(一)投资保险企业;(二)监督管理控股投资企业的各种国内,国际业务;(三)开展保险资金运用业务;(四)经批准开展国内,国际保险业务;(五)经中国银行保险监督管理委员会及国家有关部门批准的其他业务.</v>
    <v>公司于1988年诞生于深圳蛇口，是中国第一家股份制保险企业，至今已发展成为融保险、银行、投资三大主营业务为一体、核心金融与互联网金融业务并行发展的个人金融生活服务集团之一。公司致力于成为国际领先的个人金融生活服务提供商，坚持“科技引领金融，金融服务生活”的理念，通过“综合金融+互联网”和“互联网+综合金融”两个模式，聚焦“大金融资产”和“大医疗健康”两大产业，围绕保险、银行、资产管理、互联网金融四大板块，为客户创造“专业，让生活更简单”的品牌体验。公司是国内金融牌照最齐全、业务范围最广泛、控股关系最紧密的个人金融生活服务集团之一。平安集团旗下子公司包括平安寿险、平安产险、平安养老险、平安健康险、平安银行、平安信托、平安证券、平安大华基金等，涵盖金融业各个领域，已发展成为中国少数能为客户同时提供保险、银行及投资等全方位金融产品和服务的金融企业之一。</v>
    <v>广东省</v>
    <v>深圳市</v>
    <v>广东省深圳市福田区益田路5033号平安金融中心47,48,109,110,111,112层</v>
    <v>广东省深圳市福田区益田路5033号平安金融中心47,48,108,109,110,111,112层</v>
    <v>www.pingan.cn</v>
    <v>盛瑞生</v>
    <v>86-755-22624243,86-4008866338</v>
    <v>86-755-82431029,86-755-82431019</v>
    <v>PR@pingan.com.cn;IR@pingan.com.cn</v>
    <v>51.6047</v>
    <v>14.1265</v>
    <v>6.4532</v>
    <v>39.6317</v>
    <v>0</v>
    <v>9.42333030700684</v>
    <v>1.17237469975355</v>
    <v>4.19113031254301</v>
    <v>2.892</v>
    <v>1.038</v>
    <v>89.8422</v>
    <v>0</v>
    <v>0</v>
    <v>0</v>
    <v>0</v>
    <v>0</v>
    <v>0</v>
    <v>243221000000</v>
    <v>3140477.81533286</v>
    <v>401422.376502577</v>
    <v>208716.129083933</v>
    <v>1030365423</v>
    <v>香港中央结算(代理人)有限公司</v>
    <v>-1932642007</v>
    <v>36.56</v>
    <v>深圳市投资控股有限公司</v>
    <v>962719102</v>
    <v>5.29</v>
    <v>香港中央结算有限公司(陆股通)</v>
    <v>670830933</v>
    <v>3.68</v>
    <v>中国平安保险(集团)股份有限公司长期服务计划</v>
    <v>498474759</v>
    <v>2.74</v>
    <v>中央汇金资产管理有限责任公司</v>
    <v>470302252</v>
    <v>2.58</v>
    <v>商发控股有限公司</v>
    <v>459466189</v>
    <v>2.52</v>
    <v>工银瑞信基金-农业银行-工银瑞信中证金融资产管理计划</v>
    <v>406116884</v>
    <v>2.23</v>
    <v>嘉实基金-农业银行-嘉实中证金融资产管理计划</v>
    <v>392851462</v>
    <v>2.16</v>
    <v>深业集团有限公司</v>
    <v>257728008</v>
    <v>1.42</v>
    <v>大成基金-农业银行-大成中证金融资产管理计划</v>
    <v>201948582</v>
    <v>1.11</v>
    <v>58.69</v>
    <v>60.5</v>
    <v>58.2</v>
    <v>1.81</v>
    <v>0.575810986990607</v>
    <v>4.95825523939344</v>
    <v>2025-08-14</v>
    <v>2025-08-20</v>
    <v>2025-08-22</v>
    <v>52.65</v>
    <v>60.71</v>
    <v>48.56</v>
    <v>9.59855643088427</v>
    <v>0.51826978441623</v>
    <v>30.5841308471234</v>
    <v>2025-07-30</v>
    <v>2025-04-07</v>
    <v>2025-07-30</v>
    <v>2025-04-07</v>
    <v>59.92</v>
    <v>60.51</v>
    <v>57.69</v>
    <v>60.5</v>
    <v>59.3491436705352</v>
    <v>1.17056856187292</v>
    <v>3.74477469619087</v>
    <v>403037282</v>
    <v>23919917554</v>
    <v>58.68</v>
    <v>60.6</v>
    <v>57.69</v>
    <v>60.5</v>
    <v>59.1956281162832</v>
    <v>3.08400068154713</v>
    <v>9.21297579184971</v>
    <v>991561048</v>
    <v>58696079052</v>
    <v>52.7</v>
    <v>61.33</v>
    <v>59.8</v>
    <v>47</v>
    <v>60.5</v>
    <v>53.6722720422529</v>
    <v>18.2308764119359</v>
    <v>80.8500863689319</v>
    <v>60.5</v>
    <v>8701618042</v>
    <v>58.2</v>
    <v>467035610758</v>
    <v>0.699999999999996</v>
    <v>0.748954939238175</v>
    <v>4.71571906354515</v>
    <v>2025-08-22</v>
    <v>2025-08-20</v>
    <v>2025-08-22</v>
    <v>2025-08-19</v>
    <v>0</v>
    <v>0</v>
    <v>0</v>
    <v>0</v>
    <v>3</v>
    <v>0</v>
    <v>0</v>
    <v>0</v>
    <v>0</v>
    <v>0</v>
    <v>2.02857891451169</v>
    <v>27.3237679351216</v>
    <v>59.2562785793494</v>
    <v>59.372</v>
    <v>0.675494406386953</v>
    <v>0.880000000000003</v>
    <v>0.553887784871677</v>
    <v>57.69</v>
    <v>0.140299150692654</v>
    <v>0.329999999999998</v>
    <v>2.32125491522556</v>
    <v>155.407195464421</v>
    <v>2.29149999999998</v>
    <v>64.9768203627394</v>
    <v>49.0513731265703</v>
    <v>2.4381984422621</v>
    <v>68.5800112952111</v>
    <v>14.9916715542522</v>
    <v>0.439320388349514</v>
    <v>140.693231054962</v>
    <v>34.5623687142152</v>
    <v>3.43642611683853</v>
    <v>308.848080133575</v>
    <v>145.430413348502</v>
    <v>58.3333333333333</v>
    <v>1.37712284633779</v>
    <v>-41.0099999999997</v>
    <v>56.6689549830957</v>
    <v>148057172.71</v>
    <v>666448525.109447</v>
    <v>8383759443</v>
    <v>1709471.17071336</v>
    <v>59.3208333333333</v>
    <v>58.8</v>
    <v>59.5275</v>
    <v>62.6709857142857</v>
    <v>62.61</v>
    <v>0.942666758041163</v>
    <v>806074.564</v>
    <v>57044.0720022406</v>
    <v>4.2415131130496</v>
    <v>1225720.66297325</v>
    <v>215388.902789025</v>
    <v>0.536246276067526</v>
    <v>1.44</v>
    <v>111.049926578561</v>
    <v>0.0335537190082645</v>
    <v>0.714285714285714</v>
    <v>0.25</v>
    <v>0.4375</v>
    <v>0.965525793650794</v>
    <v>1.07</v>
    <v>25.5786701521657</v>
    <v>1.44141040711464</v>
    <v>0.234228971962617</v>
    <v>21.6436936783084</v>
    <v>59.3208333333333</v>
    <v>-3.98390540911953</v>
    <v>-7.4184190559796</v>
    <v>0.800052580908273</v>
    <v>-2.02273035740586</v>
    <v>-7.20512203612336</v>
    <v>3.78557196217382</v>
    <v>4.0891784458208</v>
    <v>1.4136448365242</v>
    <v>-8.08618818692894</v>
    <v>-0.666708108510794</v>
    <v>-0.837491399973533</v>
    <v>1.31023643632038</v>
    <v>-0.638352816993604</v>
    <v>-2.09670616296211</v>
    <v>4.29651616407373</v>
    <v>-2.48588485514818</v>
    <v>-5.69977775324531</v>
    <v>5.08929954107865</v>
    <v>2.68531659866231</v>
    <v>-3.12810113587263</v>
    <v>9.57911446465598</v>
    <v>8.36135175380028</v>
    <v>10.891811510733</v>
    <v>13.6516781645087</v>
    <v>11.9192362769212</v>
    <v>-2.74349693839508</v>
    <v>2.0775300339877</v>
    <v>625916972</v>
    <v>608766827</v>
    <v>22479596736</v>
    <v>152100</v>
    <v>94500</v>
    <v>9132751.20915699</v>
    <v>5674194.53823364</v>
    <v>1343300</v>
    <v>81269650</v>
    <v>22560866386</v>
    <v>0</v>
    <v>682190976</v>
    <v>904252383</v>
    <v>11362866</v>
    <v>15063935</v>
    <v>-222061407</v>
    <v>-3701069</v>
    <v>385</v>
    <v>376</v>
    <v>337561905</v>
    <v>104357563</v>
    <v>5621861</v>
    <v>1738743</v>
    <v>233204342</v>
    <v>3883118</v>
    <v>1276304342</v>
    <v>1268803326</v>
    <v>21260346</v>
    <v>21131126</v>
    <v>7501016</v>
    <v>129220</v>
    <v>3298</v>
    <v>3241</v>
    <v>727479489</v>
    <v>428945869</v>
    <v>12109803</v>
    <v>7151757</v>
    <v>298533620</v>
    <v>4958046</v>
    <v>1655919429</v>
    <v>1467186754</v>
    <v>27574219</v>
    <v>24433795</v>
    <v>188732675</v>
    <v>3140424</v>
    <v>20447</v>
    <v>18334</v>
    <v>1129675046</v>
    <v>647834679</v>
    <v>18799111</v>
    <v>10801660</v>
    <v>481840367</v>
    <v>7997450</v>
    <v>1074897356</v>
    <v>1049069640</v>
    <v>17899996</v>
    <v>17468571</v>
    <v>25827716</v>
    <v>431425</v>
    <v>80861</v>
    <v>78426</v>
    <v>766426696</v>
    <v>547030855</v>
    <v>12756300</v>
    <v>9118192</v>
    <v>219395841</v>
    <v>3638108</v>
    <v>2961143136</v>
    <v>1728168966</v>
    <v>49287075</v>
    <v>28810351</v>
    <v>1232974170</v>
    <v>208418683</v>
    <v>556461834</v>
    <v>26.29</v>
    <v>23.02</v>
    <v>51.59</v>
    <v>0.19</v>
    <v>0.03</v>
    <v>0.09</v>
    <v>20476723</v>
    <v>3477569</v>
    <v>9225175</v>
    <v>26.22</v>
    <v>23</v>
    <v>51.6</v>
    <v>0.1903</v>
    <v>0.0323</v>
    <v>0.0857</v>
    <v>-214560391</v>
    <v>-44088907</v>
    <v>-68038517</v>
    <v>-4.5755</v>
    <v>-0.9402</v>
    <v>-1.4509</v>
    <v>-0.033</v>
    <v>-0.0068</v>
    <v>-0.0104</v>
    <v>-3571849</v>
    <v>-735837</v>
    <v>-1130222</v>
    <v>-4.5736</v>
    <v>-0.9422</v>
    <v>-1.4472</v>
    <v>-0.0332</v>
    <v>-0.0068</v>
    <v>-0.0105</v>
    <v>0</v>
    <v>0</v>
    <v>0</v>
    <v>0</v>
    <v>0</v>
  </dataTypeEntity>
  <dataTypeEntity s="0" entityKey="600438.SH" count="365">
    <v>通威股份</v>
    <v/>
    <v>1756047358260</v>
    <v>21.03</v>
    <v>20.5</v>
    <v>21.13</v>
    <v>20.44</v>
    <v>0.370000000000001</v>
    <v>1.79090029041626</v>
    <v>20.9176458430501</v>
    <v>2103489636</v>
    <v>100560534</v>
    <v>4.07878758585488</v>
    <v/>
    <v>122121</v>
    <v>0</v>
    <v>0</v>
    <v>3.33978702807356</v>
    <v>13.53</v>
    <v>180.4</v>
    <v>交易</v>
    <v>0</v>
    <v/>
    <v>2025-08-22</v>
    <v>2025-08-22</v>
    <v>0</v>
    <v>22.73</v>
    <v>18.59</v>
    <v>0</v>
    <v>20.5</v>
    <v>446900</v>
    <v>9161450</v>
    <v>600438</v>
    <v>通威股份</v>
    <v>CNY</v>
    <v>通威股份有限公司</v>
    <v>Tongwei Co., Ltd.</v>
    <v>1995-12-08</v>
    <v>4501986092</v>
    <v>刘舒琪</v>
    <v>饲料加工;水产品加工;屠宰及肉类加工;食品制造业;兽用药品制造;农林牧渔专用机械制造;化学原料和化学制品制造业;光伏设备及元器件制造;电池制造;燃气,太阳能及类似能源家用器具制造;计算机制造;非金属矿物制品业;(以上经营项目仅限分支机构经营)渔业,畜牧业;畜牧服务业,渔业服务业;兽药经营;太阳能发电;电力供应;电气安装;工程设计;科技推广和应用服务业;废弃资源综合利用业;环境治理业;商品批发和零售;租赁业和商业服务业;进出口业;互联网信息服务.</v>
    <v>公司成立于1995年，总部位于四川省成都市，是由通威集团控股的大型民营科技型上市公司，在绿色农业和绿色能源高效协同发展领域处于领先地位。经过多年跨越式发展，公司已成为农业产业化国家重点企业、全球主要的水产饲料生产企业和高纯晶硅企业，以及全球领先的晶硅电池生产企业。目前，公司拥有遍布全球200余家分、子公司。依托农业与新能源双主业战略布局，公司通过“渔光一体”创新发展模式形成独特竞争优势，未来发展规划立足于解决关乎人类前途命运的食品安全与能源转型问题，致力于打造“世界级安全食品供应商”和“世界级清洁能源运营商”。</v>
    <v>四川省</v>
    <v>成都市</v>
    <v>四川省成都市高新区天府大道中段588号</v>
    <v>四川省成都市高新区天府大道中段588号</v>
    <v>www.tongwei.cn</v>
    <v>严轲</v>
    <v>86-28-86168555</v>
    <v>86-28-85199999</v>
    <v>zqb@tongwei.com;yank@tongwei.com;lihy05@tongwei.com</v>
    <v>9.3263</v>
    <v>8.9407</v>
    <v>3.6971</v>
    <v>4.0101</v>
    <v>0</v>
    <v>-10.7042646408081</v>
    <v>2.13449365827392</v>
    <v>0</v>
    <v>-10.725</v>
    <v>-5.2349</v>
    <v>71.9294</v>
    <v>1.207</v>
    <v>0.9869</v>
    <v>-0.5677</v>
    <v>0</v>
    <v>0</v>
    <v>0</v>
    <v>-1950880774.01</v>
    <v>1588962.05862915</v>
    <v>111468.958247091</v>
    <v>115562.523805706</v>
    <v>207018796</v>
    <v>通威集团有限公司</v>
    <v>2036534487</v>
    <v>45.24</v>
    <v>香港中央结算有限公司(陆股通)</v>
    <v>164124456</v>
    <v>3.65</v>
    <v>陕西省国际信托股份有限公司-陕国投·通威股份2022-2024年员工持股集合资金信托计划</v>
    <v>99278665</v>
    <v>2.21</v>
    <v>陕西省国际信托股份有限公司-陕国投·通威股份2021-2023年员工持股集合资金信托计划</v>
    <v>76499840</v>
    <v>1.7</v>
    <v>全国社保基金一一八组合</v>
    <v>63601846</v>
    <v>1.41</v>
    <v>中国工商银行股份有限公司-华泰柏瑞沪深300交易型开放式指数证券投资基金</v>
    <v>48014590</v>
    <v>1.07</v>
    <v>中国建设银行股份有限公司-易方达沪深300交易型开放式指数发起式证券投资基金</v>
    <v>34295431</v>
    <v>0.76</v>
    <v>中国银行股份有限公司-华泰柏瑞中证光伏产业交易型开放式指数证券投资基金</v>
    <v>31476412</v>
    <v>0.7</v>
    <v>中国工商银行股份有限公司-华夏沪深300交易型开放式指数证券投资基金</v>
    <v>25150985</v>
    <v>0.56</v>
    <v>杨林</v>
    <v>25100000</v>
    <v>0.56</v>
    <v>20.43</v>
    <v>21.03</v>
    <v>19.56</v>
    <v>0.600000000000001</v>
    <v>1.880446965961</v>
    <v>9.44689182574646</v>
    <v>2025-08-01</v>
    <v>2025-08-15</v>
    <v>2025-08-22</v>
    <v>22.11</v>
    <v>22.74</v>
    <v>14.98</v>
    <v>-1.07999999999999</v>
    <v>1.38297271656586</v>
    <v>36.9968340117594</v>
    <v>2025-02-07</v>
    <v>2025-06-23</v>
    <v>2025-02-07</v>
    <v>2025-06-19</v>
    <v>20.99</v>
    <v>21.3</v>
    <v>20.18</v>
    <v>21.03</v>
    <v>20.8141171933732</v>
    <v>1.05718404613169</v>
    <v>10.9290085518994</v>
    <v>492022445</v>
    <v>10241012832</v>
    <v>20.12</v>
    <v>21.35</v>
    <v>19.42</v>
    <v>21.03</v>
    <v>20.5030457319985</v>
    <v>2.93685756240822</v>
    <v>30.0871514553759</v>
    <v>1354519374</v>
    <v>27771772670</v>
    <v>22.16</v>
    <v>23.07</v>
    <v>20.81</v>
    <v>14.89</v>
    <v>21.03</v>
    <v>19.6049431464115</v>
    <v>-4.88466757123472</v>
    <v>215.743743784274</v>
    <v>21.03</v>
    <v>9712752608</v>
    <v>20.61</v>
    <v>190417962675</v>
    <v>0.220000000000006</v>
    <v>2.18580171037987</v>
    <v>5.38202787121576</v>
    <v>2025-08-20</v>
    <v>2025-08-20</v>
    <v>2025-08-22</v>
    <v>2025-08-19</v>
    <v>0</v>
    <v>0</v>
    <v>0</v>
    <v>0</v>
    <v>1</v>
    <v>0</v>
    <v>0</v>
    <v>0</v>
    <v>0</v>
    <v>0</v>
    <v>1.3214</v>
    <v>22.7551020408164</v>
    <v>20.622189948336</v>
    <v>20.772</v>
    <v>0.287845479634509</v>
    <v>1.47</v>
    <v>-1.05466624129715</v>
    <v>20.18</v>
    <v>0.120758909249635</v>
    <v>0.0416666666666679</v>
    <v>2.61039277872652</v>
    <v>99.9202551834123</v>
    <v>0.265499999999996</v>
    <v>71.1706998448928</v>
    <v>71.918270854441</v>
    <v>2.98726738491675</v>
    <v>61.363305201807</v>
    <v>8.54970954356847</v>
    <v>0.429936305732486</v>
    <v>105.094750069328</v>
    <v>54.3403893911364</v>
    <v>14.3617021276596</v>
    <v>292.781316348196</v>
    <v>110.718737017034</v>
    <v>50</v>
    <v>0.992076318142495</v>
    <v>50.3799999999999</v>
    <v>55.2211758987669</v>
    <v>93451006.25</v>
    <v>665603324.844317</v>
    <v>5293984128</v>
    <v>1104076.93432415</v>
    <v>20.7066666666667</v>
    <v>20.7111538461539</v>
    <v>20.7425</v>
    <v>21.7231857142857</v>
    <v>22.3133333333333</v>
    <v>0.924720694085046</v>
    <v>984044.89</v>
    <v>-12279.8178868228</v>
    <v>-11.5027507893152</v>
    <v>549822.800138597</v>
    <v>266928.492527291</v>
    <v>0.714110429447854</v>
    <v>0.609999999999999</v>
    <v>132.015065913371</v>
    <v>0.00713266761768912</v>
    <v>0.714285714285714</v>
    <v>0.25</v>
    <v>0.5</v>
    <v>0.893939393939394</v>
    <v>0.689999999999998</v>
    <v>24.0931766428562</v>
    <v>2.96336274043137</v>
    <v>0.175132676269902</v>
    <v>-4.10453146645914</v>
    <v>20.7066666666667</v>
    <v>-4.13104852825843</v>
    <v>-7.5655621751185</v>
    <v>0.652909461769369</v>
    <v>14.4812027528181</v>
    <v>9.29881107410058</v>
    <v>20.2895050723978</v>
    <v>-19.0263655373499</v>
    <v>-21.7018991466465</v>
    <v>-31.2017321700996</v>
    <v>-1.46714348933039</v>
    <v>-1.63792678079313</v>
    <v>0.50980105550078</v>
    <v>0.349032680767603</v>
    <v>-1.10932066520091</v>
    <v>5.28390166183493</v>
    <v>-7.50444498018482</v>
    <v>-10.7183378782819</v>
    <v>0.0707394160420094</v>
    <v>10.6239321196088</v>
    <v>4.81051438507385</v>
    <v>17.5177299856025</v>
    <v>-11.0312711039877</v>
    <v>-8.50081134705501</v>
    <v>-5.7409446932793</v>
    <v>-19.2391906885603</v>
    <v>-33.9019239038766</v>
    <v>-29.0808969314938</v>
    <v>262152396</v>
    <v>277731475</v>
    <v>2413940180</v>
    <v>7800</v>
    <v>47900</v>
    <v>163157.637575791</v>
    <v>1001955.2358821</v>
    <v>310300</v>
    <v>6525609</v>
    <v>2420465789</v>
    <v>0</v>
    <v>165296734</v>
    <v>221376462</v>
    <v>7892202</v>
    <v>10582813</v>
    <v>-56079728</v>
    <v>-2690611</v>
    <v>91</v>
    <v>142</v>
    <v>55235813</v>
    <v>28096191</v>
    <v>2639692</v>
    <v>1344832</v>
    <v>27139622</v>
    <v>1294860</v>
    <v>394685740</v>
    <v>474545347</v>
    <v>18868507</v>
    <v>22686073</v>
    <v>-79859608</v>
    <v>-3817566</v>
    <v>1202</v>
    <v>1413</v>
    <v>208945416</v>
    <v>128556405</v>
    <v>9981271</v>
    <v>6150937</v>
    <v>80389011</v>
    <v>3830333</v>
    <v>703982374</v>
    <v>672298268</v>
    <v>33670690</v>
    <v>32139415</v>
    <v>31684105</v>
    <v>1531275</v>
    <v>9452</v>
    <v>9251</v>
    <v>442363288</v>
    <v>271734990</v>
    <v>21133498</v>
    <v>13011040</v>
    <v>170628298</v>
    <v>8122458</v>
    <v>839524789</v>
    <v>735269558</v>
    <v>40129135</v>
    <v>35152233</v>
    <v>104255231</v>
    <v>4976902</v>
    <v>93332</v>
    <v>78976</v>
    <v>542434885</v>
    <v>426122647</v>
    <v>25905988</v>
    <v>20393276</v>
    <v>116312238</v>
    <v>5512712</v>
    <v>1248979402</v>
    <v>854510233</v>
    <v>59660449</v>
    <v>40900085</v>
    <v>394469169</v>
    <v>-14917921</v>
    <v>65125565</v>
    <v>18.75</v>
    <v>-4.92</v>
    <v>22.94</v>
    <v>0.42</v>
    <v>-0.02</v>
    <v>0.07</v>
    <v>18760364</v>
    <v>-728799</v>
    <v>3097413</v>
    <v>18.66</v>
    <v>-4.96</v>
    <v>22.93</v>
    <v>0.4167</v>
    <v>-0.0162</v>
    <v>0.0688</v>
    <v>-135939336</v>
    <v>-31280968</v>
    <v>-16384</v>
    <v>-6.4626</v>
    <v>-1.4871</v>
    <v>-0.0008</v>
    <v>-0.1436</v>
    <v>-0.0336</v>
    <v>0</v>
    <v>-6508177</v>
    <v>-1517486</v>
    <v>-1028</v>
    <v>-6.4719</v>
    <v>-1.509</v>
    <v>-0.001</v>
    <v>-0.1446</v>
    <v>-0.0337</v>
    <v>0</v>
    <v>0</v>
    <v>0</v>
    <v>0</v>
    <v>0</v>
    <v>0</v>
  </dataTypeEntity>
  <dataTypeEntity s="0" entityKey="601012.SH" count="365">
    <v>隆基绿能</v>
    <v/>
    <v>1756047383189</v>
    <v>16.52</v>
    <v>16.2</v>
    <v>16.58</v>
    <v>16.12</v>
    <v>0.32</v>
    <v>1.97530864197531</v>
    <v>16.4289891555766</v>
    <v>2220132731</v>
    <v>135135078</v>
    <v>2.43326528255237</v>
    <v/>
    <v>138783</v>
    <v>0</v>
    <v>0</v>
    <v>2.83950617283949</v>
    <v>-4.48</v>
    <v>-21.3333333333333</v>
    <v>交易</v>
    <v>0</v>
    <v/>
    <v>2025-08-22</v>
    <v>2025-08-22</v>
    <v>0</v>
    <v>17.82</v>
    <v>14.58</v>
    <v>0</v>
    <v>16.2</v>
    <v>334196</v>
    <v>5413975.2</v>
    <v>601012</v>
    <v>隆基绿能</v>
    <v>CNY</v>
    <v>隆基绿能科技股份有限公司</v>
    <v>LONGi Green Energy Technology Co., Ltd.</v>
    <v>2000-02-14</v>
    <v>7578059731</v>
    <v>钟宝申</v>
    <v>半导体材料,太阳能电池与组件,电子元器件,半导体设备的开发,制造和销售;商品进出口业务;光伏电站项目的开发及工程总承包;光伏电站系统运行维护;LED照明灯具,储能节能产品的销售,技术服务,售后服务;合同能源管理.(以上经营范围国家法律法规规定的专控及前置许可项目除外,国家法律法规另有规定的,从其规定)</v>
    <v>公司成立于2000年，总部位于陕西西安，于2012年4月在上海证券交易所挂牌上市。公司致力于成为全球最具价值的太阳能科技公司，努力为全球创造可负担、可普及的清洁能源。公司聚焦科技创新，构建单晶硅片、电池组件、分布式光伏解决方案、地面光伏解决方案、氢能装备等业务板块，形成支撑全球零碳发展的“绿电”+“绿氢”产品和解决方案。作为全球领军的光伏企业，公司单晶硅片在过去十年累计出货量全球第一，组件在过去六年出货量累计稳居前两名。我们在中国、越南、马来西亚布局生产基地，在美国、日本、印度、澳大利亚、阿联酋、泰国等国家设立销售机构，业务遍布全球160余个国家和地区。</v>
    <v>陕西省</v>
    <v>西安市</v>
    <v>陕西省西安市长安区航天中路388号</v>
    <v>陕西省西安市西安经济技术开发区尚苑路8369号</v>
    <v>www.longi.com</v>
    <v>刘晓东</v>
    <v>86-29-86473930</v>
    <v>86-29-86689601</v>
    <v>longi-board@longi.com</v>
    <v>7.6285</v>
    <v>4.312</v>
    <v>1.7074</v>
    <v>4.4341</v>
    <v>0</v>
    <v>-16.2510948181152</v>
    <v>2.12632616210089</v>
    <v>0</v>
    <v>-4.3121</v>
    <v>-4.0228</v>
    <v>60.724</v>
    <v>1.4908</v>
    <v>1.2345</v>
    <v>-1.2377</v>
    <v>0</v>
    <v>0</v>
    <v>0</v>
    <v>-484332299.83</v>
    <v>1000743.93527332</v>
    <v>160604.510496456</v>
    <v>109447.851663854</v>
    <v>-1011874862</v>
    <v>李振国</v>
    <v>1067218173</v>
    <v>14.08</v>
    <v>香港中央结算有限公司(陆股通)</v>
    <v>425679689</v>
    <v>5.62</v>
    <v>李喜燕</v>
    <v>380568860</v>
    <v>5.02</v>
    <v/>
    <v>0</v>
    <v>0</v>
    <v/>
    <v>0</v>
    <v>0</v>
    <v/>
    <v>0</v>
    <v>0</v>
    <v/>
    <v>0</v>
    <v>0</v>
    <v/>
    <v>0</v>
    <v>0</v>
    <v/>
    <v>0</v>
    <v>0</v>
    <v/>
    <v>0</v>
    <v>0</v>
    <v>15.76</v>
    <v>16.52</v>
    <v>15.56</v>
    <v>0.759999999999998</v>
    <v>1.20499041847902</v>
    <v>6.97969543147208</v>
    <v>2025-08-18</v>
    <v>2025-08-15</v>
    <v>2025-08-22</v>
    <v>15.71</v>
    <v>17.9</v>
    <v>14.18</v>
    <v>0.809999999999997</v>
    <v>1.10014000800761</v>
    <v>25.3341820496499</v>
    <v>2025-03-17</v>
    <v>2025-04-09</v>
    <v>2025-03-18</v>
    <v>2025-04-07</v>
    <v>16.3</v>
    <v>16.6</v>
    <v>15.88</v>
    <v>16.52</v>
    <v>16.2895011563879</v>
    <v>2.22772277227721</v>
    <v>8.70510653604029</v>
    <v>659676985</v>
    <v>10745809010</v>
    <v>15.77</v>
    <v>16.6</v>
    <v>15.5</v>
    <v>16.52</v>
    <v>16.0599194069851</v>
    <v>4.8223350253807</v>
    <v>19.2798466956644</v>
    <v>1461035304</v>
    <v>23464109233</v>
    <v>15.7</v>
    <v>17.99</v>
    <v>16.16</v>
    <v>14.01</v>
    <v>16.52</v>
    <v>15.8283647060599</v>
    <v>5.15595162316993</v>
    <v>171.621841249188</v>
    <v>16.52</v>
    <v>13005574936</v>
    <v>15.97</v>
    <v>205856983299</v>
    <v>0.359999999999999</v>
    <v>1.74102130720806</v>
    <v>4.45544554455445</v>
    <v>2025-08-18</v>
    <v>2025-08-20</v>
    <v>2025-08-22</v>
    <v>2025-08-19</v>
    <v>0</v>
    <v>0</v>
    <v>0</v>
    <v>0</v>
    <v>1</v>
    <v>0</v>
    <v>0</v>
    <v>0</v>
    <v>0</v>
    <v>0</v>
    <v>0.332599999999996</v>
    <v>23.6328125000001</v>
    <v>16.1227465404756</v>
    <v>16.24</v>
    <v>0.102251032261293</v>
    <v>0.959999999999999</v>
    <v>-0.738583168625835</v>
    <v>15.585395024</v>
    <v>0.0203988101978582</v>
    <v>0.0800000000000018</v>
    <v>3.11037137210029</v>
    <v>145.181321410831</v>
    <v>0.331500000000002</v>
    <v>70.0080736142256</v>
    <v>63.3333333333332</v>
    <v>3.63864491844417</v>
    <v>67.8133107371961</v>
    <v>6.58916256157637</v>
    <v>0.489510489510489</v>
    <v>212.556868675792</v>
    <v>62.8654584869226</v>
    <v>7.27272727272743</v>
    <v>247.321428571434</v>
    <v>107.692307692308</v>
    <v>50</v>
    <v>1.1200128422355</v>
    <v>61.04</v>
    <v>70.1428300919858</v>
    <v>60822190.39</v>
    <v>509204474.276098</v>
    <v>4442020447</v>
    <v>545616.847593803</v>
    <v>16.1727083333333</v>
    <v>16.14</v>
    <v>16.24</v>
    <v>16.9690857142857</v>
    <v>17.3133333333333</v>
    <v>0.993314922030568</v>
    <v>1319353.97</v>
    <v>104212.142957032</v>
    <v>8.2922157301362</v>
    <v>580311.675392429</v>
    <v>354286.107302868</v>
    <v>0.486404833836858</v>
    <v>0.58</v>
    <v>114.563106796117</v>
    <v>0.0308716707021791</v>
    <v>0.857142857142857</v>
    <v>0.25</v>
    <v>0.375</v>
    <v>0.996927803379416</v>
    <v>0.459999999999997</v>
    <v>24.6368844247107</v>
    <v>1.70783810550904</v>
    <v>0.217821782178218</v>
    <v>26.7334329491434</v>
    <v>16.1727083333333</v>
    <v>-2.24557106528596</v>
    <v>-5.68008471214603</v>
    <v>2.53838692474184</v>
    <v>-1.08435163237977</v>
    <v>-6.26674331109727</v>
    <v>4.72395068719991</v>
    <v>-8.98574634294522</v>
    <v>-11.6612799522418</v>
    <v>-21.161112975695</v>
    <v>-1.33399099566287</v>
    <v>-1.50477428712561</v>
    <v>0.642953549168301</v>
    <v>0.495753882936079</v>
    <v>-0.962599463032432</v>
    <v>5.43062286400341</v>
    <v>-5.81823457270993</v>
    <v>-9.03212747080706</v>
    <v>1.7569498235169</v>
    <v>-3.53344244497318</v>
    <v>-9.34686017950812</v>
    <v>3.36035542102049</v>
    <v>-10.9268383534439</v>
    <v>-8.39637859651119</v>
    <v>-5.63651194273549</v>
    <v>-5.96975160389837</v>
    <v>-20.6324848192146</v>
    <v>-15.8114578468318</v>
    <v>283258204</v>
    <v>288543427</v>
    <v>4303602669</v>
    <v>90800</v>
    <v>200400</v>
    <v>1491752.21532636</v>
    <v>3292369.42677755</v>
    <v>389116</v>
    <v>6428196</v>
    <v>4310030865</v>
    <v>0</v>
    <v>141469251</v>
    <v>206611699</v>
    <v>8595287</v>
    <v>12558149</v>
    <v>-65142448</v>
    <v>-3962862</v>
    <v>71</v>
    <v>106</v>
    <v>39899219</v>
    <v>42743629</v>
    <v>2426226</v>
    <v>2594400</v>
    <v>-2844410</v>
    <v>-168174</v>
    <v>410056029</v>
    <v>421862962</v>
    <v>24975745</v>
    <v>25682192</v>
    <v>-11806934</v>
    <v>-706447</v>
    <v>1109</v>
    <v>1109</v>
    <v>186484657</v>
    <v>129923462</v>
    <v>11348681</v>
    <v>7916762</v>
    <v>56561196</v>
    <v>3431919</v>
    <v>763673516</v>
    <v>762202341</v>
    <v>46496686</v>
    <v>46409861</v>
    <v>1471175</v>
    <v>86825</v>
    <v>9533</v>
    <v>9350</v>
    <v>473026303</v>
    <v>290398454</v>
    <v>28790965</v>
    <v>17693699</v>
    <v>182627849</v>
    <v>11097266</v>
    <v>904933935</v>
    <v>829455728</v>
    <v>55067360</v>
    <v>50484876</v>
    <v>75478207</v>
    <v>4582484</v>
    <v>104282</v>
    <v>93288</v>
    <v>619540759</v>
    <v>438116248</v>
    <v>37688243</v>
    <v>26676101</v>
    <v>181424511</v>
    <v>11012142</v>
    <v>1318950938</v>
    <v>901181793</v>
    <v>80254116</v>
    <v>54880962</v>
    <v>417769146</v>
    <v>40278401</v>
    <v>56952104</v>
    <v>18.82</v>
    <v>12.73</v>
    <v>16.91</v>
    <v>0.33</v>
    <v>0.03</v>
    <v>0.05</v>
    <v>25373154</v>
    <v>2466628</v>
    <v>3447108</v>
    <v>18.78</v>
    <v>12.66</v>
    <v>16.89</v>
    <v>0.3348</v>
    <v>0.0325</v>
    <v>0.0455</v>
    <v>-76949382</v>
    <v>-3278808</v>
    <v>-19135098</v>
    <v>-3.466</v>
    <v>-0.1477</v>
    <v>-0.8619</v>
    <v>-0.0615</v>
    <v>-0.0027</v>
    <v>-0.0153</v>
    <v>-4669309</v>
    <v>-200815</v>
    <v>-1159209</v>
    <v>-3.4553</v>
    <v>-0.1486</v>
    <v>-0.8578</v>
    <v>-0.0616</v>
    <v>-0.0026</v>
    <v>-0.0153</v>
    <v>0</v>
    <v>0</v>
    <v>0</v>
    <v>0</v>
    <v>0</v>
  </dataTypeEntity>
  <dataTypeEntity s="0" entityKey="600900.SH" count="365">
    <v>长江电力</v>
    <v/>
    <v>1756047358411</v>
    <v>27.87</v>
    <v>27.88</v>
    <v>27.92</v>
    <v>27.7</v>
    <v>0.0199999999999996</v>
    <v>0.0718132854577962</v>
    <v>27.7691513742801</v>
    <v>2866065221</v>
    <v>103210400</v>
    <v>0.889483750686445</v>
    <v/>
    <v>124514</v>
    <v>0</v>
    <v>0</v>
    <v>0.789946140035915</v>
    <v>23.57</v>
    <v>548.139534883721</v>
    <v>交易</v>
    <v>0</v>
    <v/>
    <v>2025-08-22</v>
    <v>2025-08-22</v>
    <v>0</v>
    <v>30.64</v>
    <v>25.07</v>
    <v>0</v>
    <v>27.88</v>
    <v>360250</v>
    <v>10043770</v>
    <v>600900</v>
    <v>长江电力</v>
    <v>CNY</v>
    <v>中国长江电力股份有限公司</v>
    <v>China Yangtze Power Co., Ltd.</v>
    <v>2002-11-04</v>
    <v>24468217716</v>
    <v>刘伟平</v>
    <v>电力生产,经营和投资;电力生产技术咨询;水电工程检修维护.公司的经营范围应当依法登记;公司改变经营范围,应当办理变更登记.</v>
    <v>公司主要从事水力发电、抽水蓄能、智慧综合能源、新能源、投融资和配售电等业务，经营区域覆盖中国、秘鲁、巴西、巴基斯坦等多个国家，是中国最大的电力上市公司和全球最大的水电上市公司。</v>
    <v>北京</v>
    <v>北京市</v>
    <v>北京市海淀区玉渊潭南路1号B座</v>
    <v>湖北省武汉市江岸区三阳路88号</v>
    <v>www.cypc.com.cn</v>
    <v>薛宁</v>
    <v>86-27-82568888</v>
    <v>86-27-82568544</v>
    <v>cypc@cypc.com.cn</v>
    <v>8.8202</v>
    <v>0.6701</v>
    <v>2.6041</v>
    <v>4.0458</v>
    <v>0</v>
    <v>19.9874629974365</v>
    <v>3.15978688627902</v>
    <v>3.38356655902404</v>
    <v>2.4317</v>
    <v>6.0532</v>
    <v>59.6492</v>
    <v>0.0849</v>
    <v>0.0816</v>
    <v>51.2041</v>
    <v>0</v>
    <v>0</v>
    <v>0</v>
    <v>11847251953.1</v>
    <v>12078974.7820174</v>
    <v>5217605.62740857</v>
    <v>413947.632885693</v>
    <v>-1301586060</v>
    <v>中国长江三峡集团有限公司</v>
    <v>1884497710</v>
    <v>42.81</v>
    <v>香港中央结算有限公司(陆股通)</v>
    <v>2040269780</v>
    <v>8.34</v>
    <v/>
    <v>0</v>
    <v>0</v>
    <v/>
    <v>0</v>
    <v>0</v>
    <v/>
    <v>0</v>
    <v>0</v>
    <v/>
    <v>0</v>
    <v>0</v>
    <v/>
    <v>0</v>
    <v>0</v>
    <v/>
    <v>0</v>
    <v>0</v>
    <v/>
    <v>0</v>
    <v>0</v>
    <v/>
    <v>0</v>
    <v>0</v>
    <v>27.84</v>
    <v>28.14</v>
    <v>27.63</v>
    <v>0.0300000000000011</v>
    <v>0.420489649608173</v>
    <v>2.58620689655171</v>
    <v>2025-08-05</v>
    <v>2025-08-20</v>
    <v>2025-08-04</v>
    <v>29.55</v>
    <v>31.11</v>
    <v>27.09</v>
    <v>-0.776680746219984</v>
    <v>0.362280176869208</v>
    <v>14.3527955055397</v>
    <v>2025-06-26</v>
    <v>2025-03-04</v>
    <v>2025-06-26</v>
    <v>2025-03-03</v>
    <v>27.64</v>
    <v>27.95</v>
    <v>27.46</v>
    <v>27.87</v>
    <v>27.7051100832438</v>
    <v>0.868621064060804</v>
    <v>2.30226092236292</v>
    <v>552709685</v>
    <v>15312882667</v>
    <v>27.79</v>
    <v>28.18</v>
    <v>27.46</v>
    <v>27.87</v>
    <v>27.8037834325963</v>
    <v>0.107758620689657</v>
    <v>6.72783439373077</v>
    <v>1615168460</v>
    <v>44907794069</v>
    <v>29.51</v>
    <v>31.19</v>
    <v>27.63</v>
    <v>26.98</v>
    <v>27.87</v>
    <v>28.8048304504628</v>
    <v>-2.62836123932312</v>
    <v>56.5157075915964</v>
    <v>27.87</v>
    <v>13567870886</v>
    <v>27.63</v>
    <v>390820220445</v>
    <v>0.240000000000002</v>
    <v>0.460452184472584</v>
    <v>1.77343467245746</v>
    <v>2025-08-21</v>
    <v>2025-08-20</v>
    <v>2025-08-22</v>
    <v>2025-08-19</v>
    <v>0</v>
    <v>0</v>
    <v>0</v>
    <v>1</v>
    <v>3</v>
    <v>0</v>
    <v>0</v>
    <v>0</v>
    <v>0</v>
    <v>0</v>
    <v>-1.21547832663509</v>
    <v>10.9195402298851</v>
    <v>27.8410388635739</v>
    <v>27.736</v>
    <v>-0.343910989612656</v>
    <v>0.210000000000001</v>
    <v>-1.7721624262754</v>
    <v>27.4698</v>
    <v>-0.221783565156975</v>
    <v>0.0850000000000044</v>
    <v>0.441481214523826</v>
    <v>17.3482032218119</v>
    <v>-1.195</v>
    <v>56.7330545808915</v>
    <v>45.4857051149782</v>
    <v>-0.357525920629238</v>
    <v>55.272188585569</v>
    <v>1.40000000000002</v>
    <v>-0.314285714285713</v>
    <v>-9.85477871626208</v>
    <v>51.2979099201496</v>
    <v>43.0555555555554</v>
    <v>142.068965517242</v>
    <v>43.1781701444622</v>
    <v>58.3333333333333</v>
    <v>0.710233195357155</v>
    <v>37.0400000000001</v>
    <v>61.8179521173091</v>
    <v>120117358.55</v>
    <v>434119781.340555</v>
    <v>13216199551</v>
    <v>-5456588.83141289</v>
    <v>27.8507291666667</v>
    <v>28.2392307692308</v>
    <v>27.8275</v>
    <v>29.4558857142857</v>
    <v>28.2</v>
    <v>0.92693486390639</v>
    <v>1105419.37</v>
    <v>42975.1205363929</v>
    <v>-1.66532457159866</v>
    <v>749149.403077956</v>
    <v>142563.30365556</v>
    <v>-0.377777777777776</v>
    <v>-0.0999999999999979</v>
    <v>91.0189418680601</v>
    <v>0.00645855758880516</v>
    <v>0.428571428571429</v>
    <v>0.5</v>
    <v>0.5</v>
    <v>0.965916587892394</v>
    <v>0.220000000000002</v>
    <v>23.6332302639608</v>
    <v>0.796664486885298</v>
    <v>0.637647058823527</v>
    <v>-18.9571723114173</v>
    <v>27.8507291666667</v>
    <v>-6.960147469977</v>
    <v>-10.3946611168371</v>
    <v>-2.1761894799492</v>
    <v>-16.3089025737504</v>
    <v>-21.4912942524679</v>
    <v>-10.5006002541708</v>
    <v>-16.7700592054383</v>
    <v>-19.4455928147349</v>
    <v>-28.945425838188</v>
    <v>-1.7894172920673</v>
    <v>-1.96020058353004</v>
    <v>0.187527252763875</v>
    <v>-2.99443743455712</v>
    <v>-4.45279078052563</v>
    <v>1.94043154651021</v>
    <v>-11.2856059678612</v>
    <v>-14.4994988659583</v>
    <v>-3.71042157163436</v>
    <v>-20.5829605267775</v>
    <v>-26.3963782613124</v>
    <v>-13.6891626607838</v>
    <v>-10.4793455263797</v>
    <v>-7.94888576944699</v>
    <v>-5.18901911567129</v>
    <v>-37.8321039390013</v>
    <v>-52.4948371543175</v>
    <v>-47.6738101819347</v>
    <v>246809104</v>
    <v>284492156</v>
    <v>10937006021</v>
    <v>37800</v>
    <v>63400</v>
    <v>1049673.92194779</v>
    <v>1760564.19712936</v>
    <v>938100</v>
    <v>26144847</v>
    <v>10963150868</v>
    <v>0</v>
    <v>301796485</v>
    <v>340729142</v>
    <v>10874946</v>
    <v>12264885</v>
    <v>-38932657</v>
    <v>-1389939</v>
    <v>130</v>
    <v>168</v>
    <v>35678627</v>
    <v>82301284</v>
    <v>1283942</v>
    <v>2965992</v>
    <v>-46622657</v>
    <v>-1682049</v>
    <v>567048613</v>
    <v>685537319</v>
    <v>20420412</v>
    <v>24686072</v>
    <v>-118488706</v>
    <v>-4265660</v>
    <v>1590</v>
    <v>1916</v>
    <v>174815474</v>
    <v>300398784</v>
    <v>6291665</v>
    <v>10823040</v>
    <v>-125583310</v>
    <v>-4531375</v>
    <v>1070322615</v>
    <v>973932922</v>
    <v>38537080</v>
    <v>35073540</v>
    <v>96389693</v>
    <v>3463540</v>
    <v>13734</v>
    <v>12376</v>
    <v>566462833</v>
    <v>574816448</v>
    <v>20385373</v>
    <v>20708607</v>
    <v>-8353615</v>
    <v>-323234</v>
    <v>926897508</v>
    <v>865865839</v>
    <v>33377962</v>
    <v>31185903</v>
    <v>61031670</v>
    <v>2192059</v>
    <v>84596</v>
    <v>81359</v>
    <v>545067669</v>
    <v>586524101</v>
    <v>19620450</v>
    <v>21131329</v>
    <v>-41456432</v>
    <v>-1510880</v>
    <v>1322024603</v>
    <v>1544040617</v>
    <v>47581431</v>
    <v>55628969</v>
    <v>-222016014</v>
    <v>-244804437</v>
    <v>126336121</v>
    <v>-7.75</v>
    <v>-31.48</v>
    <v>26.52</v>
    <v>-0.03</v>
    <v>-0.04</v>
    <v>0.02</v>
    <v>-8047538</v>
    <v>-8822226</v>
    <v>4533343</v>
    <v>-7.8</v>
    <v>-31.51</v>
    <v>26.5</v>
    <v>-0.0335</v>
    <v>-0.0367</v>
    <v>0.0189</v>
    <v>-157421363</v>
    <v>6132989</v>
    <v>-72247408</v>
    <v>-5.4926</v>
    <v>0.214</v>
    <v>-2.5208</v>
    <v>-0.0235</v>
    <v>0.0009</v>
    <v>-0.0108</v>
    <v>-5655599</v>
    <v>222178</v>
    <v>-2592987</v>
    <v>-5.4797</v>
    <v>0.2153</v>
    <v>-2.5123</v>
    <v>-0.0236</v>
    <v>0.0009</v>
    <v>-0.0108</v>
    <v>0</v>
    <v>0</v>
    <v>0</v>
    <v>0</v>
    <v>0</v>
  </dataTypeEntity>
  <dataTypeEntity s="1" entityKey="159381.OF" count="64">
    <v>华夏创业板人工智能ETF</v>
    <v/>
    <v>1756047391958</v>
    <v/>
    <v>单宽之</v>
    <v>华夏基金管理有限公司</v>
    <v>0.15</v>
    <v>国投证券股份有限公司</v>
    <v>0.05</v>
    <v>股票型基金</v>
    <v>被动指数型基金</v>
    <v>开放申购|开放赎回</v>
    <v>207576603</v>
    <v>205515216.76</v>
    <v/>
    <v>159381</v>
    <v>华夏创业板人工智能ETF</v>
    <v>华夏创业板人工智能交易型开放式指数证券投资基金</v>
    <v>创业板人工智能指数收益率</v>
    <v>紧密跟踪标的指数,追求跟踪偏离度和跟踪误差最小化。本基金力争日均跟踪偏离度的绝对值不超过0.2%,年跟踪误差不超过2%。</v>
    <v>本基金主要投资于标的指数成份股、备选成份股。为更好地实现投资目标,基金还可投资于非成份股(含创业板、存托凭证及其他中国证监会注册或核准上市的股票)、债券(包括国债、央行票据、金融债券、企业债券、公司债券、中期票据、短期融资券、超短期融资券、次级债券、地方政府债券、可转换债券、可交换债券及其他经中国证监会允许投资的债券)、衍生品(包括股指期货、股票期权、国债期货)、资产支持证券、货币市场工具(含同业存单、债券回购等)、银行存款以及法律法规或中国证监会允许基金投资的其他金融工具。本基金可根据法律法规的规定参与融资、转融通证券出借业务。如法律法规或监管机构以后允许基金投资其他品种,基金管理人在履行适当程序后,可以将其纳入投资范围。通常情况下,本基金投资于标的指数成份股和备选成份股的比例不低于基金资产净值的90%,且不低于非现金基金资产的80%。本基金在每个交易日日终在扣除股指期货、国债期货和股票期权合约需缴纳的交易保证金后,应当保持不低于交易保证金一倍的现金。其中,现金不包括结算备付金、存出保证金、应收申购款等。如法律法规或监管机构变更投资品种的投资比例限制,基金管理人在履行适当程序后,可以调整上述投资品种的投资比例。</v>
    <v/>
    <v>2025-03-14</v>
    <v>1.4214</v>
    <v>1.4214</v>
    <v>4.63780918727915</v>
    <v>11.6750471401634</v>
    <v>27.7548085565342</v>
    <v>67.2628853847964</v>
    <v>42.14</v>
    <v>0</v>
    <v>0</v>
    <v>0</v>
    <v>0</v>
    <v>0</v>
    <v>42.14</v>
    <v>42.14</v>
    <v/>
    <v/>
    <v/>
    <v>制造业</v>
    <v>50.9034007064149</v>
    <v>信息传输、软件和信息技术服务业</v>
    <v>42.0934212871567</v>
    <v>文化、体育和娱乐业</v>
    <v>3.00621973272905</v>
    <v>金融业</v>
    <v>2.08561539509042</v>
    <v>租赁和商务服务业</v>
    <v>1.83136531656207</v>
    <v>中际旭创</v>
    <v>12.3918590562277</v>
    <v>新易盛</v>
    <v>11.6182246630836</v>
    <v>天孚通信</v>
    <v>4.15681141994286</v>
    <v>软通动力</v>
    <v>3.92687613463898</v>
    <v>润泽科技</v>
    <v>2.91614902997609</v>
    <v>0</v>
    <v>0</v>
    <v>0</v>
    <v/>
  </dataTypeEntity>
</dataTypeEntitys>
</file>

<file path=xl/datatype/datatypes.xml><?xml version="1.0" encoding="utf-8"?>
<dataTypes xmlns="http://www.wps.cn/officeDocument/2020/datatype" count="2">
  <dataType version="3" dataTypeName="股票" dataTypeId="1" providerName="Wind资讯" providerId="">
    <groups count="11">
      <g name="wps_reserve" count="3">
        <k n="wps_displayString" t="s" showInAutoComplete="0" showInCardView="0"/>
        <k n="wps_logoUrl" t="s" showInAutoComplete="0" showInCardView="0"/>
        <k n="wps_updateTime" t="s" showInAutoComplete="0" showInCardView="0"/>
      </g>
      <g name="行情" count="29">
        <k n="收盘价" t="d" nf="{&quot;wps_default&quot;:&quot;0.00_ &quot;,&quot;wps_numFmts&quot;:{&quot;CNY&quot;:&quot;_ ￥* #,##0.00_ ;_ ￥* -#,##0.00_ ;_ ￥* \&quot;-\&quot;??_ ;_ @_ &quot;,&quot;EUR&quot;:&quot;_ \&quot;€\&quot;* #,##0.00_ ;_ \&quot;€\&quot;* -#,##0.00_ ;_ \&quot;€\&quot;* \&quot;-\&quot;??_ ;_ @_ &quot;,&quot;HKD&quot;:&quot;_-$* #,##0.00_ ;_-$* -#,##0.00 ;_-$* \&quot;-\&quot;??_ ;_-@_ &quot;,&quot;USD&quot;:&quot;_-$* #,##0.00_ ;_-$* -#,##0.00 ;_-$* \&quot;-\&quot;??_ ;_-@_ &quot;},&quot;wps_relatedField&quot;:&quot;交易币种&quot;}"/>
        <k n="开盘价" t="d" nf="{&quot;wps_default&quot;:&quot;0.00_ &quot;,&quot;wps_numFmts&quot;:{&quot;CNY&quot;:&quot;_ ￥* #,##0.00_ ;_ ￥* -#,##0.00_ ;_ ￥* \&quot;-\&quot;??_ ;_ @_ &quot;,&quot;EUR&quot;:&quot;_ \&quot;€\&quot;* #,##0.00_ ;_ \&quot;€\&quot;* -#,##0.00_ ;_ \&quot;€\&quot;* \&quot;-\&quot;??_ ;_ @_ &quot;,&quot;HKD&quot;:&quot;_-$* #,##0.00_ ;_-$* -#,##0.00 ;_-$* \&quot;-\&quot;??_ ;_-@_ &quot;,&quot;USD&quot;:&quot;_-$* #,##0.00_ ;_-$* -#,##0.00 ;_-$* \&quot;-\&quot;??_ ;_-@_ &quot;},&quot;wps_relatedField&quot;:&quot;交易币种&quot;}"/>
        <k n="最高价" t="d" nf="{&quot;wps_default&quot;:&quot;0.00_ &quot;,&quot;wps_numFmts&quot;:{&quot;CNY&quot;:&quot;_ ￥* #,##0.00_ ;_ ￥* -#,##0.00_ ;_ ￥* \&quot;-\&quot;??_ ;_ @_ &quot;,&quot;EUR&quot;:&quot;_ \&quot;€\&quot;* #,##0.00_ ;_ \&quot;€\&quot;* -#,##0.00_ ;_ \&quot;€\&quot;* \&quot;-\&quot;??_ ;_ @_ &quot;,&quot;HKD&quot;:&quot;_-$* #,##0.00_ ;_-$* -#,##0.00 ;_-$* \&quot;-\&quot;??_ ;_-@_ &quot;,&quot;USD&quot;:&quot;_-$* #,##0.00_ ;_-$* -#,##0.00 ;_-$* \&quot;-\&quot;??_ ;_-@_ &quot;},&quot;wps_relatedField&quot;:&quot;交易币种&quot;}"/>
        <k n="最低价" t="d" nf="{&quot;wps_default&quot;:&quot;0.00_ &quot;,&quot;wps_numFmts&quot;:{&quot;CNY&quot;:&quot;_ ￥* #,##0.00_ ;_ ￥* -#,##0.00_ ;_ ￥* \&quot;-\&quot;??_ ;_ @_ &quot;,&quot;EUR&quot;:&quot;_ \&quot;€\&quot;* #,##0.00_ ;_ \&quot;€\&quot;* -#,##0.00_ ;_ \&quot;€\&quot;* \&quot;-\&quot;??_ ;_ @_ &quot;,&quot;HKD&quot;:&quot;_-$* #,##0.00_ ;_-$* -#,##0.00 ;_-$* \&quot;-\&quot;??_ ;_-@_ &quot;,&quot;USD&quot;:&quot;_-$* #,##0.00_ ;_-$* -#,##0.00 ;_-$* \&quot;-\&quot;??_ ;_-@_ &quot;},&quot;wps_relatedField&quot;:&quot;交易币种&quot;}"/>
        <k n="涨跌" t="d"/>
        <k n="涨跌幅" t="d"/>
        <k n="均价" t="d" nf="{&quot;wps_default&quot;:&quot;0.00_ &quot;,&quot;wps_numFmts&quot;:{&quot;CNY&quot;:&quot;_ ￥* #,##0.00_ ;_ ￥* -#,##0.00_ ;_ ￥* \&quot;-\&quot;??_ ;_ @_ &quot;,&quot;EUR&quot;:&quot;_ \&quot;€\&quot;* #,##0.00_ ;_ \&quot;€\&quot;* -#,##0.00_ ;_ \&quot;€\&quot;* \&quot;-\&quot;??_ ;_ @_ &quot;,&quot;HKD&quot;:&quot;_-$* #,##0.00_ ;_-$* -#,##0.00 ;_-$* \&quot;-\&quot;??_ ;_-@_ &quot;,&quot;USD&quot;:&quot;_-$* #,##0.00_ ;_-$* -#,##0.00 ;_-$* \&quot;-\&quot;??_ ;_-@_ &quot;},&quot;wps_relatedField&quot;:&quot;交易币种&quot;}"/>
        <k n="成交额" t="d" nf="{&quot;wps_default&quot;:&quot;0.00_ &quot;,&quot;wps_numFmts&quot;:{&quot;CNY&quot;:&quot;_ ￥* #,##0.00_ ;_ ￥* -#,##0.00_ ;_ ￥* \&quot;-\&quot;??_ ;_ @_ &quot;,&quot;EUR&quot;:&quot;_ \&quot;€\&quot;* #,##0.00_ ;_ \&quot;€\&quot;* -#,##0.00_ ;_ \&quot;€\&quot;* \&quot;-\&quot;??_ ;_ @_ &quot;,&quot;HKD&quot;:&quot;_-$* #,##0.00_ ;_-$* -#,##0.00 ;_-$* \&quot;-\&quot;??_ ;_-@_ &quot;,&quot;USD&quot;:&quot;_-$* #,##0.00_ ;_-$* -#,##0.00 ;_-$* \&quot;-\&quot;??_ ;_-@_ &quot;},&quot;wps_relatedField&quot;:&quot;交易币种&quot;}"/>
        <k n="成交量" t="d" nf="#,##0.00_ "/>
        <k n="换手率" t="d"/>
        <k n="logo" t="s"/>
        <k n="成交笔数" t="i"/>
        <k n="盘后成交量" t="i"/>
        <k n="盘后成交额" t="d"/>
        <k n="振幅" t="d"/>
        <k n="相对发行价涨跌" t="d"/>
        <k n="相对发行价涨跌幅" t="d"/>
        <k n="交易状态" t="s"/>
        <k n="连续停牌天数" t="i"/>
        <k n="停牌原因" t="s"/>
        <k n="最近交易日期" t="s"/>
        <k n="市场最近交易日" t="s"/>
        <k n="涨跌停状态" t="s"/>
        <k n="涨停价" t="d"/>
        <k n="跌停价" t="d"/>
        <k n="AH股溢价率" t="d"/>
        <k n="开盘集合竞价成交价" t="d"/>
        <k n="开盘集合竞价成交量" t="i"/>
        <k n="开盘集合竞价成交额" t="d"/>
      </g>
      <g name="基本资料" count="19">
        <k n="股票代码" t="s"/>
        <k n="股票简称" t="s"/>
        <k n="交易币种" t="s"/>
        <k n="公司中文名称" t="s"/>
        <k n="公司英文名称" t="s"/>
        <k n="成立日期" t="s"/>
        <k n="注册资本" t="d" nf="#,##0.00_ "/>
        <k n="法定代表人" t="s"/>
        <k n="经营范围" t="s"/>
        <k n="公司简介" t="s"/>
        <k n="省份" t="s"/>
        <k n="城市" t="s"/>
        <k n="注册地址" t="s"/>
        <k n="办公地址" t="s"/>
        <k n="网站" t="s"/>
        <k n="董秘" t="s"/>
        <k n="电话" t="s"/>
        <k n="传真" t="s"/>
        <k n="电子邮件地址" t="s"/>
      </g>
      <g name="估值分析" count="21">
        <k n="每股净资产" t="d"/>
        <k n="每股营业总收入" t="d"/>
        <k n="每股资本公积" t="d"/>
        <k n="每股未分配利润" t="d"/>
        <k n="每股分红送转" t="d"/>
        <k n="市盈率" t="d"/>
        <k n="市净率" t="d"/>
        <k n="股息率" t="d"/>
        <k n="净资产收益率" t="d"/>
        <k n="总资产收益率" t="d"/>
        <k n="资产负债率" t="d"/>
        <k n="流动比率" t="d"/>
        <k n="速动比率" t="d"/>
        <k n="毛利率" t="d"/>
        <k n="营业总收入" t="d" nf="#,##0.00_ "/>
        <k n="净资产" t="d" nf="#,##0.00_ "/>
        <k n="总资产" t="d" nf="#,##0.00_ "/>
        <k n="现金流量净额" t="d" nf="#,##0.00_ "/>
        <k n="人均创收" t="d" nf="#,##0.00_ "/>
        <k n="人均创利" t="d" nf="#,##0.00_ "/>
        <k n="人均薪酬" t="d" nf="#,##0.00_ "/>
      </g>
      <g name="股本股东" count="31">
        <k n="总股本" t="i" nf="#,##0_ "/>
        <k n="第一大股东名称" t="s"/>
        <k n="第一大股东持股数" t="i" nf="#,##0_ "/>
        <k n="第一大股东持股比例" t="d"/>
        <k n="第二大股东名称" t="s"/>
        <k n="第二大股东持股数" t="i" nf="#,##0_ "/>
        <k n="第二大股东持股比例" t="d"/>
        <k n="第三大股东名称" t="s"/>
        <k n="第三大股东持股数" t="i" nf="#,##0_ "/>
        <k n="第三大股东持股比例" t="d"/>
        <k n="第四大股东名称" t="s"/>
        <k n="第四大股东持股数" t="i" nf="#,##0_ "/>
        <k n="第四大股东持股比例" t="d"/>
        <k n="第五大股东名称" t="s"/>
        <k n="第五大股东持股数" t="i" nf="#,##0_ "/>
        <k n="第五大股东持股比例" t="d"/>
        <k n="第六大股东名称" t="s"/>
        <k n="第六大股东持股数" t="i" nf="#,##0_ "/>
        <k n="第六大股东持股比例" t="d"/>
        <k n="第七大股东名称" t="s"/>
        <k n="第七大股东持股数" t="i" nf="#,##0_ "/>
        <k n="第七大股东持股比例" t="d"/>
        <k n="第八大股东名称" t="s"/>
        <k n="第八大股东持股数" t="i" nf="#,##0_ "/>
        <k n="第八大股东持股比例" t="d"/>
        <k n="第九大股东名称" t="s"/>
        <k n="第九大股东持股数" t="i" nf="#,##0_ "/>
        <k n="第九大股东持股比例" t="d"/>
        <k n="第十大股东名称" t="s"/>
        <k n="第十大股东持股数" t="i" nf="#,##0_ "/>
        <k n="第十大股东持股比例" t="d"/>
      </g>
      <g name="区间行情" count="56">
        <k n="月前收盘价" t="d"/>
        <k n="月最高收盘价" t="d"/>
        <k n="月最低收盘价" t="d"/>
        <k n="月涨跌" t="d"/>
        <k n="月平均换手率" t="d"/>
        <k n="月振幅" t="d"/>
        <k n="月最高价日" t="s"/>
        <k n="月最低价日" t="s"/>
        <k n="月最高收盘价日" t="s"/>
        <k n="年前收盘价" t="d"/>
        <k n="年最高收盘价" t="d"/>
        <k n="年最低收盘价" t="d"/>
        <k n="年涨跌" t="d"/>
        <k n="年平均换手率" t="d"/>
        <k n="年振幅" t="d"/>
        <k n="年最高价日" t="s"/>
        <k n="年最低价日" t="s"/>
        <k n="年最高收盘价日" t="s"/>
        <k n="年最低收盘价日" t="s"/>
        <k n="周开盘价" t="d" nf="{&quot;wps_default&quot;:&quot;0.00_ &quot;,&quot;wps_numFmts&quot;:{&quot;CNY&quot;:&quot;_ ￥* #,##0.00_ ;_ ￥* -#,##0.00_ ;_ ￥* \&quot;-\&quot;??_ ;_ @_ &quot;,&quot;EUR&quot;:&quot;_ \&quot;€\&quot;* #,##0.00_ ;_ \&quot;€\&quot;* -#,##0.00_ ;_ \&quot;€\&quot;* \&quot;-\&quot;??_ ;_ @_ &quot;,&quot;HKD&quot;:&quot;_-$* #,##0.00_ ;_-$* -#,##0.00 ;_-$* \&quot;-\&quot;??_ ;_-@_ &quot;,&quot;USD&quot;:&quot;_-$* #,##0.00_ ;_-$* -#,##0.00 ;_-$* \&quot;-\&quot;??_ ;_-@_ &quot;},&quot;wps_relatedField&quot;:&quot;交易币种&quot;}"/>
        <k n="周最高价" t="d" nf="{&quot;wps_default&quot;:&quot;0.00_ &quot;,&quot;wps_numFmts&quot;:{&quot;CNY&quot;:&quot;_ ￥* #,##0.00_ ;_ ￥* -#,##0.00_ ;_ ￥* \&quot;-\&quot;??_ ;_ @_ &quot;,&quot;EUR&quot;:&quot;_ \&quot;€\&quot;* #,##0.00_ ;_ \&quot;€\&quot;* -#,##0.00_ ;_ \&quot;€\&quot;* \&quot;-\&quot;??_ ;_ @_ &quot;,&quot;HKD&quot;:&quot;_-$* #,##0.00_ ;_-$* -#,##0.00 ;_-$* \&quot;-\&quot;??_ ;_-@_ &quot;,&quot;USD&quot;:&quot;_-$* #,##0.00_ ;_-$* -#,##0.00 ;_-$* \&quot;-\&quot;??_ ;_-@_ &quot;},&quot;wps_relatedField&quot;:&quot;交易币种&quot;}"/>
        <k n="周最低价" t="d" nf="{&quot;wps_default&quot;:&quot;0.00_ &quot;,&quot;wps_numFmts&quot;:{&quot;CNY&quot;:&quot;_ ￥* #,##0.00_ ;_ ￥* -#,##0.00_ ;_ ￥* \&quot;-\&quot;??_ ;_ @_ &quot;,&quot;EUR&quot;:&quot;_ \&quot;€\&quot;* #,##0.00_ ;_ \&quot;€\&quot;* -#,##0.00_ ;_ \&quot;€\&quot;* \&quot;-\&quot;??_ ;_ @_ &quot;,&quot;HKD&quot;:&quot;_-$* #,##0.00_ ;_-$* -#,##0.00 ;_-$* \&quot;-\&quot;??_ ;_-@_ &quot;,&quot;USD&quot;:&quot;_-$* #,##0.00_ ;_-$* -#,##0.00 ;_-$* \&quot;-\&quot;??_ ;_-@_ &quot;},&quot;wps_relatedField&quot;:&quot;交易币种&quot;}"/>
        <k n="周收盘价" t="d" nf="{&quot;wps_default&quot;:&quot;0.00_ &quot;,&quot;wps_numFmts&quot;:{&quot;CNY&quot;:&quot;_ ￥* #,##0.00_ ;_ ￥* -#,##0.00_ ;_ ￥* \&quot;-\&quot;??_ ;_ @_ &quot;,&quot;EUR&quot;:&quot;_ \&quot;€\&quot;* #,##0.00_ ;_ \&quot;€\&quot;* -#,##0.00_ ;_ \&quot;€\&quot;* \&quot;-\&quot;??_ ;_ @_ &quot;,&quot;HKD&quot;:&quot;_-$* #,##0.00_ ;_-$* -#,##0.00 ;_-$* \&quot;-\&quot;??_ ;_-@_ &quot;,&quot;USD&quot;:&quot;_-$* #,##0.00_ ;_-$* -#,##0.00 ;_-$* \&quot;-\&quot;??_ ;_-@_ &quot;},&quot;wps_relatedField&quot;:&quot;交易币种&quot;}"/>
        <k n="周均价" t="d" nf="{&quot;wps_default&quot;:&quot;0.00_ &quot;,&quot;wps_numFmts&quot;:{&quot;CNY&quot;:&quot;_ ￥* #,##0.00_ ;_ ￥* -#,##0.00_ ;_ ￥* \&quot;-\&quot;??_ ;_ @_ &quot;,&quot;EUR&quot;:&quot;_ \&quot;€\&quot;* #,##0.00_ ;_ \&quot;€\&quot;* -#,##0.00_ ;_ \&quot;€\&quot;* \&quot;-\&quot;??_ ;_ @_ &quot;,&quot;HKD&quot;:&quot;_-$* #,##0.00_ ;_-$* -#,##0.00 ;_-$* \&quot;-\&quot;??_ ;_-@_ &quot;,&quot;USD&quot;:&quot;_-$* #,##0.00_ ;_-$* -#,##0.00 ;_-$* \&quot;-\&quot;??_ ;_-@_ &quot;},&quot;wps_relatedField&quot;:&quot;交易币种&quot;}"/>
        <k n="周涨跌幅" t="d"/>
        <k n="周换手率" t="d"/>
        <k n="周成交量" t="d"/>
        <k n="周成交额" t="d"/>
        <k n="月开盘价" t="d" nf="{&quot;wps_default&quot;:&quot;0.00_ &quot;,&quot;wps_numFmts&quot;:{&quot;CNY&quot;:&quot;_ ￥* #,##0.00_ ;_ ￥* -#,##0.00_ ;_ ￥* \&quot;-\&quot;??_ ;_ @_ &quot;,&quot;EUR&quot;:&quot;_ \&quot;€\&quot;* #,##0.00_ ;_ \&quot;€\&quot;* -#,##0.00_ ;_ \&quot;€\&quot;* \&quot;-\&quot;??_ ;_ @_ &quot;,&quot;HKD&quot;:&quot;_-$* #,##0.00_ ;_-$* -#,##0.00 ;_-$* \&quot;-\&quot;??_ ;_-@_ &quot;,&quot;USD&quot;:&quot;_-$* #,##0.00_ ;_-$* -#,##0.00 ;_-$* \&quot;-\&quot;??_ ;_-@_ &quot;},&quot;wps_relatedField&quot;:&quot;交易币种&quot;}"/>
        <k n="月最高价" t="d" nf="{&quot;wps_default&quot;:&quot;0.00_ &quot;,&quot;wps_numFmts&quot;:{&quot;CNY&quot;:&quot;_ ￥* #,##0.00_ ;_ ￥* -#,##0.00_ ;_ ￥* \&quot;-\&quot;??_ ;_ @_ &quot;,&quot;EUR&quot;:&quot;_ \&quot;€\&quot;* #,##0.00_ ;_ \&quot;€\&quot;* -#,##0.00_ ;_ \&quot;€\&quot;* \&quot;-\&quot;??_ ;_ @_ &quot;,&quot;HKD&quot;:&quot;_-$* #,##0.00_ ;_-$* -#,##0.00 ;_-$* \&quot;-\&quot;??_ ;_-@_ &quot;,&quot;USD&quot;:&quot;_-$* #,##0.00_ ;_-$* -#,##0.00 ;_-$* \&quot;-\&quot;??_ ;_-@_ &quot;},&quot;wps_relatedField&quot;:&quot;交易币种&quot;}"/>
        <k n="月最低价" t="d" nf="{&quot;wps_default&quot;:&quot;0.00_ &quot;,&quot;wps_numFmts&quot;:{&quot;CNY&quot;:&quot;_ ￥* #,##0.00_ ;_ ￥* -#,##0.00_ ;_ ￥* \&quot;-\&quot;??_ ;_ @_ &quot;,&quot;EUR&quot;:&quot;_ \&quot;€\&quot;* #,##0.00_ ;_ \&quot;€\&quot;* -#,##0.00_ ;_ \&quot;€\&quot;* \&quot;-\&quot;??_ ;_ @_ &quot;,&quot;HKD&quot;:&quot;_-$* #,##0.00_ ;_-$* -#,##0.00 ;_-$* \&quot;-\&quot;??_ ;_-@_ &quot;,&quot;USD&quot;:&quot;_-$* #,##0.00_ ;_-$* -#,##0.00 ;_-$* \&quot;-\&quot;??_ ;_-@_ &quot;},&quot;wps_relatedField&quot;:&quot;交易币种&quot;}"/>
        <k n="月收盘价" t="d" nf="{&quot;wps_default&quot;:&quot;0.00_ &quot;,&quot;wps_numFmts&quot;:{&quot;CNY&quot;:&quot;_ ￥* #,##0.00_ ;_ ￥* -#,##0.00_ ;_ ￥* \&quot;-\&quot;??_ ;_ @_ &quot;,&quot;EUR&quot;:&quot;_ \&quot;€\&quot;* #,##0.00_ ;_ \&quot;€\&quot;* -#,##0.00_ ;_ \&quot;€\&quot;* \&quot;-\&quot;??_ ;_ @_ &quot;,&quot;HKD&quot;:&quot;_-$* #,##0.00_ ;_-$* -#,##0.00 ;_-$* \&quot;-\&quot;??_ ;_-@_ &quot;,&quot;USD&quot;:&quot;_-$* #,##0.00_ ;_-$* -#,##0.00 ;_-$* \&quot;-\&quot;??_ ;_-@_ &quot;},&quot;wps_relatedField&quot;:&quot;交易币种&quot;}"/>
        <k n="月均价" t="d" nf="{&quot;wps_default&quot;:&quot;0.00_ &quot;,&quot;wps_numFmts&quot;:{&quot;CNY&quot;:&quot;_ ￥* #,##0.00_ ;_ ￥* -#,##0.00_ ;_ ￥* \&quot;-\&quot;??_ ;_ @_ &quot;,&quot;EUR&quot;:&quot;_ \&quot;€\&quot;* #,##0.00_ ;_ \&quot;€\&quot;* -#,##0.00_ ;_ \&quot;€\&quot;* \&quot;-\&quot;??_ ;_ @_ &quot;,&quot;HKD&quot;:&quot;_-$* #,##0.00_ ;_-$* -#,##0.00 ;_-$* \&quot;-\&quot;??_ ;_-@_ &quot;,&quot;USD&quot;:&quot;_-$* #,##0.00_ ;_-$* -#,##0.00 ;_-$* \&quot;-\&quot;??_ ;_-@_ &quot;},&quot;wps_relatedField&quot;:&quot;交易币种&quot;}"/>
        <k n="月涨跌幅" t="d"/>
        <k n="月换手率" t="d"/>
        <k n="月成交量" t="d"/>
        <k n="月成交额" t="d"/>
        <k n="年开盘价" t="d" nf="{&quot;wps_default&quot;:&quot;0.00_ &quot;,&quot;wps_numFmts&quot;:{&quot;CNY&quot;:&quot;_ ￥* #,##0.00_ ;_ ￥* -#,##0.00_ ;_ ￥* \&quot;-\&quot;??_ ;_ @_ &quot;,&quot;EUR&quot;:&quot;_ \&quot;€\&quot;* #,##0.00_ ;_ \&quot;€\&quot;* -#,##0.00_ ;_ \&quot;€\&quot;* \&quot;-\&quot;??_ ;_ @_ &quot;,&quot;HKD&quot;:&quot;_-$* #,##0.00_ ;_-$* -#,##0.00 ;_-$* \&quot;-\&quot;??_ ;_-@_ &quot;,&quot;USD&quot;:&quot;_-$* #,##0.00_ ;_-$* -#,##0.00 ;_-$* \&quot;-\&quot;??_ ;_-@_ &quot;},&quot;wps_relatedField&quot;:&quot;交易币种&quot;}"/>
        <k n="年最高价" t="d" nf="{&quot;wps_default&quot;:&quot;0.00_ &quot;,&quot;wps_numFmts&quot;:{&quot;CNY&quot;:&quot;_ ￥* #,##0.00_ ;_ ￥* -#,##0.00_ ;_ ￥* \&quot;-\&quot;??_ ;_ @_ &quot;,&quot;EUR&quot;:&quot;_ \&quot;€\&quot;* #,##0.00_ ;_ \&quot;€\&quot;* -#,##0.00_ ;_ \&quot;€\&quot;* \&quot;-\&quot;??_ ;_ @_ &quot;,&quot;HKD&quot;:&quot;_-$* #,##0.00_ ;_-$* -#,##0.00 ;_-$* \&quot;-\&quot;??_ ;_-@_ &quot;,&quot;USD&quot;:&quot;_-$* #,##0.00_ ;_-$* -#,##0.00 ;_-$* \&quot;-\&quot;??_ ;_-@_ &quot;},&quot;wps_relatedField&quot;:&quot;交易币种&quot;}"/>
        <k n="周前收盘价" t="d"/>
        <k n="年最低价" t="d" nf="{&quot;wps_default&quot;:&quot;0.00_ &quot;,&quot;wps_numFmts&quot;:{&quot;CNY&quot;:&quot;_ ￥* #,##0.00_ ;_ ￥* -#,##0.00_ ;_ ￥* \&quot;-\&quot;??_ ;_ @_ &quot;,&quot;EUR&quot;:&quot;_ \&quot;€\&quot;* #,##0.00_ ;_ \&quot;€\&quot;* -#,##0.00_ ;_ \&quot;€\&quot;* \&quot;-\&quot;??_ ;_ @_ &quot;,&quot;HKD&quot;:&quot;_-$* #,##0.00_ ;_-$* -#,##0.00 ;_-$* \&quot;-\&quot;??_ ;_-@_ &quot;,&quot;USD&quot;:&quot;_-$* #,##0.00_ ;_-$* -#,##0.00 ;_-$* \&quot;-\&quot;??_ ;_-@_ &quot;},&quot;wps_relatedField&quot;:&quot;交易币种&quot;}"/>
        <k n="年收盘价" t="d" nf="{&quot;wps_default&quot;:&quot;0.00_ &quot;,&quot;wps_numFmts&quot;:{&quot;CNY&quot;:&quot;_ ￥* #,##0.00_ ;_ ￥* -#,##0.00_ ;_ ￥* \&quot;-\&quot;??_ ;_ @_ &quot;,&quot;EUR&quot;:&quot;_ \&quot;€\&quot;* #,##0.00_ ;_ \&quot;€\&quot;* -#,##0.00_ ;_ \&quot;€\&quot;* \&quot;-\&quot;??_ ;_ @_ &quot;,&quot;HKD&quot;:&quot;_-$* #,##0.00_ ;_-$* -#,##0.00 ;_-$* \&quot;-\&quot;??_ ;_-@_ &quot;,&quot;USD&quot;:&quot;_-$* #,##0.00_ ;_-$* -#,##0.00 ;_-$* \&quot;-\&quot;??_ ;_-@_ &quot;},&quot;wps_relatedField&quot;:&quot;交易币种&quot;}"/>
        <k n="年均价" t="d" nf="{&quot;wps_default&quot;:&quot;0.00_ &quot;,&quot;wps_numFmts&quot;:{&quot;CNY&quot;:&quot;_ ￥* #,##0.00_ ;_ ￥* -#,##0.00_ ;_ ￥* \&quot;-\&quot;??_ ;_ @_ &quot;,&quot;EUR&quot;:&quot;_ \&quot;€\&quot;* #,##0.00_ ;_ \&quot;€\&quot;* -#,##0.00_ ;_ \&quot;€\&quot;* \&quot;-\&quot;??_ ;_ @_ &quot;,&quot;HKD&quot;:&quot;_-$* #,##0.00_ ;_-$* -#,##0.00 ;_-$* \&quot;-\&quot;??_ ;_-@_ &quot;,&quot;USD&quot;:&quot;_-$* #,##0.00_ ;_-$* -#,##0.00 ;_-$* \&quot;-\&quot;??_ ;_-@_ &quot;},&quot;wps_relatedField&quot;:&quot;交易币种&quot;}"/>
        <k n="年涨跌幅" t="d"/>
        <k n="年换手率" t="d"/>
        <k n="周最高收盘价" t="d"/>
        <k n="年成交量" t="d"/>
        <k n="周最低收盘价" t="d"/>
        <k n="年成交额" t="d"/>
        <k n="周涨跌" t="d"/>
        <k n="周平均换手率" t="d"/>
        <k n="周振幅" t="d"/>
        <k n="周最高价日" t="s"/>
        <k n="周最低价日" t="s"/>
        <k n="周最高收盘价日" t="s"/>
        <k n="周最低收盘价日" t="s"/>
      </g>
      <g name="技术形态" count="10">
        <k n="近3天创历史新高" t="b"/>
        <k n="近3天创历史新低" t="b"/>
        <k n="近3天创60天新高" t="b"/>
        <k n="近3天创60日新低" t="b"/>
        <k n="连涨天数" t="i"/>
        <k n="连跌天数" t="i"/>
        <k n="连续3日向上突破60日均线" t="b"/>
        <k n="连续3日向下突破60日均线" t="b"/>
        <k n="三日内创历史新高次数" t="i"/>
        <k n="三日内创历史新低次数" t="i"/>
      </g>
      <g name="技术指标" count="57">
        <k n="DMA平均线差" t="d"/>
        <k n="DMI趋向指标" t="d"/>
        <k n="EXPMA指数平均数" t="d"/>
        <k n="MA简单移动平均" t="d"/>
        <k n="MACD指数平滑移动平均" t="d"/>
        <k n="MTM动力指标" t="d"/>
        <k n="PRICEOSC价格振荡指标" t="d"/>
        <k n="SAR抛物转向" t="d"/>
        <k n="TRIX三重指数平滑平均" t="d"/>
        <k n="B3612三减六日乖离" t="d"/>
        <k n="BIAS乖离率" t="d"/>
        <k n="CCI顺势指标" t="d"/>
        <k n="DPO区间震荡线" t="d"/>
        <k n="KDJ随机指标" t="d"/>
        <k n="SLOWKD慢速KD" t="d"/>
        <k n="ROC变动速率" t="d"/>
        <k n="RSI相对强弱指标" t="d"/>
        <k n="SI摆动指标" t="d"/>
        <k n="SRDM动向速度比率" t="d"/>
        <k n="VROC量变动速率" t="d"/>
        <k n="VRSI量相对强弱" t="d"/>
        <k n="WR威廉指标" t="d"/>
        <k n="ARBR人气意愿指标" t="d"/>
        <k n="CR能量指标" t="d"/>
        <k n="PSY心理指标" t="d"/>
        <k n="VR成交量比率" t="d"/>
        <k n="WAD威廉聚散指标" t="d"/>
        <k n="MFI资金流向指标" t="d"/>
        <k n="OBV能量潮" t="d"/>
        <k n="PVT量价趋势指标" t="d"/>
        <k n="SOBV能量潮" t="d"/>
        <k n="WVAD威廉变异离散量" t="d"/>
        <k n="BBIBOLL多空布林线" t="d"/>
        <k n="BOLL布林带" t="d"/>
        <k n="CDP逆势操作" t="d"/>
        <k n="ENV指标" t="d"/>
        <k n="MIKE麦克指标" t="d"/>
        <k n="量比" t="d"/>
        <k n="VMA量简单移动平均" t="d"/>
        <k n="VMACD量指数平滑异同平均" t="d"/>
        <k n="VOSC成交量震荡" t="d"/>
        <k n="TAPI加权指数成交值" t="d"/>
        <k n="VSTD成交量标准差" t="d"/>
        <k n="ADTM动态买卖气指标" t="d"/>
        <k n="MI动量指标" t="d"/>
        <k n="RC变化率指数" t="d"/>
        <k n="SRMI MI修正指标" t="d"/>
        <k n="大盘同步指标" t="d"/>
        <k n="阶段强势指标" t="d"/>
        <k n="阶段弱势指标" t="d"/>
        <k n="筑底指标" t="d"/>
        <k n="ATR真实波幅" t="d"/>
        <k n="MASS梅丝线" t="d"/>
        <k n="STD标准差" t="d"/>
        <k n="VHF纵横指标" t="d"/>
        <k n="CVLT佳庆离散指标" t="d"/>
        <k n="BBI多空指数" t="d"/>
      </g>
      <g name="相对指数市场表现" count="27">
        <k n="本月至今相对上证指数涨跌幅" t="d"/>
        <k n="本月至今相对深圳指数涨跌幅" t="d"/>
        <k n="本月至今相对恒生指数涨跌幅" t="d"/>
        <k n="季度至今相对上证指数涨跌幅" t="d"/>
        <k n="季度至今相对深圳指数涨跌幅" t="d"/>
        <k n="季度至今相对恒生指数涨跌幅" t="d"/>
        <k n="年迄今相对上证指数涨跌幅" t="d"/>
        <k n="年迄今相对深圳指数涨跌幅" t="d"/>
        <k n="年迄今相对恒生指数涨跌幅" t="d"/>
        <k n="近5日相对上证指数涨跌幅" t="d"/>
        <k n="近5日相对深圳指数涨跌幅" t="d"/>
        <k n="近5日相对恒生指数涨跌幅" t="d"/>
        <k n="近10日相对上证指数涨跌幅" t="d"/>
        <k n="近10日相对深圳指数涨跌幅" t="d"/>
        <k n="近10日相对恒生指数涨跌幅" t="d"/>
        <k n="近1月相对上证指数涨跌幅" t="d"/>
        <k n="近1月相对深圳指数涨跌幅" t="d"/>
        <k n="近1月相对恒生指数涨跌幅" t="d"/>
        <k n="近3月相对上证指数涨跌幅" t="d"/>
        <k n="近3月相对深圳指数涨跌幅" t="d"/>
        <k n="近3月相对恒生指数涨跌幅" t="d"/>
        <k n="近6月相对上证指数涨跌幅" t="d"/>
        <k n="近6月相对深圳指数涨跌幅" t="d"/>
        <k n="近6月相对恒生指数涨跌幅" t="d"/>
        <k n="近1年相对上证指数涨跌幅" t="d"/>
        <k n="近1年相对深圳指数涨跌幅" t="d"/>
        <k n="近1年相对恒生指数涨跌幅" t="d"/>
      </g>
      <g name="融资融券" count="11">
        <k n="融资买入额" t="d"/>
        <k n="融资偿还额" t="d"/>
        <k n="融资余额" t="d"/>
        <k n="融券卖出量" t="i"/>
        <k n="融券偿还量" t="i"/>
        <k n="融券卖出额" t="d"/>
        <k n="融券偿还额" t="d"/>
        <k n="融券余量" t="i"/>
        <k n="融券余额" t="d"/>
        <k n="融资融券余额" t="d"/>
        <k n="融资融券担保股票市值" t="d"/>
      </g>
      <g name="资金流向" count="101">
        <k n="流入额(机构)" t="d"/>
        <k n="流出额(机构)" t="d"/>
        <k n="流入量(机构)" t="i"/>
        <k n="流出量(机构)" t="i"/>
        <k n="净买入额(机构)" t="d"/>
        <k n="净买入量(机构)" t="i"/>
        <k n="流入单数(机构)" t="i"/>
        <k n="流出单数(机构)" t="i"/>
        <k n="主动买入额(机构)" t="d"/>
        <k n="主动卖出额(机构)" t="d"/>
        <k n="主动买入量(机构)" t="i"/>
        <k n="主动卖出量(机构)" t="i"/>
        <k n="净主动买入额(机构)" t="d"/>
        <k n="净主动买入量(机构)" t="i"/>
        <k n="流入额(大户)" t="d"/>
        <k n="流出额(大户)" t="d"/>
        <k n="流入量(大户)" t="i"/>
        <k n="流出量(大户)" t="i"/>
        <k n="净买入额(大户)" t="d"/>
        <k n="净买入量(大户)" t="i"/>
        <k n="流入单数(大户)" t="i"/>
        <k n="流出单数(大户)" t="i"/>
        <k n="主动买入额(大户)" t="d"/>
        <k n="主动卖出额(大户)" t="d"/>
        <k n="主动买入量(大户)" t="i"/>
        <k n="主动卖出量(大户)" t="i"/>
        <k n="净主动买入额(大户)" t="d"/>
        <k n="净主动买入量(大户)" t="i"/>
        <k n="流入额(中户)" t="d"/>
        <k n="流出额(中户)" t="d"/>
        <k n="流入量(中户)" t="i"/>
        <k n="流出量(中户)" t="i"/>
        <k n="净买入额(中户)" t="d"/>
        <k n="净买入量(中户)" t="i"/>
        <k n="流入单数(中户)" t="i"/>
        <k n="流出单数(中户)" t="i"/>
        <k n="主动买入额(中户)" t="d"/>
        <k n="主动卖出额(中户)" t="d"/>
        <k n="主动买入量(中户)" t="i"/>
        <k n="主动卖出量(中户)" t="i"/>
        <k n="净主动买入额(中户)" t="d"/>
        <k n="净主动买入量(中户)" t="i"/>
        <k n="流入额(散户)" t="d"/>
        <k n="流出额(散户)" t="d"/>
        <k n="流入量(散户)" t="i"/>
        <k n="流出量(散户)" t="i"/>
        <k n="净买入额(散户)" t="d"/>
        <k n="净买入量(散户)" t="i"/>
        <k n="流入单数(散户)" t="i"/>
        <k n="流出单数(散户)" t="i"/>
        <k n="主动买入额(散户)" t="d"/>
        <k n="主动卖出额(散户)" t="d"/>
        <k n="主动买入量(散户)" t="i"/>
        <k n="主动卖出量(散户)" t="i"/>
        <k n="净主动买入额(散户)" t="d"/>
        <k n="净主动买入量(散户)" t="i"/>
        <k n="主动买入额(全单)" t="d"/>
        <k n="主动卖出额(全单)" t="d"/>
        <k n="主动买入量(全单)" t="i"/>
        <k n="主动卖出量(全单)" t="i"/>
        <k n="净主动买入额(全单)" t="d"/>
        <k n="开盘净主动买入额" t="d"/>
        <k n="尾盘净主动买入额" t="d"/>
        <k n="净主动买入率(金额)" t="d"/>
        <k n="开盘净主动买入率(金额)" t="d"/>
        <k n="尾盘净主动买入率(金额)" t="d"/>
        <k n="净主动买入额占比" t="d"/>
        <k n="开盘净主动买入额占比" t="d"/>
        <k n="尾盘净主动买入额占比" t="d"/>
        <k n="净主动买入量(全单)" t="i"/>
        <k n="开盘资金净主动买入量" t="i"/>
        <k n="尾盘资金净主动买入量" t="i"/>
        <k n="净主动买入率(量)" t="d"/>
        <k n="开盘净主动买入率(量)" t="d"/>
        <k n="尾盘净主动买入率(量)" t="d"/>
        <k n="净主动买入量占比" t="d"/>
        <k n="开盘净主动买入量占比" t="d"/>
        <k n="尾盘净主动买入量占比" t="d"/>
        <k n="主力净流入额" t="d"/>
        <k n="开盘主力净流入额" t="d"/>
        <k n="尾盘主力净流入额" t="d"/>
        <k n="主力净流入率(金额)" t="d"/>
        <k n="开盘主力净流入率(金额)" t="d"/>
        <k n="尾盘主力净流入率(金额)" t="d"/>
        <k n="主力净流入额占比" t="d"/>
        <k n="开盘主力净流入额占比" t="d"/>
        <k n="尾盘主力净流入额占比" t="d"/>
        <k n="主力净流入量" t="i"/>
        <k n="开盘主力净流入量" t="i"/>
        <k n="尾盘主力净流入量" t="i"/>
        <k n="主力净流入率(量)" t="d"/>
        <k n="开盘主力净流入率(量)" t="d"/>
        <k n="尾盘主力净流入率(量)" t="d"/>
        <k n="主力净流入量占比" t="d"/>
        <k n="开盘主力净流入量占比" t="d"/>
        <k n="尾盘主力净流入量占比" t="d"/>
        <k n="沪深港股通买入金额" t="d"/>
        <k n="沪深港股通卖出金额" t="d"/>
        <k n="沪深港股通净买入金额" t="d"/>
        <k n="沪深港股通持续净流入天数" t="i"/>
        <k n="沪深港股通持续净卖出天数" t="i"/>
      </g>
    </groups>
  </dataType>
  <dataType version="3" dataTypeName="基金" dataTypeId="2" providerName="Wind资讯" providerId="">
    <groups count="5">
      <g name="wps_reserve" count="3">
        <k n="wps_displayString" t="s" showInAutoComplete="0" showInCardView="0"/>
        <k n="wps_logoUrl" t="s" showInAutoComplete="0" showInCardView="0"/>
        <k n="wps_updateTime" t="s" showInAutoComplete="0" showInCardView="0"/>
      </g>
      <g name="基本资料" count="20">
        <k n="基金到期日" t="s"/>
        <k n="基金经理" t="s"/>
        <k n="基金管理人" t="s"/>
        <k n="管理费率" t="d"/>
        <k n="基金托管人" t="s"/>
        <k n="托管费率" t="d"/>
        <k n="投资类型(一级)" t="s"/>
        <k n="投资类型(二级)" t="s"/>
        <k n="申购赎回状态" t="s"/>
        <k n="基金份额(份)" t="d" nf="#,##0_ "/>
        <k n="基金规模(元)" t="d" nf="_ ￥* #,##0_ ;_ ￥* -#,##0_ ;_ ￥* &quot;-&quot;_ ;_ @_ "/>
        <k n="基金经理展望" t="s"/>
        <k n="基金代码" t="s"/>
        <k n="基金简称" t="s"/>
        <k n="基金全称" t="s"/>
        <k n="业绩比较基准" t="s"/>
        <k n="投资目标" t="s"/>
        <k n="投资范围" t="s"/>
        <k n="投资理念" t="s"/>
        <k n="基金成立日" t="s" nf="yyyy/m/d;@"/>
      </g>
      <g name="业绩表现" count="14">
        <k n="单位净值" t="d"/>
        <k n="累计单位净值" t="d"/>
        <k n="日回报" t="d"/>
        <k n="近1周回报" t="d"/>
        <k n="近1月回报" t="d"/>
        <k n="近3月回报" t="d"/>
        <k n="近6月回报" t="d"/>
        <k n="近1年回报" t="d"/>
        <k n="近2年回报" t="d"/>
        <k n="近3年回报" t="d"/>
        <k n="近5年回报" t="d"/>
        <k n="近10年回报" t="d"/>
        <k n="今年以来回报" t="d"/>
        <k n="成立以来回报" t="d"/>
      </g>
      <g name="基金评级" count="3">
        <k n="Wind3年评级" t="s"/>
        <k n="Wind5年评级" t="s"/>
        <k n="Wind综合评级" t="s"/>
      </g>
      <g name="投资组合" count="24">
        <k n="第一大重仓行业" t="s"/>
        <k n="第一大重仓行业占比" t="d"/>
        <k n="第二大重仓行业" t="s"/>
        <k n="第二大重仓行业占比" t="d"/>
        <k n="第三大重仓行业" t="s"/>
        <k n="第三大重仓行业占比" t="d"/>
        <k n="第四大重仓行业" t="s"/>
        <k n="第四大重仓行业占比" t="d"/>
        <k n="第五大重仓行业" t="s"/>
        <k n="第五大重仓行业占比" t="d"/>
        <k n="第一大重仓股票" t="s"/>
        <k n="第一大重仓股票占比" t="d"/>
        <k n="第二大重仓股票" t="s"/>
        <k n="第二大重仓股票占比" t="d"/>
        <k n="第三大重仓股票" t="s"/>
        <k n="第三大重仓股票占比" t="d"/>
        <k n="第四大重仓股票" t="s"/>
        <k n="第四大重仓股票占比" t="d"/>
        <k n="第五大重仓股票" t="s"/>
        <k n="第五大重仓股票占比" t="d"/>
        <k n="前10大持仓股票占基金比例" t="d"/>
        <k n="基金资产净值" t="d"/>
        <k n="股票投资市值" t="d" nf="_ ￥* #,##0_ ;_ ￥* -#,##0_ ;_ ￥* &quot;-&quot;_ ;_ @_ "/>
        <k n="股票市值占基金资产净值比" t="s"/>
      </g>
    </groups>
  </dataType>
</dataType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565150</xdr:colOff>
      <xdr:row>2</xdr:row>
      <xdr:rowOff>95885</xdr:rowOff>
    </xdr:from>
    <xdr:to>
      <xdr:col>16</xdr:col>
      <xdr:colOff>375285</xdr:colOff>
      <xdr:row>72</xdr:row>
      <xdr:rowOff>40640</xdr:rowOff>
    </xdr:to>
    <xdr:sp>
      <xdr:nvSpPr>
        <xdr:cNvPr id="2" name="矩形 1"/>
        <xdr:cNvSpPr/>
      </xdr:nvSpPr>
      <xdr:spPr>
        <a:xfrm>
          <a:off x="1241425" y="438785"/>
          <a:ext cx="9954260" cy="11946255"/>
        </a:xfrm>
        <a:prstGeom prst="rect">
          <a:avLst/>
        </a:prstGeom>
        <a:solidFill>
          <a:schemeClr val="bg1"/>
        </a:solidFill>
        <a:ln>
          <a:noFill/>
        </a:ln>
        <a:effectLst>
          <a:outerShdw blurRad="127000" sx="101000" sy="101000" algn="ctr" rotWithShape="0">
            <a:schemeClr val="bg1">
              <a:lumMod val="75000"/>
              <a:alpha val="30000"/>
            </a:schemeClr>
          </a:outerShdw>
        </a:effectLst>
      </xdr:spPr>
      <xdr:style>
        <a:lnRef idx="2">
          <a:schemeClr val="accent1">
            <a:shade val="50000"/>
          </a:schemeClr>
        </a:lnRef>
        <a:fillRef idx="1">
          <a:schemeClr val="accent1"/>
        </a:fillRef>
        <a:effectRef idx="0">
          <a:schemeClr val="accent1"/>
        </a:effectRef>
        <a:fontRef idx="minor">
          <a:schemeClr val="lt1"/>
        </a:fontRef>
      </xdr:style>
    </xdr:sp>
    <xdr:clientData/>
  </xdr:twoCellAnchor>
  <xdr:twoCellAnchor editAs="oneCell">
    <xdr:from>
      <xdr:col>2</xdr:col>
      <xdr:colOff>315595</xdr:colOff>
      <xdr:row>28</xdr:row>
      <xdr:rowOff>53975</xdr:rowOff>
    </xdr:from>
    <xdr:to>
      <xdr:col>7</xdr:col>
      <xdr:colOff>331470</xdr:colOff>
      <xdr:row>33</xdr:row>
      <xdr:rowOff>131445</xdr:rowOff>
    </xdr:to>
    <xdr:pic>
      <xdr:nvPicPr>
        <xdr:cNvPr id="3" name="图片 2"/>
        <xdr:cNvPicPr>
          <a:picLocks noChangeAspect="1"/>
        </xdr:cNvPicPr>
      </xdr:nvPicPr>
      <xdr:blipFill>
        <a:blip r:embed="rId1"/>
        <a:stretch>
          <a:fillRect/>
        </a:stretch>
      </xdr:blipFill>
      <xdr:spPr>
        <a:xfrm>
          <a:off x="1668145" y="4854575"/>
          <a:ext cx="3397250" cy="934720"/>
        </a:xfrm>
        <a:prstGeom prst="rect">
          <a:avLst/>
        </a:prstGeom>
        <a:noFill/>
        <a:ln w="9525">
          <a:noFill/>
        </a:ln>
      </xdr:spPr>
    </xdr:pic>
    <xdr:clientData/>
  </xdr:twoCellAnchor>
  <xdr:twoCellAnchor>
    <xdr:from>
      <xdr:col>1</xdr:col>
      <xdr:colOff>558165</xdr:colOff>
      <xdr:row>5</xdr:row>
      <xdr:rowOff>137795</xdr:rowOff>
    </xdr:from>
    <xdr:to>
      <xdr:col>9</xdr:col>
      <xdr:colOff>28575</xdr:colOff>
      <xdr:row>10</xdr:row>
      <xdr:rowOff>113223</xdr:rowOff>
    </xdr:to>
    <xdr:grpSp>
      <xdr:nvGrpSpPr>
        <xdr:cNvPr id="4" name="组合 102"/>
        <xdr:cNvGrpSpPr/>
      </xdr:nvGrpSpPr>
      <xdr:grpSpPr>
        <a:xfrm>
          <a:off x="1234440" y="995045"/>
          <a:ext cx="4880610" cy="832485"/>
          <a:chOff x="-48" y="701"/>
          <a:chExt cx="6845" cy="1412"/>
        </a:xfrm>
      </xdr:grpSpPr>
      <xdr:sp>
        <xdr:nvSpPr>
          <xdr:cNvPr id="5" name="矩形 4"/>
          <xdr:cNvSpPr/>
        </xdr:nvSpPr>
        <xdr:spPr>
          <a:xfrm>
            <a:off x="-48" y="717"/>
            <a:ext cx="170" cy="737"/>
          </a:xfrm>
          <a:prstGeom prst="rect">
            <a:avLst/>
          </a:prstGeom>
          <a:solidFill>
            <a:srgbClr val="FF2832"/>
          </a:solidFill>
          <a:ln>
            <a:noFill/>
          </a:ln>
        </xdr:spPr>
        <xdr:style>
          <a:lnRef idx="2">
            <a:schemeClr val="accent1">
              <a:shade val="50000"/>
            </a:schemeClr>
          </a:lnRef>
          <a:fillRef idx="1">
            <a:schemeClr val="accent1"/>
          </a:fillRef>
          <a:effectRef idx="0">
            <a:schemeClr val="accent1"/>
          </a:effectRef>
          <a:fontRef idx="minor">
            <a:schemeClr val="lt1"/>
          </a:fontRef>
        </xdr:style>
      </xdr:sp>
      <xdr:sp>
        <xdr:nvSpPr>
          <xdr:cNvPr id="6" name="文本框 5"/>
          <xdr:cNvSpPr txBox="1"/>
        </xdr:nvSpPr>
        <xdr:spPr>
          <a:xfrm>
            <a:off x="166" y="701"/>
            <a:ext cx="6631" cy="1036"/>
          </a:xfrm>
          <a:prstGeom prst="rect">
            <a:avLst/>
          </a:prstGeom>
          <a:noFill/>
        </xdr:spPr>
        <xdr:txBody>
          <a:bodyPr wrap="square" rtlCol="0">
            <a:noAutofit/>
          </a:bodyPr>
          <a:lstStyle/>
          <a:p>
            <a:pPr marL="0" algn="l" eaLnBrk="1"/>
            <a:r>
              <a:rPr lang="en-US" altLang="zh-CN" sz="2600" b="1" kern="1200">
                <a:solidFill>
                  <a:srgbClr val="22222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稻壳儿</a:t>
            </a:r>
            <a:r>
              <a:rPr lang="zh-CN" altLang="en-US" sz="2600" b="1" kern="1200">
                <a:solidFill>
                  <a:srgbClr val="22222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表格</a:t>
            </a:r>
            <a:r>
              <a:rPr lang="en-US" altLang="zh-CN" sz="2600" b="1" kern="1200">
                <a:solidFill>
                  <a:srgbClr val="22222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模板使用说明</a:t>
            </a:r>
            <a:endParaRPr lang="en-US" altLang="zh-CN" sz="2600" kern="100">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xdr:txBody>
      </xdr:sp>
      <xdr:sp>
        <xdr:nvSpPr>
          <xdr:cNvPr id="7" name="文本框 6"/>
          <xdr:cNvSpPr txBox="1"/>
        </xdr:nvSpPr>
        <xdr:spPr>
          <a:xfrm>
            <a:off x="74" y="1481"/>
            <a:ext cx="5912" cy="632"/>
          </a:xfrm>
          <a:prstGeom prst="rect">
            <a:avLst/>
          </a:prstGeom>
          <a:noFill/>
        </xdr:spPr>
        <xdr:txBody>
          <a:bodyPr wrap="square" rtlCol="0">
            <a:spAutoFit/>
          </a:bodyPr>
          <a:lstStyle/>
          <a:p>
            <a:pPr marL="0" algn="l" eaLnBrk="1"/>
            <a:r>
              <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（本页为说明页，用户使用模板时可删除本页内容）</a:t>
            </a:r>
            <a:endPar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xdr:txBody>
      </xdr:sp>
    </xdr:grpSp>
    <xdr:clientData/>
  </xdr:twoCellAnchor>
  <xdr:twoCellAnchor>
    <xdr:from>
      <xdr:col>2</xdr:col>
      <xdr:colOff>214630</xdr:colOff>
      <xdr:row>11</xdr:row>
      <xdr:rowOff>12701</xdr:rowOff>
    </xdr:from>
    <xdr:to>
      <xdr:col>7</xdr:col>
      <xdr:colOff>238760</xdr:colOff>
      <xdr:row>16</xdr:row>
      <xdr:rowOff>134503</xdr:rowOff>
    </xdr:to>
    <xdr:grpSp>
      <xdr:nvGrpSpPr>
        <xdr:cNvPr id="8" name="组合 7"/>
        <xdr:cNvGrpSpPr/>
      </xdr:nvGrpSpPr>
      <xdr:grpSpPr>
        <a:xfrm>
          <a:off x="1567180" y="1898650"/>
          <a:ext cx="3405505" cy="978535"/>
          <a:chOff x="1212" y="2209"/>
          <a:chExt cx="4839" cy="1638"/>
        </a:xfrm>
      </xdr:grpSpPr>
      <xdr:sp>
        <xdr:nvSpPr>
          <xdr:cNvPr id="9" name="文本框 8"/>
          <xdr:cNvSpPr txBox="1"/>
        </xdr:nvSpPr>
        <xdr:spPr>
          <a:xfrm>
            <a:off x="1212" y="2209"/>
            <a:ext cx="1555" cy="1638"/>
          </a:xfrm>
          <a:prstGeom prst="rect">
            <a:avLst/>
          </a:prstGeom>
          <a:noFill/>
        </xdr:spPr>
        <xdr:txBody>
          <a:bodyPr wrap="square" rtlCol="0">
            <a:spAutoFit/>
          </a:bodyPr>
          <a:lstStyle/>
          <a:p>
            <a:pPr marL="0" algn="l" eaLnBrk="1"/>
            <a:r>
              <a:rPr lang="en-US" altLang="zh-CN" sz="3800" b="1" kern="1200">
                <a:solidFill>
                  <a:srgbClr val="FF283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01</a:t>
            </a:r>
            <a:endParaRPr lang="en-US" altLang="zh-CN" sz="3800" b="1" kern="1200">
              <a:solidFill>
                <a:srgbClr val="FF283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xdr:txBody>
      </xdr:sp>
      <xdr:sp>
        <xdr:nvSpPr>
          <xdr:cNvPr id="10" name="文本框 9"/>
          <xdr:cNvSpPr txBox="1"/>
        </xdr:nvSpPr>
        <xdr:spPr>
          <a:xfrm>
            <a:off x="2218" y="2404"/>
            <a:ext cx="3833" cy="1014"/>
          </a:xfrm>
          <a:prstGeom prst="rect">
            <a:avLst/>
          </a:prstGeom>
          <a:noFill/>
        </xdr:spPr>
        <xdr:txBody>
          <a:bodyPr wrap="square" rtlCol="0">
            <a:spAutoFit/>
          </a:bodyPr>
          <a:lstStyle/>
          <a:p>
            <a:pPr marL="0" algn="l" eaLnBrk="1">
              <a:buClrTx/>
              <a:buSzTx/>
              <a:buFontTx/>
            </a:pPr>
            <a:r>
              <a:rPr lang="en-US" altLang="zh-CN" sz="2200" b="1" kern="1200">
                <a:solidFill>
                  <a:srgbClr val="22222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基础操作</a:t>
            </a:r>
            <a:r>
              <a:rPr lang="zh-CN" altLang="en-US" sz="2200" b="1" kern="1200">
                <a:solidFill>
                  <a:srgbClr val="22222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指南</a:t>
            </a:r>
            <a:endParaRPr lang="en-US" altLang="zh-CN" sz="2200" b="1" kern="1200">
              <a:solidFill>
                <a:srgbClr val="22222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xdr:txBody>
      </xdr:sp>
    </xdr:grpSp>
    <xdr:clientData/>
  </xdr:twoCellAnchor>
  <xdr:twoCellAnchor>
    <xdr:from>
      <xdr:col>10</xdr:col>
      <xdr:colOff>97790</xdr:colOff>
      <xdr:row>14</xdr:row>
      <xdr:rowOff>81280</xdr:rowOff>
    </xdr:from>
    <xdr:to>
      <xdr:col>10</xdr:col>
      <xdr:colOff>97790</xdr:colOff>
      <xdr:row>68</xdr:row>
      <xdr:rowOff>9525</xdr:rowOff>
    </xdr:to>
    <xdr:cxnSp>
      <xdr:nvCxnSpPr>
        <xdr:cNvPr id="11" name="直接连接符 10"/>
        <xdr:cNvCxnSpPr/>
      </xdr:nvCxnSpPr>
      <xdr:spPr>
        <a:xfrm>
          <a:off x="6860540" y="2481580"/>
          <a:ext cx="0" cy="9186545"/>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498475</xdr:colOff>
      <xdr:row>11</xdr:row>
      <xdr:rowOff>22860</xdr:rowOff>
    </xdr:from>
    <xdr:to>
      <xdr:col>15</xdr:col>
      <xdr:colOff>369570</xdr:colOff>
      <xdr:row>28</xdr:row>
      <xdr:rowOff>163610</xdr:rowOff>
    </xdr:to>
    <xdr:grpSp>
      <xdr:nvGrpSpPr>
        <xdr:cNvPr id="12" name="组合 11"/>
        <xdr:cNvGrpSpPr/>
      </xdr:nvGrpSpPr>
      <xdr:grpSpPr>
        <a:xfrm>
          <a:off x="7261225" y="1908810"/>
          <a:ext cx="3252470" cy="3054985"/>
          <a:chOff x="8438" y="3702"/>
          <a:chExt cx="4611" cy="5059"/>
        </a:xfrm>
      </xdr:grpSpPr>
      <xdr:grpSp>
        <xdr:nvGrpSpPr>
          <xdr:cNvPr id="13" name="组合 32"/>
          <xdr:cNvGrpSpPr/>
        </xdr:nvGrpSpPr>
        <xdr:grpSpPr>
          <a:xfrm>
            <a:off x="8721" y="6083"/>
            <a:ext cx="4328" cy="2678"/>
            <a:chOff x="11007" y="5362"/>
            <a:chExt cx="4828" cy="2710"/>
          </a:xfrm>
        </xdr:grpSpPr>
        <xdr:cxnSp>
          <xdr:nvCxnSpPr>
            <xdr:cNvPr id="20" name="直接连接符 19"/>
            <xdr:cNvCxnSpPr/>
          </xdr:nvCxnSpPr>
          <xdr:spPr>
            <a:xfrm>
              <a:off x="11017" y="6717"/>
              <a:ext cx="4819" cy="0"/>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xnSp>
          <xdr:nvCxnSpPr>
            <xdr:cNvPr id="21" name="直接连接符 20"/>
            <xdr:cNvCxnSpPr/>
          </xdr:nvCxnSpPr>
          <xdr:spPr>
            <a:xfrm>
              <a:off x="11008" y="5362"/>
              <a:ext cx="4819" cy="0"/>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xnSp>
          <xdr:nvCxnSpPr>
            <xdr:cNvPr id="22" name="直接连接符 21"/>
            <xdr:cNvCxnSpPr/>
          </xdr:nvCxnSpPr>
          <xdr:spPr>
            <a:xfrm>
              <a:off x="11007" y="8072"/>
              <a:ext cx="4819" cy="0"/>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grpSp>
      <xdr:grpSp>
        <xdr:nvGrpSpPr>
          <xdr:cNvPr id="14" name="组合 34"/>
          <xdr:cNvGrpSpPr/>
        </xdr:nvGrpSpPr>
        <xdr:grpSpPr>
          <a:xfrm>
            <a:off x="8438" y="3702"/>
            <a:ext cx="3264" cy="2728"/>
            <a:chOff x="10730" y="2878"/>
            <a:chExt cx="3249" cy="2763"/>
          </a:xfrm>
        </xdr:grpSpPr>
        <xdr:sp>
          <xdr:nvSpPr>
            <xdr:cNvPr id="15" name="文本框 14"/>
            <xdr:cNvSpPr txBox="1"/>
          </xdr:nvSpPr>
          <xdr:spPr>
            <a:xfrm>
              <a:off x="10892" y="4279"/>
              <a:ext cx="1702" cy="463"/>
            </a:xfrm>
            <a:prstGeom prst="rect">
              <a:avLst/>
            </a:prstGeom>
            <a:noFill/>
          </xdr:spPr>
          <xdr:txBody>
            <a:bodyPr wrap="square" rtlCol="0">
              <a:noAutofit/>
            </a:bodyPr>
            <a:lstStyle/>
            <a:p>
              <a:pPr marL="0" algn="l" eaLnBrk="1"/>
              <a:r>
                <a:rPr lang="en-US" altLang="zh-CN" sz="9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中文｜字体名称</a:t>
              </a:r>
              <a:endParaRPr lang="en-US" altLang="zh-CN" sz="9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xdr:txBody>
        </xdr:sp>
        <xdr:sp>
          <xdr:nvSpPr>
            <xdr:cNvPr id="16" name="文本框 15"/>
            <xdr:cNvSpPr txBox="1"/>
          </xdr:nvSpPr>
          <xdr:spPr>
            <a:xfrm>
              <a:off x="10848" y="4703"/>
              <a:ext cx="3052" cy="938"/>
            </a:xfrm>
            <a:prstGeom prst="rect">
              <a:avLst/>
            </a:prstGeom>
            <a:noFill/>
          </xdr:spPr>
          <xdr:txBody>
            <a:bodyPr wrap="square" rtlCol="0">
              <a:spAutoFit/>
            </a:bodyPr>
            <a:lstStyle/>
            <a:p>
              <a:pPr marL="0" algn="l" eaLnBrk="1"/>
              <a:r>
                <a:rPr lang="zh-CN" altLang="en-US" sz="2000" kern="1200">
                  <a:solidFill>
                    <a:srgbClr val="22222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阿里巴巴普惠体</a:t>
              </a:r>
              <a:endParaRPr lang="en-US" altLang="zh-CN" sz="1200" kern="100">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xdr:txBody>
        </xdr:sp>
        <xdr:grpSp>
          <xdr:nvGrpSpPr>
            <xdr:cNvPr id="17" name="组合 16"/>
            <xdr:cNvGrpSpPr/>
          </xdr:nvGrpSpPr>
          <xdr:grpSpPr>
            <a:xfrm>
              <a:off x="10730" y="2878"/>
              <a:ext cx="3249" cy="1642"/>
              <a:chOff x="1046" y="2210"/>
              <a:chExt cx="3249" cy="1642"/>
            </a:xfrm>
          </xdr:grpSpPr>
          <xdr:sp>
            <xdr:nvSpPr>
              <xdr:cNvPr id="18" name="文本框 17"/>
              <xdr:cNvSpPr txBox="1"/>
            </xdr:nvSpPr>
            <xdr:spPr>
              <a:xfrm>
                <a:off x="1046" y="2210"/>
                <a:ext cx="1505" cy="1642"/>
              </a:xfrm>
              <a:prstGeom prst="rect">
                <a:avLst/>
              </a:prstGeom>
              <a:noFill/>
            </xdr:spPr>
            <xdr:txBody>
              <a:bodyPr wrap="square" rtlCol="0">
                <a:spAutoFit/>
              </a:bodyPr>
              <a:lstStyle/>
              <a:p>
                <a:pPr marL="0" algn="l" eaLnBrk="1"/>
                <a:r>
                  <a:rPr lang="en-US" altLang="zh-CN" sz="3800" b="1" kern="1200">
                    <a:solidFill>
                      <a:srgbClr val="FF283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02</a:t>
                </a:r>
                <a:endParaRPr lang="en-US" altLang="zh-CN" sz="3800" b="1" kern="1200">
                  <a:solidFill>
                    <a:srgbClr val="FF283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xdr:txBody>
          </xdr:sp>
          <xdr:sp>
            <xdr:nvSpPr>
              <xdr:cNvPr id="19" name="文本框 18"/>
              <xdr:cNvSpPr txBox="1"/>
            </xdr:nvSpPr>
            <xdr:spPr>
              <a:xfrm>
                <a:off x="2013" y="2404"/>
                <a:ext cx="2282" cy="1016"/>
              </a:xfrm>
              <a:prstGeom prst="rect">
                <a:avLst/>
              </a:prstGeom>
              <a:noFill/>
            </xdr:spPr>
            <xdr:txBody>
              <a:bodyPr wrap="square" rtlCol="0">
                <a:spAutoFit/>
              </a:bodyPr>
              <a:lstStyle/>
              <a:p>
                <a:pPr marL="0" algn="l" eaLnBrk="1"/>
                <a:r>
                  <a:rPr lang="en-US" altLang="zh-CN" sz="2200" b="1" kern="1200">
                    <a:solidFill>
                      <a:srgbClr val="22222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字体说明</a:t>
                </a:r>
                <a:endParaRPr lang="en-US" altLang="zh-CN" sz="2200" b="1" kern="1200">
                  <a:solidFill>
                    <a:srgbClr val="22222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xdr:txBody>
          </xdr:sp>
        </xdr:grpSp>
      </xdr:grpSp>
    </xdr:grpSp>
    <xdr:clientData/>
  </xdr:twoCellAnchor>
  <xdr:twoCellAnchor>
    <xdr:from>
      <xdr:col>10</xdr:col>
      <xdr:colOff>495935</xdr:colOff>
      <xdr:row>36</xdr:row>
      <xdr:rowOff>113633</xdr:rowOff>
    </xdr:from>
    <xdr:to>
      <xdr:col>15</xdr:col>
      <xdr:colOff>367665</xdr:colOff>
      <xdr:row>44</xdr:row>
      <xdr:rowOff>146342</xdr:rowOff>
    </xdr:to>
    <xdr:grpSp>
      <xdr:nvGrpSpPr>
        <xdr:cNvPr id="23" name="组合 22"/>
        <xdr:cNvGrpSpPr/>
      </xdr:nvGrpSpPr>
      <xdr:grpSpPr>
        <a:xfrm>
          <a:off x="7258685" y="6285230"/>
          <a:ext cx="3253105" cy="1404620"/>
          <a:chOff x="8434" y="9477"/>
          <a:chExt cx="4632" cy="2329"/>
        </a:xfrm>
      </xdr:grpSpPr>
      <xdr:grpSp>
        <xdr:nvGrpSpPr>
          <xdr:cNvPr id="24" name="组合 61"/>
          <xdr:cNvGrpSpPr/>
        </xdr:nvGrpSpPr>
        <xdr:grpSpPr>
          <a:xfrm>
            <a:off x="8434" y="9477"/>
            <a:ext cx="3323" cy="1624"/>
            <a:chOff x="1213" y="2210"/>
            <a:chExt cx="3309" cy="1645"/>
          </a:xfrm>
        </xdr:grpSpPr>
        <xdr:sp>
          <xdr:nvSpPr>
            <xdr:cNvPr id="28" name="文本框 27"/>
            <xdr:cNvSpPr txBox="1"/>
          </xdr:nvSpPr>
          <xdr:spPr>
            <a:xfrm>
              <a:off x="1213" y="2210"/>
              <a:ext cx="1554" cy="1645"/>
            </a:xfrm>
            <a:prstGeom prst="rect">
              <a:avLst/>
            </a:prstGeom>
            <a:noFill/>
          </xdr:spPr>
          <xdr:txBody>
            <a:bodyPr wrap="square" rtlCol="0">
              <a:spAutoFit/>
            </a:bodyPr>
            <a:lstStyle/>
            <a:p>
              <a:pPr marL="0" algn="l" eaLnBrk="1"/>
              <a:r>
                <a:rPr lang="en-US" altLang="zh-CN" sz="3800" b="1" kern="1200">
                  <a:solidFill>
                    <a:srgbClr val="FF283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03</a:t>
              </a:r>
              <a:endParaRPr lang="en-US" altLang="zh-CN" sz="3800" b="1" kern="1200">
                <a:solidFill>
                  <a:srgbClr val="FF283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xdr:txBody>
        </xdr:sp>
        <xdr:sp>
          <xdr:nvSpPr>
            <xdr:cNvPr id="29" name="文本框 28"/>
            <xdr:cNvSpPr txBox="1"/>
          </xdr:nvSpPr>
          <xdr:spPr>
            <a:xfrm>
              <a:off x="2236" y="2404"/>
              <a:ext cx="2286" cy="1018"/>
            </a:xfrm>
            <a:prstGeom prst="rect">
              <a:avLst/>
            </a:prstGeom>
            <a:noFill/>
          </xdr:spPr>
          <xdr:txBody>
            <a:bodyPr wrap="square" rtlCol="0">
              <a:spAutoFit/>
            </a:bodyPr>
            <a:lstStyle/>
            <a:p>
              <a:pPr marL="0" algn="l" eaLnBrk="1"/>
              <a:r>
                <a:rPr lang="en-US" altLang="zh-CN" sz="2200" b="1" kern="1200">
                  <a:solidFill>
                    <a:srgbClr val="22222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素材说明</a:t>
              </a:r>
              <a:endParaRPr lang="en-US" altLang="zh-CN" sz="2200" b="1" kern="1200">
                <a:solidFill>
                  <a:srgbClr val="22222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xdr:txBody>
        </xdr:sp>
      </xdr:grpSp>
      <xdr:grpSp>
        <xdr:nvGrpSpPr>
          <xdr:cNvPr id="25" name="组合 69"/>
          <xdr:cNvGrpSpPr/>
        </xdr:nvGrpSpPr>
        <xdr:grpSpPr>
          <a:xfrm>
            <a:off x="8443" y="10824"/>
            <a:ext cx="4623" cy="982"/>
            <a:chOff x="7157" y="3565"/>
            <a:chExt cx="4607" cy="993"/>
          </a:xfrm>
        </xdr:grpSpPr>
        <xdr:sp>
          <xdr:nvSpPr>
            <xdr:cNvPr id="26" name="文本框 25"/>
            <xdr:cNvSpPr txBox="1"/>
          </xdr:nvSpPr>
          <xdr:spPr>
            <a:xfrm>
              <a:off x="7157" y="3565"/>
              <a:ext cx="1289" cy="585"/>
            </a:xfrm>
            <a:prstGeom prst="rect">
              <a:avLst/>
            </a:prstGeom>
            <a:noFill/>
          </xdr:spPr>
          <xdr:txBody>
            <a:bodyPr wrap="square" rtlCol="0">
              <a:spAutoFit/>
            </a:bodyPr>
            <a:lstStyle/>
            <a:p>
              <a:pPr marL="0" algn="l" eaLnBrk="1"/>
              <a:r>
                <a:rPr lang="en-US" altLang="zh-CN" b="1" kern="1200">
                  <a:solidFill>
                    <a:srgbClr val="22222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图片：</a:t>
              </a:r>
              <a:endParaRPr lang="en-US" altLang="zh-CN" b="1" kern="1200">
                <a:solidFill>
                  <a:srgbClr val="22222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xdr:txBody>
        </xdr:sp>
        <xdr:sp>
          <xdr:nvSpPr>
            <xdr:cNvPr id="27" name="文本框 26"/>
            <xdr:cNvSpPr txBox="1"/>
          </xdr:nvSpPr>
          <xdr:spPr>
            <a:xfrm>
              <a:off x="7161" y="4051"/>
              <a:ext cx="4603" cy="507"/>
            </a:xfrm>
            <a:prstGeom prst="rect">
              <a:avLst/>
            </a:prstGeom>
            <a:noFill/>
          </xdr:spPr>
          <xdr:txBody>
            <a:bodyPr wrap="square" rtlCol="0">
              <a:spAutoFit/>
            </a:bodyPr>
            <a:lstStyle/>
            <a:p>
              <a:pPr marL="0" algn="l" eaLnBrk="1" fontAlgn="t">
                <a:lnSpc>
                  <a:spcPct val="100000"/>
                </a:lnSpc>
              </a:pPr>
              <a:r>
                <a:rPr lang="zh-CN" altLang="en-US" sz="9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mn-ea"/>
                </a:rPr>
                <a:t>本表未使用到图片。</a:t>
              </a:r>
              <a:endParaRPr lang="zh-CN" altLang="en-US" sz="9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mn-ea"/>
              </a:endParaRPr>
            </a:p>
          </xdr:txBody>
        </xdr:sp>
      </xdr:grpSp>
    </xdr:grpSp>
    <xdr:clientData/>
  </xdr:twoCellAnchor>
  <xdr:twoCellAnchor>
    <xdr:from>
      <xdr:col>2</xdr:col>
      <xdr:colOff>284480</xdr:colOff>
      <xdr:row>15</xdr:row>
      <xdr:rowOff>161926</xdr:rowOff>
    </xdr:from>
    <xdr:to>
      <xdr:col>7</xdr:col>
      <xdr:colOff>189230</xdr:colOff>
      <xdr:row>20</xdr:row>
      <xdr:rowOff>48631</xdr:rowOff>
    </xdr:to>
    <xdr:grpSp>
      <xdr:nvGrpSpPr>
        <xdr:cNvPr id="30" name="组合 69"/>
        <xdr:cNvGrpSpPr/>
      </xdr:nvGrpSpPr>
      <xdr:grpSpPr>
        <a:xfrm>
          <a:off x="1637030" y="2733675"/>
          <a:ext cx="3286125" cy="743585"/>
          <a:chOff x="7139" y="3569"/>
          <a:chExt cx="4652" cy="1255"/>
        </a:xfrm>
      </xdr:grpSpPr>
      <xdr:sp>
        <xdr:nvSpPr>
          <xdr:cNvPr id="31" name="文本框 30"/>
          <xdr:cNvSpPr txBox="1"/>
        </xdr:nvSpPr>
        <xdr:spPr>
          <a:xfrm>
            <a:off x="7139" y="3569"/>
            <a:ext cx="3308" cy="589"/>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 </a:t>
            </a:r>
            <a:r>
              <a:rPr lang="zh-CN" altLang="en-US" b="1" kern="1200">
                <a:solidFill>
                  <a:srgbClr val="22222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如何撤销工作表保护？</a:t>
            </a:r>
            <a:endParaRPr lang="en-US" altLang="zh-CN" kern="100">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xdr:txBody>
      </xdr:sp>
      <xdr:sp>
        <xdr:nvSpPr>
          <xdr:cNvPr id="32" name="文本框 31"/>
          <xdr:cNvSpPr txBox="1"/>
        </xdr:nvSpPr>
        <xdr:spPr>
          <a:xfrm>
            <a:off x="7197" y="3960"/>
            <a:ext cx="4594" cy="86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1</a:t>
            </a:r>
            <a:r>
              <a:rPr lang="zh-CN" altLang="en-US" sz="9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a:t>
            </a:r>
            <a:r>
              <a:rPr lang="en-US" altLang="zh-CN" sz="9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选中对应工作表</a:t>
            </a:r>
            <a:r>
              <a:rPr lang="zh-CN" altLang="en-US" sz="9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a:t>
            </a:r>
            <a:endParaRPr lang="en-US" altLang="zh-CN" sz="9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2</a:t>
            </a:r>
            <a:r>
              <a:rPr lang="zh-CN" altLang="en-US" sz="9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a:t>
            </a:r>
            <a:r>
              <a:rPr lang="en-US" altLang="zh-CN" sz="9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点击：「审阅---撤销工作表」保护</a:t>
            </a:r>
            <a:r>
              <a:rPr lang="zh-CN" altLang="en-US" sz="9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a:t>
            </a:r>
            <a:endParaRPr lang="en-US" altLang="zh-CN" sz="9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xdr:txBody>
      </xdr:sp>
    </xdr:grpSp>
    <xdr:clientData/>
  </xdr:twoCellAnchor>
  <xdr:twoCellAnchor>
    <xdr:from>
      <xdr:col>2</xdr:col>
      <xdr:colOff>273050</xdr:colOff>
      <xdr:row>25</xdr:row>
      <xdr:rowOff>57149</xdr:rowOff>
    </xdr:from>
    <xdr:to>
      <xdr:col>8</xdr:col>
      <xdr:colOff>96520</xdr:colOff>
      <xdr:row>29</xdr:row>
      <xdr:rowOff>114622</xdr:rowOff>
    </xdr:to>
    <xdr:grpSp>
      <xdr:nvGrpSpPr>
        <xdr:cNvPr id="33" name="组合 77"/>
        <xdr:cNvGrpSpPr/>
      </xdr:nvGrpSpPr>
      <xdr:grpSpPr>
        <a:xfrm>
          <a:off x="1625600" y="4342765"/>
          <a:ext cx="3881120" cy="743585"/>
          <a:chOff x="7127" y="5903"/>
          <a:chExt cx="5482" cy="1252"/>
        </a:xfrm>
      </xdr:grpSpPr>
      <xdr:sp>
        <xdr:nvSpPr>
          <xdr:cNvPr id="34" name="文本框 33"/>
          <xdr:cNvSpPr txBox="1"/>
        </xdr:nvSpPr>
        <xdr:spPr>
          <a:xfrm>
            <a:off x="7127" y="5903"/>
            <a:ext cx="2426" cy="58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 </a:t>
            </a:r>
            <a:r>
              <a:rPr lang="zh-CN" altLang="en-US" b="1" kern="1200">
                <a:solidFill>
                  <a:srgbClr val="22222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如何增加行数？</a:t>
            </a:r>
            <a:endParaRPr lang="en-US" altLang="zh-CN" kern="100">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xdr:txBody>
      </xdr:sp>
      <xdr:sp>
        <xdr:nvSpPr>
          <xdr:cNvPr id="35" name="文本框 34"/>
          <xdr:cNvSpPr txBox="1"/>
        </xdr:nvSpPr>
        <xdr:spPr>
          <a:xfrm>
            <a:off x="7197" y="6292"/>
            <a:ext cx="5412" cy="863"/>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1</a:t>
            </a:r>
            <a:r>
              <a:rPr lang="zh-CN" altLang="en-US" sz="9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、选中最后一行，鼠标放在选中区域右下角。</a:t>
            </a:r>
            <a:endParaRPr lang="en-US" altLang="zh-CN" sz="9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2</a:t>
            </a:r>
            <a:r>
              <a:rPr lang="zh-CN" altLang="en-US" sz="9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、当鼠标箭头变成黑色十字形时，点击鼠标左键下拉即可</a:t>
            </a:r>
            <a:r>
              <a:rPr lang="en-US" altLang="zh-CN" sz="9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a:t>
            </a:r>
            <a:endParaRPr lang="en-US" altLang="zh-CN" sz="9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xdr:txBody>
      </xdr:sp>
    </xdr:grpSp>
    <xdr:clientData/>
  </xdr:twoCellAnchor>
  <xdr:twoCellAnchor editAs="oneCell">
    <xdr:from>
      <xdr:col>2</xdr:col>
      <xdr:colOff>395605</xdr:colOff>
      <xdr:row>19</xdr:row>
      <xdr:rowOff>131445</xdr:rowOff>
    </xdr:from>
    <xdr:to>
      <xdr:col>9</xdr:col>
      <xdr:colOff>156845</xdr:colOff>
      <xdr:row>22</xdr:row>
      <xdr:rowOff>136525</xdr:rowOff>
    </xdr:to>
    <xdr:pic>
      <xdr:nvPicPr>
        <xdr:cNvPr id="36" name="图片 35" descr="WPS图片编辑4"/>
        <xdr:cNvPicPr>
          <a:picLocks noChangeAspect="1"/>
        </xdr:cNvPicPr>
      </xdr:nvPicPr>
      <xdr:blipFill>
        <a:blip r:embed="rId2"/>
        <a:stretch>
          <a:fillRect/>
        </a:stretch>
      </xdr:blipFill>
      <xdr:spPr>
        <a:xfrm>
          <a:off x="1748155" y="3388995"/>
          <a:ext cx="4495165" cy="519430"/>
        </a:xfrm>
        <a:prstGeom prst="rect">
          <a:avLst/>
        </a:prstGeom>
        <a:effectLst>
          <a:outerShdw blurRad="38100" sx="101000" sy="101000" algn="ctr" rotWithShape="0">
            <a:schemeClr val="bg1">
              <a:lumMod val="75000"/>
              <a:alpha val="40000"/>
            </a:schemeClr>
          </a:outerShdw>
        </a:effectLst>
      </xdr:spPr>
    </xdr:pic>
    <xdr:clientData/>
  </xdr:twoCellAnchor>
  <xdr:twoCellAnchor>
    <xdr:from>
      <xdr:col>2</xdr:col>
      <xdr:colOff>283210</xdr:colOff>
      <xdr:row>35</xdr:row>
      <xdr:rowOff>124459</xdr:rowOff>
    </xdr:from>
    <xdr:to>
      <xdr:col>9</xdr:col>
      <xdr:colOff>581025</xdr:colOff>
      <xdr:row>65</xdr:row>
      <xdr:rowOff>66675</xdr:rowOff>
    </xdr:to>
    <xdr:grpSp>
      <xdr:nvGrpSpPr>
        <xdr:cNvPr id="37" name="组合 77"/>
        <xdr:cNvGrpSpPr/>
      </xdr:nvGrpSpPr>
      <xdr:grpSpPr>
        <a:xfrm>
          <a:off x="1635760" y="6124575"/>
          <a:ext cx="5031740" cy="5086350"/>
          <a:chOff x="7138" y="5903"/>
          <a:chExt cx="4652" cy="1259"/>
        </a:xfrm>
      </xdr:grpSpPr>
      <xdr:sp>
        <xdr:nvSpPr>
          <xdr:cNvPr id="38" name="文本框 37"/>
          <xdr:cNvSpPr txBox="1"/>
        </xdr:nvSpPr>
        <xdr:spPr>
          <a:xfrm>
            <a:off x="7138" y="5903"/>
            <a:ext cx="4408" cy="108"/>
          </a:xfrm>
          <a:prstGeom prst="rect">
            <a:avLst/>
          </a:prstGeom>
          <a:noFill/>
        </xdr:spPr>
        <xdr:txBody>
          <a:bodyPr wrap="square" rtlCol="0">
            <a:no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 </a:t>
            </a:r>
            <a:r>
              <a:rPr lang="zh-CN" altLang="en-US" b="1" kern="1200">
                <a:solidFill>
                  <a:srgbClr val="222222"/>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使用帮助说明</a:t>
            </a:r>
            <a:endParaRPr lang="en-US" altLang="zh-CN" kern="100">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xdr:txBody>
      </xdr:sp>
      <xdr:sp>
        <xdr:nvSpPr>
          <xdr:cNvPr id="39" name="文本框 38"/>
          <xdr:cNvSpPr txBox="1"/>
        </xdr:nvSpPr>
        <xdr:spPr>
          <a:xfrm>
            <a:off x="7197" y="6044"/>
            <a:ext cx="4593" cy="1118"/>
          </a:xfrm>
          <a:prstGeom prst="rect">
            <a:avLst/>
          </a:prstGeom>
          <a:noFill/>
        </xdr:spPr>
        <xdr:txBody>
          <a:bodyPr wrap="square" rtlCol="0">
            <a:no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1</a:t>
            </a:r>
            <a:r>
              <a:rPr lang="zh-CN" altLang="en-US"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、表中序号列自动生成</a:t>
            </a:r>
            <a:endPar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a:p>
            <a:pPr marL="0" algn="l" eaLnBrk="1" fontAlgn="t">
              <a:lnSpc>
                <a:spcPct val="100000"/>
              </a:lnSpc>
            </a:pPr>
            <a:r>
              <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2</a:t>
            </a:r>
            <a:r>
              <a:rPr lang="zh-CN" altLang="en-US"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、表格标题上面写有</a:t>
            </a:r>
            <a:r>
              <a:rPr lang="zh-CN" altLang="en-US" sz="1200" kern="1200">
                <a:solidFill>
                  <a:srgbClr val="C00000">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自动</a:t>
            </a:r>
            <a:r>
              <a:rPr lang="zh-CN" altLang="en-US"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代表有公式自动计算，否则可根据需要手动输入</a:t>
            </a:r>
            <a:endPar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a:p>
            <a:pPr marL="0" algn="l" eaLnBrk="1" fontAlgn="t">
              <a:lnSpc>
                <a:spcPct val="100000"/>
              </a:lnSpc>
            </a:pPr>
            <a:r>
              <a:rPr lang="zh-CN" altLang="en-US"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使用步骤：</a:t>
            </a:r>
            <a:endPar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a:p>
            <a:pPr marL="0" algn="l" eaLnBrk="1" fontAlgn="t">
              <a:lnSpc>
                <a:spcPct val="100000"/>
              </a:lnSpc>
            </a:pPr>
            <a:r>
              <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1</a:t>
            </a:r>
            <a:r>
              <a:rPr lang="zh-CN" altLang="en-US"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、首先在</a:t>
            </a:r>
            <a:r>
              <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a:t>
            </a:r>
            <a:r>
              <a:rPr lang="zh-CN" altLang="en-US"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选股</a:t>
            </a:r>
            <a:r>
              <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a:t>
            </a:r>
            <a:r>
              <a:rPr lang="zh-CN" altLang="en-US"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表格输入您需要买入和卖出的股票，后面</a:t>
            </a:r>
            <a:r>
              <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a:t>
            </a:r>
            <a:r>
              <a:rPr lang="zh-CN" altLang="en-US"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买入</a:t>
            </a:r>
            <a:r>
              <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a:t>
            </a:r>
            <a:r>
              <a:rPr lang="zh-CN" altLang="en-US"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和</a:t>
            </a:r>
            <a:r>
              <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a:t>
            </a:r>
            <a:r>
              <a:rPr lang="zh-CN" altLang="en-US"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卖出</a:t>
            </a:r>
            <a:r>
              <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a:t>
            </a:r>
            <a:r>
              <a:rPr lang="zh-CN" altLang="en-US"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持仓统计</a:t>
            </a:r>
            <a:r>
              <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a:t>
            </a:r>
            <a:r>
              <a:rPr lang="zh-CN" altLang="en-US"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均根据选股来完成</a:t>
            </a:r>
            <a:endPar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a:p>
            <a:pPr marL="0" algn="l" eaLnBrk="1" fontAlgn="t">
              <a:lnSpc>
                <a:spcPct val="100000"/>
              </a:lnSpc>
            </a:pPr>
            <a:r>
              <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2</a:t>
            </a:r>
            <a:r>
              <a:rPr lang="zh-CN" altLang="en-US"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、选定好股票后，您就可以在</a:t>
            </a:r>
            <a:r>
              <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a:t>
            </a:r>
            <a:r>
              <a:rPr lang="zh-CN"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rPr>
              <a:t>买入</a:t>
            </a:r>
            <a:r>
              <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rPr>
              <a:t>】</a:t>
            </a:r>
            <a:r>
              <a:rPr lang="zh-CN" altLang="en-US"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页面录入您买入的股票</a:t>
            </a:r>
            <a:endPar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a:p>
            <a:pPr marL="0" algn="l" eaLnBrk="1" fontAlgn="t">
              <a:lnSpc>
                <a:spcPct val="100000"/>
              </a:lnSpc>
            </a:pPr>
            <a:r>
              <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3</a:t>
            </a:r>
            <a:r>
              <a:rPr lang="zh-CN" altLang="en-US"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、当您卖出股票后，您就可以在</a:t>
            </a:r>
            <a:r>
              <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a:t>
            </a:r>
            <a:r>
              <a:rPr lang="zh-CN" altLang="en-US"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卖出</a:t>
            </a:r>
            <a:r>
              <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a:t>
            </a:r>
            <a:r>
              <a:rPr lang="zh-CN" altLang="en-US"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页面录入您卖出的股票</a:t>
            </a:r>
            <a:endPar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a:p>
            <a:pPr marL="0" algn="l" eaLnBrk="1" fontAlgn="t">
              <a:lnSpc>
                <a:spcPct val="100000"/>
              </a:lnSpc>
            </a:pPr>
            <a:r>
              <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4</a:t>
            </a:r>
            <a:r>
              <a:rPr lang="zh-CN" altLang="en-US"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a:t>
            </a:r>
            <a:r>
              <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a:t>
            </a:r>
            <a:r>
              <a:rPr lang="zh-CN" altLang="en-US"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持仓统计</a:t>
            </a:r>
            <a:r>
              <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a:t>
            </a:r>
            <a:r>
              <a:rPr lang="zh-CN" altLang="en-US"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rPr>
              <a:t>页面除了当前股价需要实时手动输入外，其他的可自动计算并统计</a:t>
            </a:r>
            <a:endPar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a:p>
            <a:pPr marL="0" algn="l" eaLnBrk="1" fontAlgn="t">
              <a:lnSpc>
                <a:spcPct val="100000"/>
              </a:lnSpc>
            </a:pPr>
            <a:endParaRPr lang="zh-CN" altLang="en-US"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a:p>
            <a:pPr marL="0" algn="l" eaLnBrk="1" fontAlgn="t">
              <a:lnSpc>
                <a:spcPct val="100000"/>
              </a:lnSpc>
            </a:pPr>
            <a:endParaRPr lang="en-US" altLang="zh-CN" sz="1200" kern="12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Times New Roman" panose="02020603050405020304" pitchFamily="12"/>
            </a:endParaRPr>
          </a:p>
        </xdr:txBody>
      </xdr:sp>
    </xdr:grpSp>
    <xdr:clientData/>
  </xdr:twoCellAnchor>
  <xdr:twoCellAnchor>
    <xdr:from>
      <xdr:col>10</xdr:col>
      <xdr:colOff>499110</xdr:colOff>
      <xdr:row>30</xdr:row>
      <xdr:rowOff>58420</xdr:rowOff>
    </xdr:from>
    <xdr:to>
      <xdr:col>15</xdr:col>
      <xdr:colOff>450215</xdr:colOff>
      <xdr:row>37</xdr:row>
      <xdr:rowOff>53405</xdr:rowOff>
    </xdr:to>
    <xdr:sp>
      <xdr:nvSpPr>
        <xdr:cNvPr id="40" name="文本框 39"/>
        <xdr:cNvSpPr txBox="1"/>
      </xdr:nvSpPr>
      <xdr:spPr>
        <a:xfrm>
          <a:off x="7261860" y="5201920"/>
          <a:ext cx="3332480" cy="1195070"/>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fontAlgn="auto">
            <a:lnSpc>
              <a:spcPct val="150000"/>
            </a:lnSpc>
          </a:pPr>
          <a:r>
            <a:rPr lang="zh-CN" altLang="en-US" sz="9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rPr>
            <a:t>【说明】</a:t>
          </a:r>
          <a:endParaRPr lang="zh-CN" altLang="en-US" sz="9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endParaRPr>
        </a:p>
        <a:p>
          <a:pPr marL="39370" algn="l" fontAlgn="auto">
            <a:lnSpc>
              <a:spcPct val="200000"/>
            </a:lnSpc>
          </a:pPr>
          <a:r>
            <a:rPr sz="9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mn-ea"/>
            </a:rPr>
            <a:t>模板中使用的字体仅限于个人学习、研究或欣赏目的使用，如需商用请您自行向版权方购买、获取商用版权。</a:t>
          </a:r>
          <a:endParaRPr lang="zh-CN" altLang="en-US" sz="900">
            <a:solidFill>
              <a:srgbClr val="222222">
                <a:alpha val="60000"/>
              </a:srgbClr>
            </a:solidFill>
            <a:latin typeface="阿里巴巴普惠体 2.0 65 Medium" panose="00020600040101010101" pitchFamily="18" charset="-122"/>
            <a:ea typeface="阿里巴巴普惠体 2.0 65 Medium" panose="00020600040101010101" pitchFamily="18" charset="-122"/>
            <a:cs typeface="阿里巴巴普惠体 2.0 65 Medium" panose="00020600040101010101" pitchFamily="18" charset="-122"/>
            <a:sym typeface="+mn-ea"/>
          </a:endParaRPr>
        </a:p>
      </xdr:txBody>
    </xdr:sp>
    <xdr:clientData/>
  </xdr:twoCellAnchor>
</xdr:wsDr>
</file>

<file path=xl/theme/theme1.xml><?xml version="1.0" encoding="utf-8"?>
<a:theme xmlns:a="http://schemas.openxmlformats.org/drawingml/2006/main" name="Office Theme">
  <a:themeElements>
    <a:clrScheme name="红色">
      <a:dk1>
        <a:sysClr val="windowText" lastClr="000000"/>
      </a:dk1>
      <a:lt1>
        <a:sysClr val="window" lastClr="FFFFFF"/>
      </a:lt1>
      <a:dk2>
        <a:srgbClr val="44546A"/>
      </a:dk2>
      <a:lt2>
        <a:srgbClr val="E7E6E6"/>
      </a:lt2>
      <a:accent1>
        <a:srgbClr val="D63031"/>
      </a:accent1>
      <a:accent2>
        <a:srgbClr val="D47464"/>
      </a:accent2>
      <a:accent3>
        <a:srgbClr val="BA6F84"/>
      </a:accent3>
      <a:accent4>
        <a:srgbClr val="CF905B"/>
      </a:accent4>
      <a:accent5>
        <a:srgbClr val="E6572D"/>
      </a:accent5>
      <a:accent6>
        <a:srgbClr val="BB3D62"/>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GridLines="0" topLeftCell="A19" workbookViewId="0">
      <selection activeCell="T46" sqref="T46"/>
    </sheetView>
  </sheetViews>
  <sheetFormatPr defaultColWidth="8.875" defaultRowHeight="13.5"/>
  <cols>
    <col min="1" max="16384" width="8.875" style="32"/>
  </cols>
  <sheetData/>
  <sheetProtection formatCells="0" insertHyperlinks="0" autoFilter="0"/>
  <pageMargins left="0.75" right="0.75" top="1" bottom="1" header="0.5" footer="0.5"/>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1010"/>
  <sheetViews>
    <sheetView showGridLines="0" workbookViewId="0">
      <selection activeCell="I7" sqref="I7"/>
    </sheetView>
  </sheetViews>
  <sheetFormatPr defaultColWidth="9" defaultRowHeight="27" customHeight="1"/>
  <cols>
    <col min="1" max="1" width="5.125" style="1" customWidth="1"/>
    <col min="2" max="2" width="6.75" style="1" customWidth="1"/>
    <col min="3" max="3" width="10.75" style="1" customWidth="1"/>
    <col min="4" max="5" width="15.125" style="1" customWidth="1"/>
    <col min="6" max="7" width="10.75" style="1" customWidth="1"/>
    <col min="8" max="8" width="18.375" style="1" customWidth="1"/>
    <col min="9" max="9" width="18" style="1" customWidth="1"/>
    <col min="10" max="10" width="11.9" style="1" customWidth="1"/>
    <col min="11" max="11" width="15.475" style="1" customWidth="1"/>
    <col min="12" max="12" width="11.375" style="1" customWidth="1"/>
    <col min="13" max="13" width="11.375" style="2" customWidth="1"/>
    <col min="14" max="14" width="11.375" style="1" customWidth="1"/>
    <col min="15" max="15" width="11.375" style="2" customWidth="1"/>
    <col min="16" max="16" width="11.375" style="1" customWidth="1"/>
    <col min="17" max="17" width="11.375" style="2" customWidth="1"/>
    <col min="18" max="18" width="14.125" style="2" customWidth="1"/>
    <col min="19" max="20" width="11.375" style="3" customWidth="1"/>
    <col min="21" max="21" width="14.75" style="1" customWidth="1"/>
    <col min="22" max="16384" width="9" style="1"/>
  </cols>
  <sheetData>
    <row r="1" ht="31.5" spans="2:21">
      <c r="B1" s="12" t="s">
        <v>0</v>
      </c>
      <c r="C1" s="12"/>
      <c r="D1" s="12"/>
      <c r="E1" s="12"/>
      <c r="F1" s="12"/>
      <c r="G1" s="12"/>
      <c r="H1" s="12"/>
      <c r="I1" s="12"/>
      <c r="J1" s="12"/>
      <c r="K1" s="12"/>
      <c r="L1" s="12"/>
      <c r="M1" s="12"/>
      <c r="N1" s="12"/>
      <c r="O1" s="12"/>
      <c r="P1" s="12"/>
      <c r="Q1" s="12"/>
      <c r="R1" s="12"/>
      <c r="S1" s="12"/>
      <c r="T1" s="12"/>
      <c r="U1" s="12"/>
    </row>
    <row r="2" ht="10.5" customHeight="1" spans="13:20">
      <c r="M2" s="1"/>
      <c r="O2" s="1"/>
      <c r="Q2" s="1"/>
      <c r="R2" s="1"/>
      <c r="S2" s="1"/>
      <c r="T2" s="1"/>
    </row>
    <row r="3" ht="35" customHeight="1" spans="2:21">
      <c r="B3" s="13" t="s">
        <v>1</v>
      </c>
      <c r="C3" s="14" t="s">
        <v>2</v>
      </c>
      <c r="D3" s="15"/>
      <c r="E3" s="15">
        <f>SUM(M10:M16)</f>
        <v>237529.8</v>
      </c>
      <c r="F3" s="14"/>
      <c r="G3" s="14"/>
      <c r="H3" s="14"/>
      <c r="I3" s="14"/>
      <c r="J3" s="14"/>
      <c r="K3" s="14" t="s">
        <v>3</v>
      </c>
      <c r="L3" s="15">
        <f>SUM(O11:O1002)</f>
        <v>9775.7</v>
      </c>
      <c r="M3" s="14" t="s">
        <v>4</v>
      </c>
      <c r="N3" s="15">
        <f>SUM(R11:R1002)</f>
        <v>126889.8</v>
      </c>
      <c r="O3" s="14" t="s">
        <v>5</v>
      </c>
      <c r="P3" s="24">
        <f>SUM(S11:S1002)</f>
        <v>574</v>
      </c>
      <c r="Q3" s="14" t="s">
        <v>6</v>
      </c>
      <c r="R3" s="26" t="e">
        <f>SUM(T11:T1002)</f>
        <v>#VALUE!</v>
      </c>
      <c r="S3" s="13"/>
      <c r="T3" s="14" t="s">
        <v>7</v>
      </c>
      <c r="U3" s="27" t="e">
        <f>R3/(E3+P3)</f>
        <v>#VALUE!</v>
      </c>
    </row>
    <row r="4" ht="35" customHeight="1" spans="2:21">
      <c r="B4" s="16" t="s">
        <v>8</v>
      </c>
      <c r="C4" s="14" t="s">
        <v>2</v>
      </c>
      <c r="D4" s="17"/>
      <c r="E4" s="15">
        <f>SUM(M19:M20)</f>
        <v>1818</v>
      </c>
      <c r="F4" s="18"/>
      <c r="G4" s="18"/>
      <c r="H4" s="18"/>
      <c r="I4" s="18"/>
      <c r="J4" s="18"/>
      <c r="K4" s="14" t="s">
        <v>3</v>
      </c>
      <c r="L4" s="15">
        <f>SUM(T19:T20)</f>
        <v>-1944</v>
      </c>
      <c r="M4" s="18"/>
      <c r="N4" s="17"/>
      <c r="O4" s="18"/>
      <c r="P4" s="25"/>
      <c r="Q4" s="18"/>
      <c r="R4" s="28"/>
      <c r="S4" s="16"/>
      <c r="T4" s="18"/>
      <c r="U4" s="29"/>
    </row>
    <row r="5" ht="35" customHeight="1" spans="2:21">
      <c r="B5" s="16" t="s">
        <v>9</v>
      </c>
      <c r="C5" s="14" t="s">
        <v>2</v>
      </c>
      <c r="D5" s="17"/>
      <c r="E5" s="15">
        <f>SUM(M23:M25)</f>
        <v>900</v>
      </c>
      <c r="F5" s="18"/>
      <c r="G5" s="18"/>
      <c r="H5" s="18"/>
      <c r="I5" s="18"/>
      <c r="J5" s="18"/>
      <c r="K5" s="14" t="s">
        <v>3</v>
      </c>
      <c r="L5" s="17"/>
      <c r="M5" s="18"/>
      <c r="N5" s="17"/>
      <c r="O5" s="18"/>
      <c r="P5" s="25"/>
      <c r="Q5" s="18"/>
      <c r="R5" s="28"/>
      <c r="S5" s="16"/>
      <c r="T5" s="18"/>
      <c r="U5" s="29"/>
    </row>
    <row r="6" ht="35" customHeight="1" spans="2:21">
      <c r="B6" s="16" t="s">
        <v>10</v>
      </c>
      <c r="C6" s="14" t="s">
        <v>2</v>
      </c>
      <c r="D6" s="17"/>
      <c r="E6" s="15">
        <f>SUM(M28:M31)</f>
        <v>13000</v>
      </c>
      <c r="F6" s="18"/>
      <c r="G6" s="18"/>
      <c r="H6" s="18"/>
      <c r="I6" s="18"/>
      <c r="J6" s="18"/>
      <c r="K6" s="14" t="s">
        <v>3</v>
      </c>
      <c r="L6" s="17"/>
      <c r="M6" s="18"/>
      <c r="N6" s="17"/>
      <c r="O6" s="18"/>
      <c r="P6" s="25"/>
      <c r="Q6" s="18"/>
      <c r="R6" s="28"/>
      <c r="S6" s="16"/>
      <c r="T6" s="18"/>
      <c r="U6" s="29"/>
    </row>
    <row r="7" ht="30" customHeight="1" spans="2:20">
      <c r="B7" s="1" t="s">
        <v>8</v>
      </c>
      <c r="M7" s="1"/>
      <c r="O7" s="1"/>
      <c r="Q7" s="1"/>
      <c r="R7" s="1"/>
      <c r="S7" s="1"/>
      <c r="T7" s="1"/>
    </row>
    <row r="8" ht="30" customHeight="1" spans="13:20">
      <c r="M8" s="1"/>
      <c r="O8" s="1"/>
      <c r="Q8" s="1"/>
      <c r="R8" s="1"/>
      <c r="S8" s="1"/>
      <c r="T8" s="1"/>
    </row>
    <row r="9" ht="12.75" customHeight="1" spans="2:21">
      <c r="B9" s="5" t="s">
        <v>11</v>
      </c>
      <c r="C9" s="5" t="s">
        <v>11</v>
      </c>
      <c r="D9" s="5"/>
      <c r="E9" s="5" t="s">
        <v>11</v>
      </c>
      <c r="F9" s="5"/>
      <c r="G9" s="5"/>
      <c r="H9" s="5"/>
      <c r="I9" s="5"/>
      <c r="J9" s="5"/>
      <c r="K9" s="5" t="s">
        <v>11</v>
      </c>
      <c r="L9" s="5" t="s">
        <v>11</v>
      </c>
      <c r="M9" s="5" t="s">
        <v>11</v>
      </c>
      <c r="N9" s="5" t="s">
        <v>11</v>
      </c>
      <c r="O9" s="5" t="s">
        <v>11</v>
      </c>
      <c r="P9" s="5" t="s">
        <v>11</v>
      </c>
      <c r="Q9" s="6" t="s">
        <v>12</v>
      </c>
      <c r="R9" s="5" t="s">
        <v>11</v>
      </c>
      <c r="S9" s="5" t="s">
        <v>11</v>
      </c>
      <c r="T9" s="5" t="s">
        <v>11</v>
      </c>
      <c r="U9" s="6" t="s">
        <v>12</v>
      </c>
    </row>
    <row r="10" customHeight="1" spans="2:21">
      <c r="B10" s="7" t="s">
        <v>13</v>
      </c>
      <c r="C10" s="7" t="s">
        <v>14</v>
      </c>
      <c r="D10" s="7" t="s">
        <v>15</v>
      </c>
      <c r="E10" s="7" t="s">
        <v>16</v>
      </c>
      <c r="F10" s="7" t="s">
        <v>17</v>
      </c>
      <c r="G10" s="7" t="s">
        <v>18</v>
      </c>
      <c r="H10" s="7" t="s">
        <v>19</v>
      </c>
      <c r="I10" s="7" t="s">
        <v>20</v>
      </c>
      <c r="J10" s="7" t="s">
        <v>21</v>
      </c>
      <c r="K10" s="7" t="s">
        <v>22</v>
      </c>
      <c r="L10" s="7" t="s">
        <v>23</v>
      </c>
      <c r="M10" s="7" t="s">
        <v>24</v>
      </c>
      <c r="N10" s="7" t="s">
        <v>25</v>
      </c>
      <c r="O10" s="7" t="s">
        <v>26</v>
      </c>
      <c r="P10" s="7" t="s">
        <v>27</v>
      </c>
      <c r="Q10" s="7" t="s">
        <v>28</v>
      </c>
      <c r="R10" s="7" t="s">
        <v>29</v>
      </c>
      <c r="S10" s="7" t="s">
        <v>5</v>
      </c>
      <c r="T10" s="7" t="s">
        <v>6</v>
      </c>
      <c r="U10" s="7" t="s">
        <v>30</v>
      </c>
    </row>
    <row r="11" customHeight="1" spans="2:21">
      <c r="B11" s="8">
        <f>IF(C11&lt;&gt;"",ROW()-6,"")</f>
        <v>5</v>
      </c>
      <c r="C11" s="8">
        <v>600036</v>
      </c>
      <c r="D11" s="8" t="str">
        <f>IFERROR(VLOOKUP(C11,买入!C4:F1000,2,FALSE),"-")</f>
        <v>A股</v>
      </c>
      <c r="E11" s="8" etdt="1" t="e">
        <v>#VALUE!</v>
      </c>
      <c r="F11" s="19">
        <f>_xlfn.FIELDVALUE(E11,"收盘价")</f>
        <v>43.26</v>
      </c>
      <c r="G11" s="20">
        <f>_xlfn.FIELDVALUE(E11,"涨跌幅")*0.01</f>
        <v>-0.00483091787439616</v>
      </c>
      <c r="H11" s="21">
        <f>_xlfn.FIELDVALUE(E11,"成交量")</f>
        <v>79449625</v>
      </c>
      <c r="I11" s="21">
        <f>_xlfn.FIELDVALUE(E11,"换手率")</f>
        <v>0.750418874434957</v>
      </c>
      <c r="J11" s="19">
        <f>_xlfn.FIELDVALUE(E11,"AH股溢价率")</f>
        <v>-1.96515892510576</v>
      </c>
      <c r="K11" s="8" t="str">
        <f>IFERROR(VLOOKUP(C11,买入!C4:F1000,3,FALSE),"-")</f>
        <v>招商银行</v>
      </c>
      <c r="L11" s="8">
        <f>IF(C11&lt;&gt;"-",SUMIFS(买入!$G$4:$G$1000,买入!$C$4:$C$1000,持仓统计!C11),"-")</f>
        <v>100</v>
      </c>
      <c r="M11" s="9">
        <f>IF(C11&lt;&gt;"-",SUMIFS(买入!$I$4:$I$1000,买入!$C$4:$C$1000,持仓统计!C11),"-")</f>
        <v>3869.5</v>
      </c>
      <c r="N11" s="8">
        <f>IF(C11&lt;&gt;"-",SUMIFS(卖出!$G$4:$G$1000,卖出!$C$4:$C$1000,持仓统计!C11),"-")</f>
        <v>0</v>
      </c>
      <c r="O11" s="9">
        <f>IF(C11&lt;&gt;"-",SUMIFS(卖出!$I$4:$I$1000,卖出!$C$4:$C$1000,持仓统计!C11),"-")</f>
        <v>0</v>
      </c>
      <c r="P11" s="8">
        <f>IFERROR(IF(AND(L11&lt;&gt;"",N11&lt;&gt;""),L11-N11,"-"),"-")</f>
        <v>100</v>
      </c>
      <c r="Q11" s="9">
        <f>F11</f>
        <v>43.26</v>
      </c>
      <c r="R11" s="9">
        <f>IFERROR(IF(AND(P11&lt;&gt;"",Q11&lt;&gt;""),P11*Q11,"-"),"")</f>
        <v>4326</v>
      </c>
      <c r="S11" s="9">
        <f>IF(C11&lt;&gt;"-",SUMIFS(买入!$J$4:$J$1000,买入!$C$4:$C$1000,持仓统计!C11)+SUMIFS(卖出!$J$4:$J$1000,卖出!$C$4:$C$1000,持仓统计!C11),"-")</f>
        <v>10</v>
      </c>
      <c r="T11" s="9">
        <f>IF(C11&lt;&gt;"-",O11+R11-M11-S11,"-")</f>
        <v>446.5</v>
      </c>
      <c r="U11" s="19">
        <f>_xlfn.FIELDVALUE(E11,"收盘价")</f>
        <v>43.26</v>
      </c>
    </row>
    <row r="12" customHeight="1" spans="2:21">
      <c r="B12" s="8">
        <f>IF(C12&lt;&gt;"",ROW()-6,"")</f>
        <v>6</v>
      </c>
      <c r="C12" s="8">
        <v>601318</v>
      </c>
      <c r="D12" s="8" t="str">
        <f>IFERROR(VLOOKUP(C12,买入!C5:F1001,2,FALSE),"-")</f>
        <v>A股</v>
      </c>
      <c r="E12" s="8" etdt="2" t="e">
        <v>#VALUE!</v>
      </c>
      <c r="F12" s="19">
        <f>_xlfn.FIELDVALUE(E12,"收盘价")</f>
        <v>60.5</v>
      </c>
      <c r="G12" s="8"/>
      <c r="H12" s="8"/>
      <c r="I12" s="8"/>
      <c r="J12" s="8"/>
      <c r="K12" s="8" t="str">
        <f>IFERROR(VLOOKUP(C12,买入!C4:F1001,3,FALSE),"-")</f>
        <v>中国平安</v>
      </c>
      <c r="L12" s="8">
        <f>IF(C12&lt;&gt;"-",SUMIFS(买入!$G$4:$G$1000,买入!$C$4:$C$1000,持仓统计!C12),"-")</f>
        <v>500</v>
      </c>
      <c r="M12" s="9">
        <f>IF(C12&lt;&gt;"-",SUMIFS(买入!$I$4:$I$1000,买入!$C$4:$C$1000,持仓统计!C12),"-")</f>
        <v>25501.5</v>
      </c>
      <c r="N12" s="8">
        <f>IF(C12&lt;&gt;"-",SUMIFS(卖出!$G$4:$G$1000,卖出!$C$4:$C$1000,持仓统计!C12),"-")</f>
        <v>0</v>
      </c>
      <c r="O12" s="9">
        <f>IF(C12&lt;&gt;"-",SUMIFS(卖出!$I$4:$I$1000,卖出!$C$4:$C$1000,持仓统计!C12),"-")</f>
        <v>0</v>
      </c>
      <c r="P12" s="8">
        <f>IFERROR(IF(AND(L12&lt;&gt;"",N12&lt;&gt;""),L12-N12,"-"),"-")</f>
        <v>500</v>
      </c>
      <c r="Q12" s="9">
        <f>F12</f>
        <v>60.5</v>
      </c>
      <c r="R12" s="9">
        <f>IFERROR(IF(AND(P12&lt;&gt;"",Q12&lt;&gt;""),P12*Q12,"-"),"")</f>
        <v>30250</v>
      </c>
      <c r="S12" s="9">
        <f>IF(C12&lt;&gt;"-",SUMIFS(买入!$J$4:$J$1000,买入!$C$4:$C$1000,持仓统计!C12)+SUMIFS(卖出!$J$4:$J$1000,卖出!$C$4:$C$1000,持仓统计!C12),"-")</f>
        <v>140</v>
      </c>
      <c r="T12" s="9">
        <f>IF(C12&lt;&gt;"-",O12+R12-M12-S12,"-")</f>
        <v>4608.5</v>
      </c>
      <c r="U12" s="19">
        <f>_xlfn.FIELDVALUE(E12,"收盘价")</f>
        <v>60.5</v>
      </c>
    </row>
    <row r="13" customHeight="1" spans="2:21">
      <c r="B13" s="8">
        <f>IF(C13&lt;&gt;"",ROW()-6,"")</f>
        <v>7</v>
      </c>
      <c r="C13" s="8">
        <v>600438</v>
      </c>
      <c r="D13" s="8" t="str">
        <f>IFERROR(VLOOKUP(C13,买入!C6:F1002,2,FALSE),"-")</f>
        <v>A股</v>
      </c>
      <c r="E13" s="8" etdt="3" t="e">
        <v>#VALUE!</v>
      </c>
      <c r="F13" s="19">
        <f>_xlfn.FIELDVALUE(E13,"收盘价")</f>
        <v>21.03</v>
      </c>
      <c r="G13" s="8"/>
      <c r="H13" s="8"/>
      <c r="I13" s="8"/>
      <c r="J13" s="8"/>
      <c r="K13" s="8" t="str">
        <f>IFERROR(VLOOKUP(C13,买入!C6:F1002,3,FALSE),"-")</f>
        <v>通威股份</v>
      </c>
      <c r="L13" s="8">
        <f>IF(C13&lt;&gt;"-",SUMIFS(买入!$G$4:$G$1000,买入!$C$4:$C$1000,持仓统计!C13),"-")</f>
        <v>500</v>
      </c>
      <c r="M13" s="9">
        <f>IF(C13&lt;&gt;"-",SUMIFS(买入!$I$4:$I$1000,买入!$C$4:$C$1000,持仓统计!C13),"-")</f>
        <v>34692.5</v>
      </c>
      <c r="N13" s="8">
        <f>IF(C13&lt;&gt;"-",SUMIFS(卖出!$G$4:$G$1000,卖出!$C$4:$C$1000,持仓统计!C13),"-")</f>
        <v>0</v>
      </c>
      <c r="O13" s="9">
        <f>IF(C13&lt;&gt;"-",SUMIFS(卖出!$I$4:$I$1000,卖出!$C$4:$C$1000,持仓统计!C13),"-")</f>
        <v>0</v>
      </c>
      <c r="P13" s="8">
        <f>IFERROR(IF(AND(L13&lt;&gt;"",N13&lt;&gt;""),L13-N13,"-"),"-")</f>
        <v>500</v>
      </c>
      <c r="Q13" s="9">
        <f>F13</f>
        <v>21.03</v>
      </c>
      <c r="R13" s="9">
        <f>IFERROR(IF(AND(P13&lt;&gt;"",Q13&lt;&gt;""),P13*Q13,"-"),"")</f>
        <v>10515</v>
      </c>
      <c r="S13" s="9">
        <f>IF(C13&lt;&gt;"-",SUMIFS(买入!$J$4:$J$1000,买入!$C$4:$C$1000,持仓统计!C13)+SUMIFS(卖出!$J$4:$J$1000,卖出!$C$4:$C$1000,持仓统计!C13),"-")</f>
        <v>178</v>
      </c>
      <c r="T13" s="9">
        <f>IF(C13&lt;&gt;"-",O13+R13-M13-S13,"-")</f>
        <v>-24355.5</v>
      </c>
      <c r="U13" s="8"/>
    </row>
    <row r="14" customHeight="1" spans="2:21">
      <c r="B14" s="8">
        <f>IF(C14&lt;&gt;"",ROW()-6,"")</f>
        <v>8</v>
      </c>
      <c r="C14" s="8">
        <v>601012</v>
      </c>
      <c r="D14" s="8" t="str">
        <f>IFERROR(VLOOKUP(C14,买入!C7:F1003,2,FALSE),"-")</f>
        <v>A股</v>
      </c>
      <c r="E14" s="8" etdt="4" t="e">
        <v>#VALUE!</v>
      </c>
      <c r="F14" s="19">
        <f>_xlfn.FIELDVALUE(E14,"收盘价")</f>
        <v>16.52</v>
      </c>
      <c r="G14" s="8"/>
      <c r="H14" s="8"/>
      <c r="I14" s="8"/>
      <c r="J14" s="8"/>
      <c r="K14" s="8" t="str">
        <f>IFERROR(VLOOKUP(C14,买入!C7:F1003,3,FALSE),"-")</f>
        <v>隆基绿能</v>
      </c>
      <c r="L14" s="8">
        <f>IF(C14&lt;&gt;"-",SUMIFS(买入!$G$4:$G$1000,买入!$C$4:$C$1000,持仓统计!C14),"-")</f>
        <v>1240</v>
      </c>
      <c r="M14" s="9">
        <f>IF(C14&lt;&gt;"-",SUMIFS(买入!$I$4:$I$1000,买入!$C$4:$C$1000,持仓统计!C14),"-")</f>
        <v>108475.2</v>
      </c>
      <c r="N14" s="8">
        <f>IF(C14&lt;&gt;"-",SUMIFS(卖出!$G$4:$G$1000,卖出!$C$4:$C$1000,持仓统计!C14),"-")</f>
        <v>0</v>
      </c>
      <c r="O14" s="9">
        <f>IF(C14&lt;&gt;"-",SUMIFS(卖出!$I$4:$I$1000,卖出!$C$4:$C$1000,持仓统计!C14),"-")</f>
        <v>0</v>
      </c>
      <c r="P14" s="8">
        <f>IFERROR(IF(AND(L14&lt;&gt;"",N14&lt;&gt;""),L14-N14,"-"),"-")</f>
        <v>1240</v>
      </c>
      <c r="Q14" s="9">
        <f>F14</f>
        <v>16.52</v>
      </c>
      <c r="R14" s="9">
        <f>IFERROR(IF(AND(P14&lt;&gt;"",Q14&lt;&gt;""),P14*Q14,"-"),"")</f>
        <v>20484.8</v>
      </c>
      <c r="S14" s="9">
        <f>IF(C14&lt;&gt;"-",SUMIFS(买入!$J$4:$J$1000,买入!$C$4:$C$1000,持仓统计!C14)+SUMIFS(卖出!$J$4:$J$1000,卖出!$C$4:$C$1000,持仓统计!C14),"-")</f>
        <v>86</v>
      </c>
      <c r="T14" s="9">
        <f>IF(C14&lt;&gt;"-",O14+R14-M14-S14,"-")</f>
        <v>-88076.4</v>
      </c>
      <c r="U14" s="8"/>
    </row>
    <row r="15" customHeight="1" spans="2:21">
      <c r="B15" s="8">
        <f>IF(C15&lt;&gt;"",ROW()-6,"")</f>
        <v>9</v>
      </c>
      <c r="C15" s="8">
        <v>600900</v>
      </c>
      <c r="D15" s="8" t="str">
        <f>IFERROR(VLOOKUP(C15,买入!C8:F1004,2,FALSE),"-")</f>
        <v>A股</v>
      </c>
      <c r="E15" s="8" etdt="5" t="e">
        <v>#VALUE!</v>
      </c>
      <c r="F15" s="19">
        <f>_xlfn.FIELDVALUE(E15,"收盘价")</f>
        <v>27.87</v>
      </c>
      <c r="G15" s="8"/>
      <c r="H15" s="8"/>
      <c r="I15" s="8"/>
      <c r="J15" s="8"/>
      <c r="K15" s="8" t="str">
        <f>IFERROR(VLOOKUP(C15,买入!C8:F1004,3,FALSE),"-")</f>
        <v>长江电力</v>
      </c>
      <c r="L15" s="8">
        <f>IF(C15&lt;&gt;"-",SUMIFS(买入!$G$4:$G$1000,买入!$C$4:$C$1000,持仓统计!C15),"-")</f>
        <v>2300</v>
      </c>
      <c r="M15" s="9">
        <f>IF(C15&lt;&gt;"-",SUMIFS(买入!$I$4:$I$1000,买入!$C$4:$C$1000,持仓统计!C15),"-")</f>
        <v>64991.1</v>
      </c>
      <c r="N15" s="8">
        <f>IF(C15&lt;&gt;"-",SUMIFS(卖出!$G$4:$G$1000,卖出!$C$4:$C$1000,持仓统计!C15),"-")</f>
        <v>100</v>
      </c>
      <c r="O15" s="9">
        <f>IF(C15&lt;&gt;"-",SUMIFS(卖出!$I$4:$I$1000,卖出!$C$4:$C$1000,持仓统计!C15),"-")</f>
        <v>2825.7</v>
      </c>
      <c r="P15" s="8">
        <f>IFERROR(IF(AND(L15&lt;&gt;"",N15&lt;&gt;""),L15-N15,"-"),"-")</f>
        <v>2200</v>
      </c>
      <c r="Q15" s="9">
        <f>F15</f>
        <v>27.87</v>
      </c>
      <c r="R15" s="9">
        <f>IFERROR(IF(AND(P15&lt;&gt;"",Q15&lt;&gt;""),P15*Q15,"-"),"")</f>
        <v>61314</v>
      </c>
      <c r="S15" s="9">
        <f>IF(C15&lt;&gt;"-",SUMIFS(买入!$J$4:$J$1000,买入!$C$4:$C$1000,持仓统计!C15)+SUMIFS(卖出!$J$4:$J$1000,卖出!$C$4:$C$1000,持仓统计!C15),"-")</f>
        <v>34</v>
      </c>
      <c r="T15" s="9">
        <f>IF(C15&lt;&gt;"-",O15+R15-M15-S15,"-")</f>
        <v>-885.400000000001</v>
      </c>
      <c r="U15" s="8"/>
    </row>
    <row r="16" customHeight="1" spans="2:21">
      <c r="B16" s="8">
        <f>IF(C16&lt;&gt;"",ROW()-6,"")</f>
        <v>10</v>
      </c>
      <c r="C16" s="8" t="str">
        <f>IF(选股!C13&lt;&gt;"",选股!C13,"-")</f>
        <v>-</v>
      </c>
      <c r="D16" s="8"/>
      <c r="E16" s="8" t="str">
        <f>IFERROR(VLOOKUP(C16,选股!C13:E1009,2,FALSE),"-")</f>
        <v>-</v>
      </c>
      <c r="F16" s="8"/>
      <c r="G16" s="8"/>
      <c r="H16" s="8"/>
      <c r="I16" s="8"/>
      <c r="J16" s="8"/>
      <c r="K16" s="8" t="str">
        <f>IFERROR(VLOOKUP(C16,选股!C13:E1009,3,FALSE),"-")</f>
        <v>-</v>
      </c>
      <c r="L16" s="8" t="str">
        <f>IF(C16&lt;&gt;"-",SUMIFS(买入!$G$4:$G$1000,买入!$C$4:$C$1000,持仓统计!C16),"-")</f>
        <v>-</v>
      </c>
      <c r="M16" s="9" t="str">
        <f>IF(C16&lt;&gt;"-",SUMIFS(买入!$I$4:$I$1000,买入!$C$4:$C$1000,持仓统计!C16),"-")</f>
        <v>-</v>
      </c>
      <c r="N16" s="8" t="str">
        <f>IF(C16&lt;&gt;"-",SUMIFS(卖出!$G$4:$G$1000,卖出!$C$4:$C$1000,持仓统计!C16),"-")</f>
        <v>-</v>
      </c>
      <c r="O16" s="9" t="str">
        <f>IF(C16&lt;&gt;"-",SUMIFS(卖出!$I$4:$I$1000,卖出!$C$4:$C$1000,持仓统计!C16),"-")</f>
        <v>-</v>
      </c>
      <c r="P16" s="8" t="str">
        <f>IFERROR(IF(AND(L16&lt;&gt;"",N16&lt;&gt;""),L16-N16,"-"),"-")</f>
        <v>-</v>
      </c>
      <c r="Q16" s="9"/>
      <c r="R16" s="9" t="str">
        <f>IFERROR(IF(AND(P16&lt;&gt;"",Q16&lt;&gt;""),P16*Q16,"-"),"")</f>
        <v>-</v>
      </c>
      <c r="S16" s="9" t="str">
        <f>IF(C16&lt;&gt;"-",SUMIFS(买入!$J$4:$J$1000,买入!$C$4:$C$1000,持仓统计!C16)+SUMIFS(卖出!$J$4:$J$1000,卖出!$C$4:$C$1000,持仓统计!C16),"-")</f>
        <v>-</v>
      </c>
      <c r="T16" s="9" t="str">
        <f>IF(C16&lt;&gt;"-",O16+R16-M16-S16,"-")</f>
        <v>-</v>
      </c>
      <c r="U16" s="8"/>
    </row>
    <row r="17" customHeight="1" spans="2:21">
      <c r="B17" s="22" t="s">
        <v>8</v>
      </c>
      <c r="C17" s="23"/>
      <c r="D17" s="23"/>
      <c r="E17" s="23"/>
      <c r="F17" s="23"/>
      <c r="G17" s="23"/>
      <c r="H17" s="23"/>
      <c r="I17" s="23"/>
      <c r="J17" s="23"/>
      <c r="K17" s="23"/>
      <c r="L17" s="23"/>
      <c r="M17" s="23"/>
      <c r="N17" s="23"/>
      <c r="O17" s="23"/>
      <c r="P17" s="23"/>
      <c r="Q17" s="23"/>
      <c r="R17" s="23"/>
      <c r="S17" s="23"/>
      <c r="T17" s="23"/>
      <c r="U17" s="30"/>
    </row>
    <row r="18" customHeight="1" spans="2:21">
      <c r="B18" s="7" t="s">
        <v>13</v>
      </c>
      <c r="C18" s="7" t="s">
        <v>14</v>
      </c>
      <c r="D18" s="7" t="s">
        <v>15</v>
      </c>
      <c r="E18" s="7" t="s">
        <v>16</v>
      </c>
      <c r="F18" s="7" t="s">
        <v>17</v>
      </c>
      <c r="G18" s="7" t="s">
        <v>18</v>
      </c>
      <c r="H18" s="7" t="s">
        <v>19</v>
      </c>
      <c r="I18" s="7" t="s">
        <v>20</v>
      </c>
      <c r="J18" s="7" t="s">
        <v>21</v>
      </c>
      <c r="K18" s="7" t="s">
        <v>22</v>
      </c>
      <c r="L18" s="7" t="s">
        <v>23</v>
      </c>
      <c r="M18" s="7" t="s">
        <v>24</v>
      </c>
      <c r="N18" s="7" t="s">
        <v>25</v>
      </c>
      <c r="O18" s="7" t="s">
        <v>26</v>
      </c>
      <c r="P18" s="7" t="s">
        <v>27</v>
      </c>
      <c r="Q18" s="7" t="s">
        <v>28</v>
      </c>
      <c r="R18" s="7" t="s">
        <v>29</v>
      </c>
      <c r="S18" s="7" t="s">
        <v>5</v>
      </c>
      <c r="T18" s="7" t="s">
        <v>6</v>
      </c>
      <c r="U18" s="7" t="s">
        <v>30</v>
      </c>
    </row>
    <row r="19" customHeight="1" spans="2:21">
      <c r="B19" s="8">
        <f>IF(C19&lt;&gt;"",ROW()-6,"")</f>
        <v>13</v>
      </c>
      <c r="C19" s="8">
        <v>159381</v>
      </c>
      <c r="D19" s="8" t="str">
        <f>IFERROR(VLOOKUP(C19,买入!C9:F1005,2,FALSE),"-")</f>
        <v>A股基金</v>
      </c>
      <c r="E19" s="8" etdt="6" t="e">
        <v>#VALUE!</v>
      </c>
      <c r="F19" s="8">
        <f>_xlfn.FIELDVALUE(E19,"基金资产净值")</f>
        <v>0</v>
      </c>
      <c r="G19" s="8"/>
      <c r="H19" s="8"/>
      <c r="I19" s="8"/>
      <c r="J19" s="8"/>
      <c r="K19" s="8" t="str">
        <f>IFERROR(VLOOKUP(C19,买入!C9:F1005,3,FALSE),"-")</f>
        <v>创AI</v>
      </c>
      <c r="L19" s="8">
        <f>IF(C19&lt;&gt;"-",SUMIFS(买入!$G$4:$G$1000,买入!$C$4:$C$1000,持仓统计!C19),"-")</f>
        <v>2000</v>
      </c>
      <c r="M19" s="9">
        <f>IF(C19&lt;&gt;"-",SUMIFS(买入!$I$4:$I$1000,买入!$C$4:$C$1000,持仓统计!C19),"-")</f>
        <v>1818</v>
      </c>
      <c r="N19" s="8">
        <f>IF(C19&lt;&gt;"-",SUMIFS(卖出!$G$4:$G$1000,卖出!$C$4:$C$1000,持仓统计!C19),"-")</f>
        <v>0</v>
      </c>
      <c r="O19" s="9">
        <f>IF(C19&lt;&gt;"-",SUMIFS(卖出!$I$4:$I$1000,卖出!$C$4:$C$1000,持仓统计!C19),"-")</f>
        <v>0</v>
      </c>
      <c r="P19" s="8">
        <f>IFERROR(IF(AND(L19&lt;&gt;"",N19&lt;&gt;""),L19-N19,"-"),"-")</f>
        <v>2000</v>
      </c>
      <c r="Q19" s="9">
        <f>F19</f>
        <v>0</v>
      </c>
      <c r="R19" s="9">
        <f>IFERROR(IF(AND(P19&lt;&gt;"",Q19&lt;&gt;""),P19*Q19,"-"),"")</f>
        <v>0</v>
      </c>
      <c r="S19" s="9">
        <f>IF(C19&lt;&gt;"-",SUMIFS(买入!$J$4:$J$1000,买入!$C$4:$C$1000,持仓统计!C19)+SUMIFS(卖出!$J$4:$J$1000,卖出!$C$4:$C$1000,持仓统计!C19),"-")</f>
        <v>126</v>
      </c>
      <c r="T19" s="9">
        <f>IF(C19&lt;&gt;"-",O19+R19-M19-S19,"-")</f>
        <v>-1944</v>
      </c>
      <c r="U19" s="31">
        <f>_xlfn.FIELDVALUE(E19,"股票投资市值")</f>
        <v>0</v>
      </c>
    </row>
    <row r="20" customHeight="1" spans="2:21">
      <c r="B20" s="8">
        <f>IF(C20&lt;&gt;"",ROW()-6,"")</f>
        <v>14</v>
      </c>
      <c r="C20" s="8" t="str">
        <f>IF(选股!C16&lt;&gt;"",选股!C16,"-")</f>
        <v>-</v>
      </c>
      <c r="D20" s="8"/>
      <c r="E20" s="8" t="str">
        <f>IFERROR(VLOOKUP(C20,选股!C16:E1012,2,FALSE),"-")</f>
        <v>-</v>
      </c>
      <c r="F20" s="8"/>
      <c r="G20" s="8"/>
      <c r="H20" s="8"/>
      <c r="I20" s="8"/>
      <c r="J20" s="8"/>
      <c r="K20" s="8" t="str">
        <f>IFERROR(VLOOKUP(C20,选股!C16:E1012,3,FALSE),"-")</f>
        <v>-</v>
      </c>
      <c r="L20" s="8" t="str">
        <f>IF(C20&lt;&gt;"-",SUMIFS(买入!$G$4:$G$1000,买入!$C$4:$C$1000,持仓统计!C20),"-")</f>
        <v>-</v>
      </c>
      <c r="M20" s="9" t="str">
        <f>IF(C20&lt;&gt;"-",SUMIFS(买入!$I$4:$I$1000,买入!$C$4:$C$1000,持仓统计!C20),"-")</f>
        <v>-</v>
      </c>
      <c r="N20" s="8" t="str">
        <f>IF(C20&lt;&gt;"-",SUMIFS(卖出!$G$4:$G$1000,卖出!$C$4:$C$1000,持仓统计!C20),"-")</f>
        <v>-</v>
      </c>
      <c r="O20" s="9" t="str">
        <f>IF(C20&lt;&gt;"-",SUMIFS(卖出!$I$4:$I$1000,卖出!$C$4:$C$1000,持仓统计!C20),"-")</f>
        <v>-</v>
      </c>
      <c r="P20" s="8" t="str">
        <f>IFERROR(IF(AND(L20&lt;&gt;"",N20&lt;&gt;""),L20-N20,"-"),"-")</f>
        <v>-</v>
      </c>
      <c r="Q20" s="9"/>
      <c r="R20" s="9" t="str">
        <f>IFERROR(IF(AND(P20&lt;&gt;"",Q20&lt;&gt;""),P20*Q20,"-"),"")</f>
        <v>-</v>
      </c>
      <c r="S20" s="9" t="str">
        <f>IF(C20&lt;&gt;"-",SUMIFS(买入!$J$4:$J$1000,买入!$C$4:$C$1000,持仓统计!C20)+SUMIFS(卖出!$J$4:$J$1000,卖出!$C$4:$C$1000,持仓统计!C20),"-")</f>
        <v>-</v>
      </c>
      <c r="T20" s="9" t="str">
        <f>IF(C20&lt;&gt;"-",O20+R20-M20-S20,"-")</f>
        <v>-</v>
      </c>
      <c r="U20" s="8"/>
    </row>
    <row r="21" customHeight="1" spans="2:21">
      <c r="B21" s="8">
        <f>IF(C21&lt;&gt;"",ROW()-6,"")</f>
        <v>15</v>
      </c>
      <c r="C21" s="22" t="s">
        <v>9</v>
      </c>
      <c r="D21" s="23"/>
      <c r="E21" s="23"/>
      <c r="F21" s="23"/>
      <c r="G21" s="23"/>
      <c r="H21" s="23"/>
      <c r="I21" s="23"/>
      <c r="J21" s="23"/>
      <c r="K21" s="23"/>
      <c r="L21" s="23"/>
      <c r="M21" s="23"/>
      <c r="N21" s="23"/>
      <c r="O21" s="23"/>
      <c r="P21" s="23"/>
      <c r="Q21" s="23"/>
      <c r="R21" s="23"/>
      <c r="S21" s="23"/>
      <c r="T21" s="23"/>
      <c r="U21" s="30"/>
    </row>
    <row r="22" customHeight="1" spans="2:21">
      <c r="B22" s="8"/>
      <c r="C22" s="7" t="s">
        <v>14</v>
      </c>
      <c r="D22" s="7" t="s">
        <v>15</v>
      </c>
      <c r="E22" s="7" t="s">
        <v>16</v>
      </c>
      <c r="F22" s="7" t="s">
        <v>17</v>
      </c>
      <c r="G22" s="7" t="s">
        <v>18</v>
      </c>
      <c r="H22" s="7" t="s">
        <v>19</v>
      </c>
      <c r="I22" s="7" t="s">
        <v>20</v>
      </c>
      <c r="J22" s="7" t="s">
        <v>21</v>
      </c>
      <c r="K22" s="7" t="s">
        <v>22</v>
      </c>
      <c r="L22" s="7" t="s">
        <v>23</v>
      </c>
      <c r="M22" s="7" t="s">
        <v>24</v>
      </c>
      <c r="N22" s="7" t="s">
        <v>25</v>
      </c>
      <c r="O22" s="7" t="s">
        <v>26</v>
      </c>
      <c r="P22" s="7" t="s">
        <v>27</v>
      </c>
      <c r="Q22" s="7" t="s">
        <v>28</v>
      </c>
      <c r="R22" s="7" t="s">
        <v>29</v>
      </c>
      <c r="S22" s="7" t="s">
        <v>5</v>
      </c>
      <c r="T22" s="7" t="s">
        <v>6</v>
      </c>
      <c r="U22" s="7" t="s">
        <v>30</v>
      </c>
    </row>
    <row r="23" customHeight="1" spans="2:21">
      <c r="B23" s="8">
        <f>IF(C23&lt;&gt;"",ROW()-6,"")</f>
        <v>17</v>
      </c>
      <c r="C23" s="8" t="s">
        <v>31</v>
      </c>
      <c r="D23" s="8" t="str">
        <f>IFERROR(VLOOKUP(C23,买入!C18:F1014,2,FALSE),"-")</f>
        <v>-</v>
      </c>
      <c r="E23" s="8" t="str">
        <f>IFERROR(VLOOKUP(C23,选股!C19:E1015,2,FALSE),"-")</f>
        <v>-</v>
      </c>
      <c r="F23" s="8"/>
      <c r="G23" s="8"/>
      <c r="H23" s="8"/>
      <c r="I23" s="8"/>
      <c r="J23" s="8"/>
      <c r="K23" s="8" t="s">
        <v>32</v>
      </c>
      <c r="L23" s="8">
        <f>IF(C23&lt;&gt;"-",SUMIFS(买入!$G$4:$G$1000,买入!$C$4:$C$1000,持仓统计!C23),"-")</f>
        <v>100</v>
      </c>
      <c r="M23" s="9">
        <f>IF(C23&lt;&gt;"-",SUMIFS(买入!$I$4:$I$1000,买入!$C$4:$C$1000,持仓统计!C23),"-")</f>
        <v>900</v>
      </c>
      <c r="N23" s="8">
        <f>IF(C23&lt;&gt;"-",SUMIFS(卖出!$G$4:$G$1000,卖出!$C$4:$C$1000,持仓统计!C23),"-")</f>
        <v>50</v>
      </c>
      <c r="O23" s="9">
        <f>IF(C23&lt;&gt;"-",SUMIFS(卖出!$I$4:$I$1000,卖出!$C$4:$C$1000,持仓统计!C23),"-")</f>
        <v>450</v>
      </c>
      <c r="P23" s="8">
        <f>IFERROR(IF(AND(L23&lt;&gt;"",N23&lt;&gt;""),L23-N23,"-"),"-")</f>
        <v>50</v>
      </c>
      <c r="Q23" s="9"/>
      <c r="R23" s="9" t="str">
        <f>IFERROR(IF(AND(P23&lt;&gt;"",Q23&lt;&gt;""),P23*Q23,"-"),"")</f>
        <v>-</v>
      </c>
      <c r="S23" s="9">
        <f>IF(C23&lt;&gt;"-",SUMIFS(买入!$J$4:$J$1000,买入!$C$4:$C$1000,持仓统计!C23)+SUMIFS(卖出!$J$4:$J$1000,卖出!$C$4:$C$1000,持仓统计!C23),"-")</f>
        <v>0</v>
      </c>
      <c r="T23" s="9" t="e">
        <f>IF(C23&lt;&gt;"-",O23+R23-M23-S23,"-")</f>
        <v>#VALUE!</v>
      </c>
      <c r="U23" s="8"/>
    </row>
    <row r="24" customHeight="1" spans="2:21">
      <c r="B24" s="8">
        <f t="shared" ref="B24:B74" si="0">IF(C24&lt;&gt;"",ROW()-6,"")</f>
        <v>18</v>
      </c>
      <c r="C24" s="8" t="str">
        <f>IF(选股!C18&lt;&gt;"",选股!C18,"-")</f>
        <v>-</v>
      </c>
      <c r="D24" s="8"/>
      <c r="E24" s="8" t="str">
        <f>IFERROR(VLOOKUP(C24,选股!C18:E1014,2,FALSE),"-")</f>
        <v>-</v>
      </c>
      <c r="F24" s="8"/>
      <c r="G24" s="8"/>
      <c r="H24" s="8"/>
      <c r="I24" s="8"/>
      <c r="J24" s="8"/>
      <c r="K24" s="8" t="str">
        <f>IFERROR(VLOOKUP(C24,选股!C18:E1014,3,FALSE),"-")</f>
        <v>-</v>
      </c>
      <c r="L24" s="8" t="str">
        <f>IF(C24&lt;&gt;"-",SUMIFS(买入!$G$4:$G$1000,买入!$C$4:$C$1000,持仓统计!C24),"-")</f>
        <v>-</v>
      </c>
      <c r="M24" s="9" t="str">
        <f>IF(C24&lt;&gt;"-",SUMIFS(买入!$I$4:$I$1000,买入!$C$4:$C$1000,持仓统计!C24),"-")</f>
        <v>-</v>
      </c>
      <c r="N24" s="8" t="str">
        <f>IF(C24&lt;&gt;"-",SUMIFS(卖出!$G$4:$G$1000,卖出!$C$4:$C$1000,持仓统计!C24),"-")</f>
        <v>-</v>
      </c>
      <c r="O24" s="9" t="str">
        <f>IF(C24&lt;&gt;"-",SUMIFS(卖出!$I$4:$I$1000,卖出!$C$4:$C$1000,持仓统计!C24),"-")</f>
        <v>-</v>
      </c>
      <c r="P24" s="8" t="str">
        <f t="shared" ref="P24:P74" si="1">IFERROR(IF(AND(L24&lt;&gt;"",N24&lt;&gt;""),L24-N24,"-"),"-")</f>
        <v>-</v>
      </c>
      <c r="Q24" s="9"/>
      <c r="R24" s="9" t="str">
        <f t="shared" ref="R24:R74" si="2">IFERROR(IF(AND(P24&lt;&gt;"",Q24&lt;&gt;""),P24*Q24,"-"),"")</f>
        <v>-</v>
      </c>
      <c r="S24" s="9" t="str">
        <f>IF(C24&lt;&gt;"-",SUMIFS(买入!$J$4:$J$1000,买入!$C$4:$C$1000,持仓统计!C24)+SUMIFS(卖出!$J$4:$J$1000,卖出!$C$4:$C$1000,持仓统计!C24),"-")</f>
        <v>-</v>
      </c>
      <c r="T24" s="9" t="str">
        <f t="shared" ref="T24:T74" si="3">IF(C24&lt;&gt;"-",O24+R24-M24-S24,"-")</f>
        <v>-</v>
      </c>
      <c r="U24" s="8"/>
    </row>
    <row r="25" customHeight="1" spans="2:21">
      <c r="B25" s="8">
        <f t="shared" si="0"/>
        <v>19</v>
      </c>
      <c r="C25" s="8" t="str">
        <f>IF(选股!C19&lt;&gt;"",选股!C19,"-")</f>
        <v>-</v>
      </c>
      <c r="D25" s="8"/>
      <c r="E25" s="8" t="str">
        <f>IFERROR(VLOOKUP(C25,选股!C19:E1015,2,FALSE),"-")</f>
        <v>-</v>
      </c>
      <c r="F25" s="8"/>
      <c r="G25" s="8"/>
      <c r="H25" s="8"/>
      <c r="I25" s="8"/>
      <c r="J25" s="8"/>
      <c r="K25" s="8" t="str">
        <f>IFERROR(VLOOKUP(C25,选股!C19:E1015,3,FALSE),"-")</f>
        <v>-</v>
      </c>
      <c r="L25" s="8" t="str">
        <f>IF(C25&lt;&gt;"-",SUMIFS(买入!$G$4:$G$1000,买入!$C$4:$C$1000,持仓统计!C25),"-")</f>
        <v>-</v>
      </c>
      <c r="M25" s="9" t="str">
        <f>IF(C25&lt;&gt;"-",SUMIFS(买入!$I$4:$I$1000,买入!$C$4:$C$1000,持仓统计!C25),"-")</f>
        <v>-</v>
      </c>
      <c r="N25" s="8" t="str">
        <f>IF(C25&lt;&gt;"-",SUMIFS(卖出!$G$4:$G$1000,卖出!$C$4:$C$1000,持仓统计!C25),"-")</f>
        <v>-</v>
      </c>
      <c r="O25" s="9" t="str">
        <f>IF(C25&lt;&gt;"-",SUMIFS(卖出!$I$4:$I$1000,卖出!$C$4:$C$1000,持仓统计!C25),"-")</f>
        <v>-</v>
      </c>
      <c r="P25" s="8" t="str">
        <f t="shared" si="1"/>
        <v>-</v>
      </c>
      <c r="Q25" s="9"/>
      <c r="R25" s="9" t="str">
        <f t="shared" si="2"/>
        <v>-</v>
      </c>
      <c r="S25" s="9" t="str">
        <f>IF(C25&lt;&gt;"-",SUMIFS(买入!$J$4:$J$1000,买入!$C$4:$C$1000,持仓统计!C25)+SUMIFS(卖出!$J$4:$J$1000,卖出!$C$4:$C$1000,持仓统计!C25),"-")</f>
        <v>-</v>
      </c>
      <c r="T25" s="9" t="str">
        <f t="shared" si="3"/>
        <v>-</v>
      </c>
      <c r="U25" s="8"/>
    </row>
    <row r="26" customHeight="1" spans="2:21">
      <c r="B26" s="22" t="s">
        <v>10</v>
      </c>
      <c r="C26" s="23"/>
      <c r="D26" s="23"/>
      <c r="E26" s="23"/>
      <c r="F26" s="23"/>
      <c r="G26" s="23"/>
      <c r="H26" s="23"/>
      <c r="I26" s="23"/>
      <c r="J26" s="23"/>
      <c r="K26" s="23"/>
      <c r="L26" s="23"/>
      <c r="M26" s="23"/>
      <c r="N26" s="23"/>
      <c r="O26" s="23"/>
      <c r="P26" s="23"/>
      <c r="Q26" s="23"/>
      <c r="R26" s="23"/>
      <c r="S26" s="23"/>
      <c r="T26" s="23"/>
      <c r="U26" s="30"/>
    </row>
    <row r="27" customHeight="1" spans="2:21">
      <c r="B27" s="8"/>
      <c r="C27" s="7" t="s">
        <v>14</v>
      </c>
      <c r="D27" s="7" t="s">
        <v>15</v>
      </c>
      <c r="E27" s="7" t="s">
        <v>16</v>
      </c>
      <c r="F27" s="7" t="s">
        <v>17</v>
      </c>
      <c r="G27" s="7" t="s">
        <v>18</v>
      </c>
      <c r="H27" s="7" t="s">
        <v>19</v>
      </c>
      <c r="I27" s="7" t="s">
        <v>20</v>
      </c>
      <c r="J27" s="7" t="s">
        <v>21</v>
      </c>
      <c r="K27" s="7" t="s">
        <v>22</v>
      </c>
      <c r="L27" s="7" t="s">
        <v>23</v>
      </c>
      <c r="M27" s="7" t="s">
        <v>24</v>
      </c>
      <c r="N27" s="7" t="s">
        <v>25</v>
      </c>
      <c r="O27" s="7" t="s">
        <v>26</v>
      </c>
      <c r="P27" s="7" t="s">
        <v>27</v>
      </c>
      <c r="Q27" s="7" t="s">
        <v>28</v>
      </c>
      <c r="R27" s="7" t="s">
        <v>29</v>
      </c>
      <c r="S27" s="7" t="s">
        <v>5</v>
      </c>
      <c r="T27" s="7" t="s">
        <v>6</v>
      </c>
      <c r="U27" s="7" t="s">
        <v>30</v>
      </c>
    </row>
    <row r="28" customHeight="1" spans="2:21">
      <c r="B28" s="8">
        <f>IF(C28&lt;&gt;"",ROW()-6,"")</f>
        <v>22</v>
      </c>
      <c r="C28" s="33" t="s">
        <v>33</v>
      </c>
      <c r="D28" s="8" t="str">
        <f>IFERROR(VLOOKUP(C28,买入!C23:F1019,2,FALSE),"-")</f>
        <v>-</v>
      </c>
      <c r="E28" s="8" t="str">
        <f>IFERROR(VLOOKUP(C28,选股!C24:E1020,2,FALSE),"-")</f>
        <v>-</v>
      </c>
      <c r="F28" s="8"/>
      <c r="G28" s="8"/>
      <c r="H28" s="8"/>
      <c r="I28" s="8"/>
      <c r="J28" s="8"/>
      <c r="K28" s="8" t="s">
        <v>34</v>
      </c>
      <c r="L28" s="8">
        <f>IF(C28&lt;&gt;"-",SUMIFS(买入!$G$4:$G$1000,买入!$C$4:$C$1000,持仓统计!C28),"-")</f>
        <v>100</v>
      </c>
      <c r="M28" s="9">
        <f>IF(C28&lt;&gt;"-",SUMIFS(买入!$I$4:$I$1000,买入!$C$4:$C$1000,持仓统计!C28),"-")</f>
        <v>13000</v>
      </c>
      <c r="N28" s="8">
        <f>IF(C28&lt;&gt;"-",SUMIFS(卖出!$G$4:$G$1000,卖出!$C$4:$C$1000,持仓统计!C28),"-")</f>
        <v>50</v>
      </c>
      <c r="O28" s="9">
        <f>IF(C28&lt;&gt;"-",SUMIFS(卖出!$I$4:$I$1000,卖出!$C$4:$C$1000,持仓统计!C28),"-")</f>
        <v>6500</v>
      </c>
      <c r="P28" s="8">
        <f>IFERROR(IF(AND(L28&lt;&gt;"",N28&lt;&gt;""),L28-N28,"-"),"-")</f>
        <v>50</v>
      </c>
      <c r="Q28" s="9"/>
      <c r="R28" s="9" t="str">
        <f>IFERROR(IF(AND(P28&lt;&gt;"",Q28&lt;&gt;""),P28*Q28,"-"),"")</f>
        <v>-</v>
      </c>
      <c r="S28" s="9">
        <f>IF(C28&lt;&gt;"-",SUMIFS(买入!$J$4:$J$1000,买入!$C$4:$C$1000,持仓统计!C28)+SUMIFS(卖出!$J$4:$J$1000,卖出!$C$4:$C$1000,持仓统计!C28),"-")</f>
        <v>0</v>
      </c>
      <c r="T28" s="9" t="e">
        <f>IF(C28&lt;&gt;"-",O28+R28-M28-S28,"-")</f>
        <v>#VALUE!</v>
      </c>
      <c r="U28" s="8"/>
    </row>
    <row r="29" customHeight="1" spans="2:21">
      <c r="B29" s="8">
        <f t="shared" si="0"/>
        <v>23</v>
      </c>
      <c r="C29" s="8" t="str">
        <f>IF(选股!C23&lt;&gt;"",选股!C23,"-")</f>
        <v>-</v>
      </c>
      <c r="D29" s="8"/>
      <c r="E29" s="8" t="str">
        <f>IFERROR(VLOOKUP(C29,选股!C23:E1019,2,FALSE),"-")</f>
        <v>-</v>
      </c>
      <c r="F29" s="8"/>
      <c r="G29" s="8"/>
      <c r="H29" s="8"/>
      <c r="I29" s="8"/>
      <c r="J29" s="8"/>
      <c r="K29" s="8" t="str">
        <f>IFERROR(VLOOKUP(C29,选股!C23:E1019,3,FALSE),"-")</f>
        <v>-</v>
      </c>
      <c r="L29" s="8" t="str">
        <f>IF(C29&lt;&gt;"-",SUMIFS(买入!$G$4:$G$1000,买入!$C$4:$C$1000,持仓统计!C29),"-")</f>
        <v>-</v>
      </c>
      <c r="M29" s="9" t="str">
        <f>IF(C29&lt;&gt;"-",SUMIFS(买入!$I$4:$I$1000,买入!$C$4:$C$1000,持仓统计!C29),"-")</f>
        <v>-</v>
      </c>
      <c r="N29" s="8" t="str">
        <f>IF(C29&lt;&gt;"-",SUMIFS(卖出!$G$4:$G$1000,卖出!$C$4:$C$1000,持仓统计!C29),"-")</f>
        <v>-</v>
      </c>
      <c r="O29" s="9" t="str">
        <f>IF(C29&lt;&gt;"-",SUMIFS(卖出!$I$4:$I$1000,卖出!$C$4:$C$1000,持仓统计!C29),"-")</f>
        <v>-</v>
      </c>
      <c r="P29" s="8" t="str">
        <f t="shared" si="1"/>
        <v>-</v>
      </c>
      <c r="Q29" s="9"/>
      <c r="R29" s="9" t="str">
        <f t="shared" si="2"/>
        <v>-</v>
      </c>
      <c r="S29" s="9" t="str">
        <f>IF(C29&lt;&gt;"-",SUMIFS(买入!$J$4:$J$1000,买入!$C$4:$C$1000,持仓统计!C29)+SUMIFS(卖出!$J$4:$J$1000,卖出!$C$4:$C$1000,持仓统计!C29),"-")</f>
        <v>-</v>
      </c>
      <c r="T29" s="9" t="str">
        <f t="shared" si="3"/>
        <v>-</v>
      </c>
      <c r="U29" s="8"/>
    </row>
    <row r="30" customHeight="1" spans="2:21">
      <c r="B30" s="8">
        <f t="shared" si="0"/>
        <v>24</v>
      </c>
      <c r="C30" s="8" t="str">
        <f>IF(选股!C24&lt;&gt;"",选股!C24,"-")</f>
        <v>-</v>
      </c>
      <c r="D30" s="8"/>
      <c r="E30" s="8" t="str">
        <f>IFERROR(VLOOKUP(C30,选股!C24:E1020,2,FALSE),"-")</f>
        <v>-</v>
      </c>
      <c r="F30" s="8"/>
      <c r="G30" s="8"/>
      <c r="H30" s="8"/>
      <c r="I30" s="8"/>
      <c r="J30" s="8"/>
      <c r="K30" s="8" t="str">
        <f>IFERROR(VLOOKUP(C30,选股!C24:E1020,3,FALSE),"-")</f>
        <v>-</v>
      </c>
      <c r="L30" s="8" t="str">
        <f>IF(C30&lt;&gt;"-",SUMIFS(买入!$G$4:$G$1000,买入!$C$4:$C$1000,持仓统计!C30),"-")</f>
        <v>-</v>
      </c>
      <c r="M30" s="9" t="str">
        <f>IF(C30&lt;&gt;"-",SUMIFS(买入!$I$4:$I$1000,买入!$C$4:$C$1000,持仓统计!C30),"-")</f>
        <v>-</v>
      </c>
      <c r="N30" s="8" t="str">
        <f>IF(C30&lt;&gt;"-",SUMIFS(卖出!$G$4:$G$1000,卖出!$C$4:$C$1000,持仓统计!C30),"-")</f>
        <v>-</v>
      </c>
      <c r="O30" s="9" t="str">
        <f>IF(C30&lt;&gt;"-",SUMIFS(卖出!$I$4:$I$1000,卖出!$C$4:$C$1000,持仓统计!C30),"-")</f>
        <v>-</v>
      </c>
      <c r="P30" s="8" t="str">
        <f t="shared" si="1"/>
        <v>-</v>
      </c>
      <c r="Q30" s="9"/>
      <c r="R30" s="9" t="str">
        <f t="shared" si="2"/>
        <v>-</v>
      </c>
      <c r="S30" s="9" t="str">
        <f>IF(C30&lt;&gt;"-",SUMIFS(买入!$J$4:$J$1000,买入!$C$4:$C$1000,持仓统计!C30)+SUMIFS(卖出!$J$4:$J$1000,卖出!$C$4:$C$1000,持仓统计!C30),"-")</f>
        <v>-</v>
      </c>
      <c r="T30" s="9" t="str">
        <f t="shared" si="3"/>
        <v>-</v>
      </c>
      <c r="U30" s="8"/>
    </row>
    <row r="31" customHeight="1" spans="2:21">
      <c r="B31" s="8">
        <f t="shared" si="0"/>
        <v>25</v>
      </c>
      <c r="C31" s="8" t="str">
        <f>IF(选股!C25&lt;&gt;"",选股!C25,"-")</f>
        <v>-</v>
      </c>
      <c r="D31" s="8"/>
      <c r="E31" s="8" t="str">
        <f>IFERROR(VLOOKUP(C31,选股!C25:E1021,2,FALSE),"-")</f>
        <v>-</v>
      </c>
      <c r="F31" s="8"/>
      <c r="G31" s="8"/>
      <c r="H31" s="8"/>
      <c r="I31" s="8"/>
      <c r="J31" s="8"/>
      <c r="K31" s="8" t="str">
        <f>IFERROR(VLOOKUP(C31,选股!C25:E1021,3,FALSE),"-")</f>
        <v>-</v>
      </c>
      <c r="L31" s="8" t="str">
        <f>IF(C31&lt;&gt;"-",SUMIFS(买入!$G$4:$G$1000,买入!$C$4:$C$1000,持仓统计!C31),"-")</f>
        <v>-</v>
      </c>
      <c r="M31" s="9" t="str">
        <f>IF(C31&lt;&gt;"-",SUMIFS(买入!$I$4:$I$1000,买入!$C$4:$C$1000,持仓统计!C31),"-")</f>
        <v>-</v>
      </c>
      <c r="N31" s="8" t="str">
        <f>IF(C31&lt;&gt;"-",SUMIFS(卖出!$G$4:$G$1000,卖出!$C$4:$C$1000,持仓统计!C31),"-")</f>
        <v>-</v>
      </c>
      <c r="O31" s="9" t="str">
        <f>IF(C31&lt;&gt;"-",SUMIFS(卖出!$I$4:$I$1000,卖出!$C$4:$C$1000,持仓统计!C31),"-")</f>
        <v>-</v>
      </c>
      <c r="P31" s="8" t="str">
        <f t="shared" si="1"/>
        <v>-</v>
      </c>
      <c r="Q31" s="9"/>
      <c r="R31" s="9" t="str">
        <f t="shared" si="2"/>
        <v>-</v>
      </c>
      <c r="S31" s="9" t="str">
        <f>IF(C31&lt;&gt;"-",SUMIFS(买入!$J$4:$J$1000,买入!$C$4:$C$1000,持仓统计!C31)+SUMIFS(卖出!$J$4:$J$1000,卖出!$C$4:$C$1000,持仓统计!C31),"-")</f>
        <v>-</v>
      </c>
      <c r="T31" s="9" t="str">
        <f t="shared" si="3"/>
        <v>-</v>
      </c>
      <c r="U31" s="8"/>
    </row>
    <row r="32" customHeight="1" spans="2:21">
      <c r="B32" s="8">
        <f t="shared" si="0"/>
        <v>26</v>
      </c>
      <c r="C32" s="8" t="str">
        <f>IF(选股!C26&lt;&gt;"",选股!C26,"-")</f>
        <v>-</v>
      </c>
      <c r="D32" s="8"/>
      <c r="E32" s="8" t="str">
        <f>IFERROR(VLOOKUP(C32,选股!C26:E1022,2,FALSE),"-")</f>
        <v>-</v>
      </c>
      <c r="F32" s="8"/>
      <c r="G32" s="8"/>
      <c r="H32" s="8"/>
      <c r="I32" s="8"/>
      <c r="J32" s="8"/>
      <c r="K32" s="8" t="str">
        <f>IFERROR(VLOOKUP(C32,选股!C26:E1022,3,FALSE),"-")</f>
        <v>-</v>
      </c>
      <c r="L32" s="8" t="str">
        <f>IF(C32&lt;&gt;"-",SUMIFS(买入!$G$4:$G$1000,买入!$C$4:$C$1000,持仓统计!C32),"-")</f>
        <v>-</v>
      </c>
      <c r="M32" s="9" t="str">
        <f>IF(C32&lt;&gt;"-",SUMIFS(买入!$I$4:$I$1000,买入!$C$4:$C$1000,持仓统计!C32),"-")</f>
        <v>-</v>
      </c>
      <c r="N32" s="8" t="str">
        <f>IF(C32&lt;&gt;"-",SUMIFS(卖出!$G$4:$G$1000,卖出!$C$4:$C$1000,持仓统计!C32),"-")</f>
        <v>-</v>
      </c>
      <c r="O32" s="9" t="str">
        <f>IF(C32&lt;&gt;"-",SUMIFS(卖出!$I$4:$I$1000,卖出!$C$4:$C$1000,持仓统计!C32),"-")</f>
        <v>-</v>
      </c>
      <c r="P32" s="8" t="str">
        <f t="shared" si="1"/>
        <v>-</v>
      </c>
      <c r="Q32" s="9"/>
      <c r="R32" s="9" t="str">
        <f t="shared" si="2"/>
        <v>-</v>
      </c>
      <c r="S32" s="9" t="str">
        <f>IF(C32&lt;&gt;"-",SUMIFS(买入!$J$4:$J$1000,买入!$C$4:$C$1000,持仓统计!C32)+SUMIFS(卖出!$J$4:$J$1000,卖出!$C$4:$C$1000,持仓统计!C32),"-")</f>
        <v>-</v>
      </c>
      <c r="T32" s="9" t="str">
        <f t="shared" si="3"/>
        <v>-</v>
      </c>
      <c r="U32" s="8"/>
    </row>
    <row r="33" customHeight="1" spans="2:21">
      <c r="B33" s="8">
        <f t="shared" si="0"/>
        <v>27</v>
      </c>
      <c r="C33" s="8" t="str">
        <f>IF(选股!C27&lt;&gt;"",选股!C27,"-")</f>
        <v>-</v>
      </c>
      <c r="D33" s="8"/>
      <c r="E33" s="8" t="str">
        <f>IFERROR(VLOOKUP(C33,选股!C27:E1023,2,FALSE),"-")</f>
        <v>-</v>
      </c>
      <c r="F33" s="8"/>
      <c r="G33" s="8"/>
      <c r="H33" s="8"/>
      <c r="I33" s="8"/>
      <c r="J33" s="8"/>
      <c r="K33" s="8" t="str">
        <f>IFERROR(VLOOKUP(C33,选股!C27:E1023,3,FALSE),"-")</f>
        <v>-</v>
      </c>
      <c r="L33" s="8" t="str">
        <f>IF(C33&lt;&gt;"-",SUMIFS(买入!$G$4:$G$1000,买入!$C$4:$C$1000,持仓统计!C33),"-")</f>
        <v>-</v>
      </c>
      <c r="M33" s="9" t="str">
        <f>IF(C33&lt;&gt;"-",SUMIFS(买入!$I$4:$I$1000,买入!$C$4:$C$1000,持仓统计!C33),"-")</f>
        <v>-</v>
      </c>
      <c r="N33" s="8" t="str">
        <f>IF(C33&lt;&gt;"-",SUMIFS(卖出!$G$4:$G$1000,卖出!$C$4:$C$1000,持仓统计!C33),"-")</f>
        <v>-</v>
      </c>
      <c r="O33" s="9" t="str">
        <f>IF(C33&lt;&gt;"-",SUMIFS(卖出!$I$4:$I$1000,卖出!$C$4:$C$1000,持仓统计!C33),"-")</f>
        <v>-</v>
      </c>
      <c r="P33" s="8" t="str">
        <f t="shared" si="1"/>
        <v>-</v>
      </c>
      <c r="Q33" s="9"/>
      <c r="R33" s="9" t="str">
        <f t="shared" si="2"/>
        <v>-</v>
      </c>
      <c r="S33" s="9" t="str">
        <f>IF(C33&lt;&gt;"-",SUMIFS(买入!$J$4:$J$1000,买入!$C$4:$C$1000,持仓统计!C33)+SUMIFS(卖出!$J$4:$J$1000,卖出!$C$4:$C$1000,持仓统计!C33),"-")</f>
        <v>-</v>
      </c>
      <c r="T33" s="9" t="str">
        <f t="shared" si="3"/>
        <v>-</v>
      </c>
      <c r="U33" s="8"/>
    </row>
    <row r="34" customHeight="1" spans="2:21">
      <c r="B34" s="8">
        <f t="shared" si="0"/>
        <v>28</v>
      </c>
      <c r="C34" s="8" t="str">
        <f>IF(选股!C28&lt;&gt;"",选股!C28,"-")</f>
        <v>-</v>
      </c>
      <c r="D34" s="8"/>
      <c r="E34" s="8" t="str">
        <f>IFERROR(VLOOKUP(C34,选股!C28:E1024,2,FALSE),"-")</f>
        <v>-</v>
      </c>
      <c r="F34" s="8"/>
      <c r="G34" s="8"/>
      <c r="H34" s="8"/>
      <c r="I34" s="8"/>
      <c r="J34" s="8"/>
      <c r="K34" s="8" t="str">
        <f>IFERROR(VLOOKUP(C34,选股!C28:E1024,3,FALSE),"-")</f>
        <v>-</v>
      </c>
      <c r="L34" s="8" t="str">
        <f>IF(C34&lt;&gt;"-",SUMIFS(买入!$G$4:$G$1000,买入!$C$4:$C$1000,持仓统计!C34),"-")</f>
        <v>-</v>
      </c>
      <c r="M34" s="9" t="str">
        <f>IF(C34&lt;&gt;"-",SUMIFS(买入!$I$4:$I$1000,买入!$C$4:$C$1000,持仓统计!C34),"-")</f>
        <v>-</v>
      </c>
      <c r="N34" s="8" t="str">
        <f>IF(C34&lt;&gt;"-",SUMIFS(卖出!$G$4:$G$1000,卖出!$C$4:$C$1000,持仓统计!C34),"-")</f>
        <v>-</v>
      </c>
      <c r="O34" s="9" t="str">
        <f>IF(C34&lt;&gt;"-",SUMIFS(卖出!$I$4:$I$1000,卖出!$C$4:$C$1000,持仓统计!C34),"-")</f>
        <v>-</v>
      </c>
      <c r="P34" s="8" t="str">
        <f t="shared" si="1"/>
        <v>-</v>
      </c>
      <c r="Q34" s="9"/>
      <c r="R34" s="9" t="str">
        <f t="shared" si="2"/>
        <v>-</v>
      </c>
      <c r="S34" s="9" t="str">
        <f>IF(C34&lt;&gt;"-",SUMIFS(买入!$J$4:$J$1000,买入!$C$4:$C$1000,持仓统计!C34)+SUMIFS(卖出!$J$4:$J$1000,卖出!$C$4:$C$1000,持仓统计!C34),"-")</f>
        <v>-</v>
      </c>
      <c r="T34" s="9" t="str">
        <f t="shared" si="3"/>
        <v>-</v>
      </c>
      <c r="U34" s="8"/>
    </row>
    <row r="35" customHeight="1" spans="2:21">
      <c r="B35" s="8">
        <f t="shared" si="0"/>
        <v>29</v>
      </c>
      <c r="C35" s="8" t="str">
        <f>IF(选股!C29&lt;&gt;"",选股!C29,"-")</f>
        <v>-</v>
      </c>
      <c r="D35" s="8"/>
      <c r="E35" s="8" t="str">
        <f>IFERROR(VLOOKUP(C35,选股!C29:E1025,2,FALSE),"-")</f>
        <v>-</v>
      </c>
      <c r="F35" s="8"/>
      <c r="G35" s="8"/>
      <c r="H35" s="8"/>
      <c r="I35" s="8"/>
      <c r="J35" s="8"/>
      <c r="K35" s="8" t="str">
        <f>IFERROR(VLOOKUP(C35,选股!C29:E1025,3,FALSE),"-")</f>
        <v>-</v>
      </c>
      <c r="L35" s="8" t="str">
        <f>IF(C35&lt;&gt;"-",SUMIFS(买入!$G$4:$G$1000,买入!$C$4:$C$1000,持仓统计!C35),"-")</f>
        <v>-</v>
      </c>
      <c r="M35" s="9" t="str">
        <f>IF(C35&lt;&gt;"-",SUMIFS(买入!$I$4:$I$1000,买入!$C$4:$C$1000,持仓统计!C35),"-")</f>
        <v>-</v>
      </c>
      <c r="N35" s="8" t="str">
        <f>IF(C35&lt;&gt;"-",SUMIFS(卖出!$G$4:$G$1000,卖出!$C$4:$C$1000,持仓统计!C35),"-")</f>
        <v>-</v>
      </c>
      <c r="O35" s="9" t="str">
        <f>IF(C35&lt;&gt;"-",SUMIFS(卖出!$I$4:$I$1000,卖出!$C$4:$C$1000,持仓统计!C35),"-")</f>
        <v>-</v>
      </c>
      <c r="P35" s="8" t="str">
        <f t="shared" si="1"/>
        <v>-</v>
      </c>
      <c r="Q35" s="9"/>
      <c r="R35" s="9" t="str">
        <f t="shared" si="2"/>
        <v>-</v>
      </c>
      <c r="S35" s="9" t="str">
        <f>IF(C35&lt;&gt;"-",SUMIFS(买入!$J$4:$J$1000,买入!$C$4:$C$1000,持仓统计!C35)+SUMIFS(卖出!$J$4:$J$1000,卖出!$C$4:$C$1000,持仓统计!C35),"-")</f>
        <v>-</v>
      </c>
      <c r="T35" s="9" t="str">
        <f t="shared" si="3"/>
        <v>-</v>
      </c>
      <c r="U35" s="8"/>
    </row>
    <row r="36" customHeight="1" spans="2:21">
      <c r="B36" s="8">
        <f t="shared" si="0"/>
        <v>30</v>
      </c>
      <c r="C36" s="8" t="str">
        <f>IF(选股!C30&lt;&gt;"",选股!C30,"-")</f>
        <v>-</v>
      </c>
      <c r="D36" s="8"/>
      <c r="E36" s="8" t="str">
        <f>IFERROR(VLOOKUP(C36,选股!C30:E1026,2,FALSE),"-")</f>
        <v>-</v>
      </c>
      <c r="F36" s="8"/>
      <c r="G36" s="8"/>
      <c r="H36" s="8"/>
      <c r="I36" s="8"/>
      <c r="J36" s="8"/>
      <c r="K36" s="8" t="str">
        <f>IFERROR(VLOOKUP(C36,选股!C30:E1026,3,FALSE),"-")</f>
        <v>-</v>
      </c>
      <c r="L36" s="8" t="str">
        <f>IF(C36&lt;&gt;"-",SUMIFS(买入!$G$4:$G$1000,买入!$C$4:$C$1000,持仓统计!C36),"-")</f>
        <v>-</v>
      </c>
      <c r="M36" s="9" t="str">
        <f>IF(C36&lt;&gt;"-",SUMIFS(买入!$I$4:$I$1000,买入!$C$4:$C$1000,持仓统计!C36),"-")</f>
        <v>-</v>
      </c>
      <c r="N36" s="8" t="str">
        <f>IF(C36&lt;&gt;"-",SUMIFS(卖出!$G$4:$G$1000,卖出!$C$4:$C$1000,持仓统计!C36),"-")</f>
        <v>-</v>
      </c>
      <c r="O36" s="9" t="str">
        <f>IF(C36&lt;&gt;"-",SUMIFS(卖出!$I$4:$I$1000,卖出!$C$4:$C$1000,持仓统计!C36),"-")</f>
        <v>-</v>
      </c>
      <c r="P36" s="8" t="str">
        <f t="shared" si="1"/>
        <v>-</v>
      </c>
      <c r="Q36" s="9"/>
      <c r="R36" s="9" t="str">
        <f t="shared" si="2"/>
        <v>-</v>
      </c>
      <c r="S36" s="9" t="str">
        <f>IF(C36&lt;&gt;"-",SUMIFS(买入!$J$4:$J$1000,买入!$C$4:$C$1000,持仓统计!C36)+SUMIFS(卖出!$J$4:$J$1000,卖出!$C$4:$C$1000,持仓统计!C36),"-")</f>
        <v>-</v>
      </c>
      <c r="T36" s="9" t="str">
        <f t="shared" si="3"/>
        <v>-</v>
      </c>
      <c r="U36" s="8"/>
    </row>
    <row r="37" customHeight="1" spans="2:21">
      <c r="B37" s="8">
        <f t="shared" si="0"/>
        <v>31</v>
      </c>
      <c r="C37" s="8" t="str">
        <f>IF(选股!C31&lt;&gt;"",选股!C31,"-")</f>
        <v>-</v>
      </c>
      <c r="D37" s="8"/>
      <c r="E37" s="8" t="str">
        <f>IFERROR(VLOOKUP(C37,选股!C31:E1027,2,FALSE),"-")</f>
        <v>-</v>
      </c>
      <c r="F37" s="8"/>
      <c r="G37" s="8"/>
      <c r="H37" s="8"/>
      <c r="I37" s="8"/>
      <c r="J37" s="8"/>
      <c r="K37" s="8" t="str">
        <f>IFERROR(VLOOKUP(C37,选股!C31:E1027,3,FALSE),"-")</f>
        <v>-</v>
      </c>
      <c r="L37" s="8" t="str">
        <f>IF(C37&lt;&gt;"-",SUMIFS(买入!$G$4:$G$1000,买入!$C$4:$C$1000,持仓统计!C37),"-")</f>
        <v>-</v>
      </c>
      <c r="M37" s="9" t="str">
        <f>IF(C37&lt;&gt;"-",SUMIFS(买入!$I$4:$I$1000,买入!$C$4:$C$1000,持仓统计!C37),"-")</f>
        <v>-</v>
      </c>
      <c r="N37" s="8" t="str">
        <f>IF(C37&lt;&gt;"-",SUMIFS(卖出!$G$4:$G$1000,卖出!$C$4:$C$1000,持仓统计!C37),"-")</f>
        <v>-</v>
      </c>
      <c r="O37" s="9" t="str">
        <f>IF(C37&lt;&gt;"-",SUMIFS(卖出!$I$4:$I$1000,卖出!$C$4:$C$1000,持仓统计!C37),"-")</f>
        <v>-</v>
      </c>
      <c r="P37" s="8" t="str">
        <f t="shared" si="1"/>
        <v>-</v>
      </c>
      <c r="Q37" s="9"/>
      <c r="R37" s="9" t="str">
        <f t="shared" si="2"/>
        <v>-</v>
      </c>
      <c r="S37" s="9" t="str">
        <f>IF(C37&lt;&gt;"-",SUMIFS(买入!$J$4:$J$1000,买入!$C$4:$C$1000,持仓统计!C37)+SUMIFS(卖出!$J$4:$J$1000,卖出!$C$4:$C$1000,持仓统计!C37),"-")</f>
        <v>-</v>
      </c>
      <c r="T37" s="9" t="str">
        <f t="shared" si="3"/>
        <v>-</v>
      </c>
      <c r="U37" s="8"/>
    </row>
    <row r="38" customHeight="1" spans="2:21">
      <c r="B38" s="8">
        <f t="shared" si="0"/>
        <v>32</v>
      </c>
      <c r="C38" s="8" t="str">
        <f>IF(选股!C32&lt;&gt;"",选股!C32,"-")</f>
        <v>-</v>
      </c>
      <c r="D38" s="8"/>
      <c r="E38" s="8" t="str">
        <f>IFERROR(VLOOKUP(C38,选股!C32:E1028,2,FALSE),"-")</f>
        <v>-</v>
      </c>
      <c r="F38" s="8"/>
      <c r="G38" s="8"/>
      <c r="H38" s="8"/>
      <c r="I38" s="8"/>
      <c r="J38" s="8"/>
      <c r="K38" s="8" t="str">
        <f>IFERROR(VLOOKUP(C38,选股!C32:E1028,3,FALSE),"-")</f>
        <v>-</v>
      </c>
      <c r="L38" s="8" t="str">
        <f>IF(C38&lt;&gt;"-",SUMIFS(买入!$G$4:$G$1000,买入!$C$4:$C$1000,持仓统计!C38),"-")</f>
        <v>-</v>
      </c>
      <c r="M38" s="9" t="str">
        <f>IF(C38&lt;&gt;"-",SUMIFS(买入!$I$4:$I$1000,买入!$C$4:$C$1000,持仓统计!C38),"-")</f>
        <v>-</v>
      </c>
      <c r="N38" s="8" t="str">
        <f>IF(C38&lt;&gt;"-",SUMIFS(卖出!$G$4:$G$1000,卖出!$C$4:$C$1000,持仓统计!C38),"-")</f>
        <v>-</v>
      </c>
      <c r="O38" s="9" t="str">
        <f>IF(C38&lt;&gt;"-",SUMIFS(卖出!$I$4:$I$1000,卖出!$C$4:$C$1000,持仓统计!C38),"-")</f>
        <v>-</v>
      </c>
      <c r="P38" s="8" t="str">
        <f t="shared" si="1"/>
        <v>-</v>
      </c>
      <c r="Q38" s="9"/>
      <c r="R38" s="9" t="str">
        <f t="shared" si="2"/>
        <v>-</v>
      </c>
      <c r="S38" s="9" t="str">
        <f>IF(C38&lt;&gt;"-",SUMIFS(买入!$J$4:$J$1000,买入!$C$4:$C$1000,持仓统计!C38)+SUMIFS(卖出!$J$4:$J$1000,卖出!$C$4:$C$1000,持仓统计!C38),"-")</f>
        <v>-</v>
      </c>
      <c r="T38" s="9" t="str">
        <f t="shared" si="3"/>
        <v>-</v>
      </c>
      <c r="U38" s="8"/>
    </row>
    <row r="39" customHeight="1" spans="2:21">
      <c r="B39" s="8">
        <f t="shared" si="0"/>
        <v>33</v>
      </c>
      <c r="C39" s="8" t="str">
        <f>IF(选股!C33&lt;&gt;"",选股!C33,"-")</f>
        <v>-</v>
      </c>
      <c r="D39" s="8"/>
      <c r="E39" s="8" t="str">
        <f>IFERROR(VLOOKUP(C39,选股!C33:E1029,2,FALSE),"-")</f>
        <v>-</v>
      </c>
      <c r="F39" s="8"/>
      <c r="G39" s="8"/>
      <c r="H39" s="8"/>
      <c r="I39" s="8"/>
      <c r="J39" s="8"/>
      <c r="K39" s="8" t="str">
        <f>IFERROR(VLOOKUP(C39,选股!C33:E1029,3,FALSE),"-")</f>
        <v>-</v>
      </c>
      <c r="L39" s="8" t="str">
        <f>IF(C39&lt;&gt;"-",SUMIFS(买入!$G$4:$G$1000,买入!$C$4:$C$1000,持仓统计!C39),"-")</f>
        <v>-</v>
      </c>
      <c r="M39" s="9" t="str">
        <f>IF(C39&lt;&gt;"-",SUMIFS(买入!$I$4:$I$1000,买入!$C$4:$C$1000,持仓统计!C39),"-")</f>
        <v>-</v>
      </c>
      <c r="N39" s="8" t="str">
        <f>IF(C39&lt;&gt;"-",SUMIFS(卖出!$G$4:$G$1000,卖出!$C$4:$C$1000,持仓统计!C39),"-")</f>
        <v>-</v>
      </c>
      <c r="O39" s="9" t="str">
        <f>IF(C39&lt;&gt;"-",SUMIFS(卖出!$I$4:$I$1000,卖出!$C$4:$C$1000,持仓统计!C39),"-")</f>
        <v>-</v>
      </c>
      <c r="P39" s="8" t="str">
        <f t="shared" si="1"/>
        <v>-</v>
      </c>
      <c r="Q39" s="9"/>
      <c r="R39" s="9" t="str">
        <f t="shared" si="2"/>
        <v>-</v>
      </c>
      <c r="S39" s="9" t="str">
        <f>IF(C39&lt;&gt;"-",SUMIFS(买入!$J$4:$J$1000,买入!$C$4:$C$1000,持仓统计!C39)+SUMIFS(卖出!$J$4:$J$1000,卖出!$C$4:$C$1000,持仓统计!C39),"-")</f>
        <v>-</v>
      </c>
      <c r="T39" s="9" t="str">
        <f t="shared" si="3"/>
        <v>-</v>
      </c>
      <c r="U39" s="8"/>
    </row>
    <row r="40" customHeight="1" spans="2:21">
      <c r="B40" s="8">
        <f t="shared" si="0"/>
        <v>34</v>
      </c>
      <c r="C40" s="8" t="str">
        <f>IF(选股!C34&lt;&gt;"",选股!C34,"-")</f>
        <v>-</v>
      </c>
      <c r="D40" s="8"/>
      <c r="E40" s="8" t="str">
        <f>IFERROR(VLOOKUP(C40,选股!C34:E1030,2,FALSE),"-")</f>
        <v>-</v>
      </c>
      <c r="F40" s="8"/>
      <c r="G40" s="8"/>
      <c r="H40" s="8"/>
      <c r="I40" s="8"/>
      <c r="J40" s="8"/>
      <c r="K40" s="8" t="str">
        <f>IFERROR(VLOOKUP(C40,选股!C34:E1030,3,FALSE),"-")</f>
        <v>-</v>
      </c>
      <c r="L40" s="8" t="str">
        <f>IF(C40&lt;&gt;"-",SUMIFS(买入!$G$4:$G$1000,买入!$C$4:$C$1000,持仓统计!C40),"-")</f>
        <v>-</v>
      </c>
      <c r="M40" s="9" t="str">
        <f>IF(C40&lt;&gt;"-",SUMIFS(买入!$I$4:$I$1000,买入!$C$4:$C$1000,持仓统计!C40),"-")</f>
        <v>-</v>
      </c>
      <c r="N40" s="8" t="str">
        <f>IF(C40&lt;&gt;"-",SUMIFS(卖出!$G$4:$G$1000,卖出!$C$4:$C$1000,持仓统计!C40),"-")</f>
        <v>-</v>
      </c>
      <c r="O40" s="9" t="str">
        <f>IF(C40&lt;&gt;"-",SUMIFS(卖出!$I$4:$I$1000,卖出!$C$4:$C$1000,持仓统计!C40),"-")</f>
        <v>-</v>
      </c>
      <c r="P40" s="8" t="str">
        <f t="shared" si="1"/>
        <v>-</v>
      </c>
      <c r="Q40" s="9"/>
      <c r="R40" s="9" t="str">
        <f t="shared" si="2"/>
        <v>-</v>
      </c>
      <c r="S40" s="9" t="str">
        <f>IF(C40&lt;&gt;"-",SUMIFS(买入!$J$4:$J$1000,买入!$C$4:$C$1000,持仓统计!C40)+SUMIFS(卖出!$J$4:$J$1000,卖出!$C$4:$C$1000,持仓统计!C40),"-")</f>
        <v>-</v>
      </c>
      <c r="T40" s="9" t="str">
        <f t="shared" si="3"/>
        <v>-</v>
      </c>
      <c r="U40" s="8"/>
    </row>
    <row r="41" customHeight="1" spans="2:21">
      <c r="B41" s="8">
        <f t="shared" si="0"/>
        <v>35</v>
      </c>
      <c r="C41" s="8" t="str">
        <f>IF(选股!C35&lt;&gt;"",选股!C35,"-")</f>
        <v>-</v>
      </c>
      <c r="D41" s="8"/>
      <c r="E41" s="8" t="str">
        <f>IFERROR(VLOOKUP(C41,选股!C35:E1031,2,FALSE),"-")</f>
        <v>-</v>
      </c>
      <c r="F41" s="8"/>
      <c r="G41" s="8"/>
      <c r="H41" s="8"/>
      <c r="I41" s="8"/>
      <c r="J41" s="8"/>
      <c r="K41" s="8" t="str">
        <f>IFERROR(VLOOKUP(C41,选股!C35:E1031,3,FALSE),"-")</f>
        <v>-</v>
      </c>
      <c r="L41" s="8" t="str">
        <f>IF(C41&lt;&gt;"-",SUMIFS(买入!$G$4:$G$1000,买入!$C$4:$C$1000,持仓统计!C41),"-")</f>
        <v>-</v>
      </c>
      <c r="M41" s="9" t="str">
        <f>IF(C41&lt;&gt;"-",SUMIFS(买入!$I$4:$I$1000,买入!$C$4:$C$1000,持仓统计!C41),"-")</f>
        <v>-</v>
      </c>
      <c r="N41" s="8" t="str">
        <f>IF(C41&lt;&gt;"-",SUMIFS(卖出!$G$4:$G$1000,卖出!$C$4:$C$1000,持仓统计!C41),"-")</f>
        <v>-</v>
      </c>
      <c r="O41" s="9" t="str">
        <f>IF(C41&lt;&gt;"-",SUMIFS(卖出!$I$4:$I$1000,卖出!$C$4:$C$1000,持仓统计!C41),"-")</f>
        <v>-</v>
      </c>
      <c r="P41" s="8" t="str">
        <f t="shared" si="1"/>
        <v>-</v>
      </c>
      <c r="Q41" s="9"/>
      <c r="R41" s="9" t="str">
        <f t="shared" si="2"/>
        <v>-</v>
      </c>
      <c r="S41" s="9" t="str">
        <f>IF(C41&lt;&gt;"-",SUMIFS(买入!$J$4:$J$1000,买入!$C$4:$C$1000,持仓统计!C41)+SUMIFS(卖出!$J$4:$J$1000,卖出!$C$4:$C$1000,持仓统计!C41),"-")</f>
        <v>-</v>
      </c>
      <c r="T41" s="9" t="str">
        <f t="shared" si="3"/>
        <v>-</v>
      </c>
      <c r="U41" s="8"/>
    </row>
    <row r="42" customHeight="1" spans="2:21">
      <c r="B42" s="8">
        <f t="shared" si="0"/>
        <v>36</v>
      </c>
      <c r="C42" s="8" t="str">
        <f>IF(选股!C36&lt;&gt;"",选股!C36,"-")</f>
        <v>-</v>
      </c>
      <c r="D42" s="8"/>
      <c r="E42" s="8" t="str">
        <f>IFERROR(VLOOKUP(C42,选股!C36:E1032,2,FALSE),"-")</f>
        <v>-</v>
      </c>
      <c r="F42" s="8"/>
      <c r="G42" s="8"/>
      <c r="H42" s="8"/>
      <c r="I42" s="8"/>
      <c r="J42" s="8"/>
      <c r="K42" s="8" t="str">
        <f>IFERROR(VLOOKUP(C42,选股!C36:E1032,3,FALSE),"-")</f>
        <v>-</v>
      </c>
      <c r="L42" s="8" t="str">
        <f>IF(C42&lt;&gt;"-",SUMIFS(买入!$G$4:$G$1000,买入!$C$4:$C$1000,持仓统计!C42),"-")</f>
        <v>-</v>
      </c>
      <c r="M42" s="9" t="str">
        <f>IF(C42&lt;&gt;"-",SUMIFS(买入!$I$4:$I$1000,买入!$C$4:$C$1000,持仓统计!C42),"-")</f>
        <v>-</v>
      </c>
      <c r="N42" s="8" t="str">
        <f>IF(C42&lt;&gt;"-",SUMIFS(卖出!$G$4:$G$1000,卖出!$C$4:$C$1000,持仓统计!C42),"-")</f>
        <v>-</v>
      </c>
      <c r="O42" s="9" t="str">
        <f>IF(C42&lt;&gt;"-",SUMIFS(卖出!$I$4:$I$1000,卖出!$C$4:$C$1000,持仓统计!C42),"-")</f>
        <v>-</v>
      </c>
      <c r="P42" s="8" t="str">
        <f t="shared" si="1"/>
        <v>-</v>
      </c>
      <c r="Q42" s="9"/>
      <c r="R42" s="9" t="str">
        <f t="shared" si="2"/>
        <v>-</v>
      </c>
      <c r="S42" s="9" t="str">
        <f>IF(C42&lt;&gt;"-",SUMIFS(买入!$J$4:$J$1000,买入!$C$4:$C$1000,持仓统计!C42)+SUMIFS(卖出!$J$4:$J$1000,卖出!$C$4:$C$1000,持仓统计!C42),"-")</f>
        <v>-</v>
      </c>
      <c r="T42" s="9" t="str">
        <f t="shared" si="3"/>
        <v>-</v>
      </c>
      <c r="U42" s="8"/>
    </row>
    <row r="43" customHeight="1" spans="2:21">
      <c r="B43" s="8">
        <f t="shared" si="0"/>
        <v>37</v>
      </c>
      <c r="C43" s="8" t="str">
        <f>IF(选股!C37&lt;&gt;"",选股!C37,"-")</f>
        <v>-</v>
      </c>
      <c r="D43" s="8"/>
      <c r="E43" s="8" t="str">
        <f>IFERROR(VLOOKUP(C43,选股!C37:E1033,2,FALSE),"-")</f>
        <v>-</v>
      </c>
      <c r="F43" s="8"/>
      <c r="G43" s="8"/>
      <c r="H43" s="8"/>
      <c r="I43" s="8"/>
      <c r="J43" s="8"/>
      <c r="K43" s="8" t="str">
        <f>IFERROR(VLOOKUP(C43,选股!C37:E1033,3,FALSE),"-")</f>
        <v>-</v>
      </c>
      <c r="L43" s="8" t="str">
        <f>IF(C43&lt;&gt;"-",SUMIFS(买入!$G$4:$G$1000,买入!$C$4:$C$1000,持仓统计!C43),"-")</f>
        <v>-</v>
      </c>
      <c r="M43" s="9" t="str">
        <f>IF(C43&lt;&gt;"-",SUMIFS(买入!$I$4:$I$1000,买入!$C$4:$C$1000,持仓统计!C43),"-")</f>
        <v>-</v>
      </c>
      <c r="N43" s="8" t="str">
        <f>IF(C43&lt;&gt;"-",SUMIFS(卖出!$G$4:$G$1000,卖出!$C$4:$C$1000,持仓统计!C43),"-")</f>
        <v>-</v>
      </c>
      <c r="O43" s="9" t="str">
        <f>IF(C43&lt;&gt;"-",SUMIFS(卖出!$I$4:$I$1000,卖出!$C$4:$C$1000,持仓统计!C43),"-")</f>
        <v>-</v>
      </c>
      <c r="P43" s="8" t="str">
        <f t="shared" si="1"/>
        <v>-</v>
      </c>
      <c r="Q43" s="9"/>
      <c r="R43" s="9" t="str">
        <f t="shared" si="2"/>
        <v>-</v>
      </c>
      <c r="S43" s="9" t="str">
        <f>IF(C43&lt;&gt;"-",SUMIFS(买入!$J$4:$J$1000,买入!$C$4:$C$1000,持仓统计!C43)+SUMIFS(卖出!$J$4:$J$1000,卖出!$C$4:$C$1000,持仓统计!C43),"-")</f>
        <v>-</v>
      </c>
      <c r="T43" s="9" t="str">
        <f t="shared" si="3"/>
        <v>-</v>
      </c>
      <c r="U43" s="8"/>
    </row>
    <row r="44" customHeight="1" spans="2:21">
      <c r="B44" s="8">
        <f t="shared" si="0"/>
        <v>38</v>
      </c>
      <c r="C44" s="8" t="str">
        <f>IF(选股!C38&lt;&gt;"",选股!C38,"-")</f>
        <v>-</v>
      </c>
      <c r="D44" s="8"/>
      <c r="E44" s="8" t="str">
        <f>IFERROR(VLOOKUP(C44,选股!C38:E1034,2,FALSE),"-")</f>
        <v>-</v>
      </c>
      <c r="F44" s="8"/>
      <c r="G44" s="8"/>
      <c r="H44" s="8"/>
      <c r="I44" s="8"/>
      <c r="J44" s="8"/>
      <c r="K44" s="8" t="str">
        <f>IFERROR(VLOOKUP(C44,选股!C38:E1034,3,FALSE),"-")</f>
        <v>-</v>
      </c>
      <c r="L44" s="8" t="str">
        <f>IF(C44&lt;&gt;"-",SUMIFS(买入!$G$4:$G$1000,买入!$C$4:$C$1000,持仓统计!C44),"-")</f>
        <v>-</v>
      </c>
      <c r="M44" s="9" t="str">
        <f>IF(C44&lt;&gt;"-",SUMIFS(买入!$I$4:$I$1000,买入!$C$4:$C$1000,持仓统计!C44),"-")</f>
        <v>-</v>
      </c>
      <c r="N44" s="8" t="str">
        <f>IF(C44&lt;&gt;"-",SUMIFS(卖出!$G$4:$G$1000,卖出!$C$4:$C$1000,持仓统计!C44),"-")</f>
        <v>-</v>
      </c>
      <c r="O44" s="9" t="str">
        <f>IF(C44&lt;&gt;"-",SUMIFS(卖出!$I$4:$I$1000,卖出!$C$4:$C$1000,持仓统计!C44),"-")</f>
        <v>-</v>
      </c>
      <c r="P44" s="8" t="str">
        <f t="shared" si="1"/>
        <v>-</v>
      </c>
      <c r="Q44" s="9"/>
      <c r="R44" s="9" t="str">
        <f t="shared" si="2"/>
        <v>-</v>
      </c>
      <c r="S44" s="9" t="str">
        <f>IF(C44&lt;&gt;"-",SUMIFS(买入!$J$4:$J$1000,买入!$C$4:$C$1000,持仓统计!C44)+SUMIFS(卖出!$J$4:$J$1000,卖出!$C$4:$C$1000,持仓统计!C44),"-")</f>
        <v>-</v>
      </c>
      <c r="T44" s="9" t="str">
        <f t="shared" si="3"/>
        <v>-</v>
      </c>
      <c r="U44" s="8"/>
    </row>
    <row r="45" customHeight="1" spans="2:21">
      <c r="B45" s="8">
        <f t="shared" si="0"/>
        <v>39</v>
      </c>
      <c r="C45" s="8" t="str">
        <f>IF(选股!C39&lt;&gt;"",选股!C39,"-")</f>
        <v>-</v>
      </c>
      <c r="D45" s="8"/>
      <c r="E45" s="8" t="str">
        <f>IFERROR(VLOOKUP(C45,选股!C39:E1035,2,FALSE),"-")</f>
        <v>-</v>
      </c>
      <c r="F45" s="8"/>
      <c r="G45" s="8"/>
      <c r="H45" s="8"/>
      <c r="I45" s="8"/>
      <c r="J45" s="8"/>
      <c r="K45" s="8" t="str">
        <f>IFERROR(VLOOKUP(C45,选股!C39:E1035,3,FALSE),"-")</f>
        <v>-</v>
      </c>
      <c r="L45" s="8" t="str">
        <f>IF(C45&lt;&gt;"-",SUMIFS(买入!$G$4:$G$1000,买入!$C$4:$C$1000,持仓统计!C45),"-")</f>
        <v>-</v>
      </c>
      <c r="M45" s="9" t="str">
        <f>IF(C45&lt;&gt;"-",SUMIFS(买入!$I$4:$I$1000,买入!$C$4:$C$1000,持仓统计!C45),"-")</f>
        <v>-</v>
      </c>
      <c r="N45" s="8" t="str">
        <f>IF(C45&lt;&gt;"-",SUMIFS(卖出!$G$4:$G$1000,卖出!$C$4:$C$1000,持仓统计!C45),"-")</f>
        <v>-</v>
      </c>
      <c r="O45" s="9" t="str">
        <f>IF(C45&lt;&gt;"-",SUMIFS(卖出!$I$4:$I$1000,卖出!$C$4:$C$1000,持仓统计!C45),"-")</f>
        <v>-</v>
      </c>
      <c r="P45" s="8" t="str">
        <f t="shared" si="1"/>
        <v>-</v>
      </c>
      <c r="Q45" s="9"/>
      <c r="R45" s="9" t="str">
        <f t="shared" si="2"/>
        <v>-</v>
      </c>
      <c r="S45" s="9" t="str">
        <f>IF(C45&lt;&gt;"-",SUMIFS(买入!$J$4:$J$1000,买入!$C$4:$C$1000,持仓统计!C45)+SUMIFS(卖出!$J$4:$J$1000,卖出!$C$4:$C$1000,持仓统计!C45),"-")</f>
        <v>-</v>
      </c>
      <c r="T45" s="9" t="str">
        <f t="shared" si="3"/>
        <v>-</v>
      </c>
      <c r="U45" s="8"/>
    </row>
    <row r="46" customHeight="1" spans="2:21">
      <c r="B46" s="8">
        <f t="shared" si="0"/>
        <v>40</v>
      </c>
      <c r="C46" s="8" t="str">
        <f>IF(选股!C40&lt;&gt;"",选股!C40,"-")</f>
        <v>-</v>
      </c>
      <c r="D46" s="8"/>
      <c r="E46" s="8" t="str">
        <f>IFERROR(VLOOKUP(C46,选股!C40:E1036,2,FALSE),"-")</f>
        <v>-</v>
      </c>
      <c r="F46" s="8"/>
      <c r="G46" s="8"/>
      <c r="H46" s="8"/>
      <c r="I46" s="8"/>
      <c r="J46" s="8"/>
      <c r="K46" s="8" t="str">
        <f>IFERROR(VLOOKUP(C46,选股!C40:E1036,3,FALSE),"-")</f>
        <v>-</v>
      </c>
      <c r="L46" s="8" t="str">
        <f>IF(C46&lt;&gt;"-",SUMIFS(买入!$G$4:$G$1000,买入!$C$4:$C$1000,持仓统计!C46),"-")</f>
        <v>-</v>
      </c>
      <c r="M46" s="9" t="str">
        <f>IF(C46&lt;&gt;"-",SUMIFS(买入!$I$4:$I$1000,买入!$C$4:$C$1000,持仓统计!C46),"-")</f>
        <v>-</v>
      </c>
      <c r="N46" s="8" t="str">
        <f>IF(C46&lt;&gt;"-",SUMIFS(卖出!$G$4:$G$1000,卖出!$C$4:$C$1000,持仓统计!C46),"-")</f>
        <v>-</v>
      </c>
      <c r="O46" s="9" t="str">
        <f>IF(C46&lt;&gt;"-",SUMIFS(卖出!$I$4:$I$1000,卖出!$C$4:$C$1000,持仓统计!C46),"-")</f>
        <v>-</v>
      </c>
      <c r="P46" s="8" t="str">
        <f t="shared" si="1"/>
        <v>-</v>
      </c>
      <c r="Q46" s="9"/>
      <c r="R46" s="9" t="str">
        <f t="shared" si="2"/>
        <v>-</v>
      </c>
      <c r="S46" s="9" t="str">
        <f>IF(C46&lt;&gt;"-",SUMIFS(买入!$J$4:$J$1000,买入!$C$4:$C$1000,持仓统计!C46)+SUMIFS(卖出!$J$4:$J$1000,卖出!$C$4:$C$1000,持仓统计!C46),"-")</f>
        <v>-</v>
      </c>
      <c r="T46" s="9" t="str">
        <f t="shared" si="3"/>
        <v>-</v>
      </c>
      <c r="U46" s="8"/>
    </row>
    <row r="47" customHeight="1" spans="2:21">
      <c r="B47" s="8">
        <f t="shared" si="0"/>
        <v>41</v>
      </c>
      <c r="C47" s="8" t="str">
        <f>IF(选股!C41&lt;&gt;"",选股!C41,"-")</f>
        <v>-</v>
      </c>
      <c r="D47" s="8"/>
      <c r="E47" s="8" t="str">
        <f>IFERROR(VLOOKUP(C47,选股!C41:E1037,2,FALSE),"-")</f>
        <v>-</v>
      </c>
      <c r="F47" s="8"/>
      <c r="G47" s="8"/>
      <c r="H47" s="8"/>
      <c r="I47" s="8"/>
      <c r="J47" s="8"/>
      <c r="K47" s="8" t="str">
        <f>IFERROR(VLOOKUP(C47,选股!C41:E1037,3,FALSE),"-")</f>
        <v>-</v>
      </c>
      <c r="L47" s="8" t="str">
        <f>IF(C47&lt;&gt;"-",SUMIFS(买入!$G$4:$G$1000,买入!$C$4:$C$1000,持仓统计!C47),"-")</f>
        <v>-</v>
      </c>
      <c r="M47" s="9" t="str">
        <f>IF(C47&lt;&gt;"-",SUMIFS(买入!$I$4:$I$1000,买入!$C$4:$C$1000,持仓统计!C47),"-")</f>
        <v>-</v>
      </c>
      <c r="N47" s="8" t="str">
        <f>IF(C47&lt;&gt;"-",SUMIFS(卖出!$G$4:$G$1000,卖出!$C$4:$C$1000,持仓统计!C47),"-")</f>
        <v>-</v>
      </c>
      <c r="O47" s="9" t="str">
        <f>IF(C47&lt;&gt;"-",SUMIFS(卖出!$I$4:$I$1000,卖出!$C$4:$C$1000,持仓统计!C47),"-")</f>
        <v>-</v>
      </c>
      <c r="P47" s="8" t="str">
        <f t="shared" si="1"/>
        <v>-</v>
      </c>
      <c r="Q47" s="9"/>
      <c r="R47" s="9" t="str">
        <f t="shared" si="2"/>
        <v>-</v>
      </c>
      <c r="S47" s="9" t="str">
        <f>IF(C47&lt;&gt;"-",SUMIFS(买入!$J$4:$J$1000,买入!$C$4:$C$1000,持仓统计!C47)+SUMIFS(卖出!$J$4:$J$1000,卖出!$C$4:$C$1000,持仓统计!C47),"-")</f>
        <v>-</v>
      </c>
      <c r="T47" s="9" t="str">
        <f t="shared" si="3"/>
        <v>-</v>
      </c>
      <c r="U47" s="8"/>
    </row>
    <row r="48" customHeight="1" spans="2:21">
      <c r="B48" s="8">
        <f t="shared" si="0"/>
        <v>42</v>
      </c>
      <c r="C48" s="8" t="str">
        <f>IF(选股!C42&lt;&gt;"",选股!C42,"-")</f>
        <v>-</v>
      </c>
      <c r="D48" s="8"/>
      <c r="E48" s="8" t="str">
        <f>IFERROR(VLOOKUP(C48,选股!C42:E1038,2,FALSE),"-")</f>
        <v>-</v>
      </c>
      <c r="F48" s="8"/>
      <c r="G48" s="8"/>
      <c r="H48" s="8"/>
      <c r="I48" s="8"/>
      <c r="J48" s="8"/>
      <c r="K48" s="8" t="str">
        <f>IFERROR(VLOOKUP(C48,选股!C42:E1038,3,FALSE),"-")</f>
        <v>-</v>
      </c>
      <c r="L48" s="8" t="str">
        <f>IF(C48&lt;&gt;"-",SUMIFS(买入!$G$4:$G$1000,买入!$C$4:$C$1000,持仓统计!C48),"-")</f>
        <v>-</v>
      </c>
      <c r="M48" s="9" t="str">
        <f>IF(C48&lt;&gt;"-",SUMIFS(买入!$I$4:$I$1000,买入!$C$4:$C$1000,持仓统计!C48),"-")</f>
        <v>-</v>
      </c>
      <c r="N48" s="8" t="str">
        <f>IF(C48&lt;&gt;"-",SUMIFS(卖出!$G$4:$G$1000,卖出!$C$4:$C$1000,持仓统计!C48),"-")</f>
        <v>-</v>
      </c>
      <c r="O48" s="9" t="str">
        <f>IF(C48&lt;&gt;"-",SUMIFS(卖出!$I$4:$I$1000,卖出!$C$4:$C$1000,持仓统计!C48),"-")</f>
        <v>-</v>
      </c>
      <c r="P48" s="8" t="str">
        <f t="shared" si="1"/>
        <v>-</v>
      </c>
      <c r="Q48" s="9"/>
      <c r="R48" s="9" t="str">
        <f t="shared" si="2"/>
        <v>-</v>
      </c>
      <c r="S48" s="9" t="str">
        <f>IF(C48&lt;&gt;"-",SUMIFS(买入!$J$4:$J$1000,买入!$C$4:$C$1000,持仓统计!C48)+SUMIFS(卖出!$J$4:$J$1000,卖出!$C$4:$C$1000,持仓统计!C48),"-")</f>
        <v>-</v>
      </c>
      <c r="T48" s="9" t="str">
        <f t="shared" si="3"/>
        <v>-</v>
      </c>
      <c r="U48" s="8"/>
    </row>
    <row r="49" customHeight="1" spans="2:21">
      <c r="B49" s="8">
        <f t="shared" si="0"/>
        <v>43</v>
      </c>
      <c r="C49" s="8" t="str">
        <f>IF(选股!C43&lt;&gt;"",选股!C43,"-")</f>
        <v>-</v>
      </c>
      <c r="D49" s="8"/>
      <c r="E49" s="8" t="str">
        <f>IFERROR(VLOOKUP(C49,选股!C43:E1039,2,FALSE),"-")</f>
        <v>-</v>
      </c>
      <c r="F49" s="8"/>
      <c r="G49" s="8"/>
      <c r="H49" s="8"/>
      <c r="I49" s="8"/>
      <c r="J49" s="8"/>
      <c r="K49" s="8" t="str">
        <f>IFERROR(VLOOKUP(C49,选股!C43:E1039,3,FALSE),"-")</f>
        <v>-</v>
      </c>
      <c r="L49" s="8" t="str">
        <f>IF(C49&lt;&gt;"-",SUMIFS(买入!$G$4:$G$1000,买入!$C$4:$C$1000,持仓统计!C49),"-")</f>
        <v>-</v>
      </c>
      <c r="M49" s="9" t="str">
        <f>IF(C49&lt;&gt;"-",SUMIFS(买入!$I$4:$I$1000,买入!$C$4:$C$1000,持仓统计!C49),"-")</f>
        <v>-</v>
      </c>
      <c r="N49" s="8" t="str">
        <f>IF(C49&lt;&gt;"-",SUMIFS(卖出!$G$4:$G$1000,卖出!$C$4:$C$1000,持仓统计!C49),"-")</f>
        <v>-</v>
      </c>
      <c r="O49" s="9" t="str">
        <f>IF(C49&lt;&gt;"-",SUMIFS(卖出!$I$4:$I$1000,卖出!$C$4:$C$1000,持仓统计!C49),"-")</f>
        <v>-</v>
      </c>
      <c r="P49" s="8" t="str">
        <f t="shared" si="1"/>
        <v>-</v>
      </c>
      <c r="Q49" s="9"/>
      <c r="R49" s="9" t="str">
        <f t="shared" si="2"/>
        <v>-</v>
      </c>
      <c r="S49" s="9" t="str">
        <f>IF(C49&lt;&gt;"-",SUMIFS(买入!$J$4:$J$1000,买入!$C$4:$C$1000,持仓统计!C49)+SUMIFS(卖出!$J$4:$J$1000,卖出!$C$4:$C$1000,持仓统计!C49),"-")</f>
        <v>-</v>
      </c>
      <c r="T49" s="9" t="str">
        <f t="shared" si="3"/>
        <v>-</v>
      </c>
      <c r="U49" s="8"/>
    </row>
    <row r="50" customHeight="1" spans="2:21">
      <c r="B50" s="8">
        <f t="shared" si="0"/>
        <v>44</v>
      </c>
      <c r="C50" s="8" t="str">
        <f>IF(选股!C44&lt;&gt;"",选股!C44,"-")</f>
        <v>-</v>
      </c>
      <c r="D50" s="8"/>
      <c r="E50" s="8" t="str">
        <f>IFERROR(VLOOKUP(C50,选股!C44:E1040,2,FALSE),"-")</f>
        <v>-</v>
      </c>
      <c r="F50" s="8"/>
      <c r="G50" s="8"/>
      <c r="H50" s="8"/>
      <c r="I50" s="8"/>
      <c r="J50" s="8"/>
      <c r="K50" s="8" t="str">
        <f>IFERROR(VLOOKUP(C50,选股!C44:E1040,3,FALSE),"-")</f>
        <v>-</v>
      </c>
      <c r="L50" s="8" t="str">
        <f>IF(C50&lt;&gt;"-",SUMIFS(买入!$G$4:$G$1000,买入!$C$4:$C$1000,持仓统计!C50),"-")</f>
        <v>-</v>
      </c>
      <c r="M50" s="9" t="str">
        <f>IF(C50&lt;&gt;"-",SUMIFS(买入!$I$4:$I$1000,买入!$C$4:$C$1000,持仓统计!C50),"-")</f>
        <v>-</v>
      </c>
      <c r="N50" s="8" t="str">
        <f>IF(C50&lt;&gt;"-",SUMIFS(卖出!$G$4:$G$1000,卖出!$C$4:$C$1000,持仓统计!C50),"-")</f>
        <v>-</v>
      </c>
      <c r="O50" s="9" t="str">
        <f>IF(C50&lt;&gt;"-",SUMIFS(卖出!$I$4:$I$1000,卖出!$C$4:$C$1000,持仓统计!C50),"-")</f>
        <v>-</v>
      </c>
      <c r="P50" s="8" t="str">
        <f t="shared" si="1"/>
        <v>-</v>
      </c>
      <c r="Q50" s="9"/>
      <c r="R50" s="9" t="str">
        <f t="shared" si="2"/>
        <v>-</v>
      </c>
      <c r="S50" s="9" t="str">
        <f>IF(C50&lt;&gt;"-",SUMIFS(买入!$J$4:$J$1000,买入!$C$4:$C$1000,持仓统计!C50)+SUMIFS(卖出!$J$4:$J$1000,卖出!$C$4:$C$1000,持仓统计!C50),"-")</f>
        <v>-</v>
      </c>
      <c r="T50" s="9" t="str">
        <f t="shared" si="3"/>
        <v>-</v>
      </c>
      <c r="U50" s="8"/>
    </row>
    <row r="51" customHeight="1" spans="2:21">
      <c r="B51" s="8">
        <f t="shared" si="0"/>
        <v>45</v>
      </c>
      <c r="C51" s="8" t="str">
        <f>IF(选股!C45&lt;&gt;"",选股!C45,"-")</f>
        <v>-</v>
      </c>
      <c r="D51" s="8"/>
      <c r="E51" s="8" t="str">
        <f>IFERROR(VLOOKUP(C51,选股!C45:E1041,2,FALSE),"-")</f>
        <v>-</v>
      </c>
      <c r="F51" s="8"/>
      <c r="G51" s="8"/>
      <c r="H51" s="8"/>
      <c r="I51" s="8"/>
      <c r="J51" s="8"/>
      <c r="K51" s="8" t="str">
        <f>IFERROR(VLOOKUP(C51,选股!C45:E1041,3,FALSE),"-")</f>
        <v>-</v>
      </c>
      <c r="L51" s="8" t="str">
        <f>IF(C51&lt;&gt;"-",SUMIFS(买入!$G$4:$G$1000,买入!$C$4:$C$1000,持仓统计!C51),"-")</f>
        <v>-</v>
      </c>
      <c r="M51" s="9" t="str">
        <f>IF(C51&lt;&gt;"-",SUMIFS(买入!$I$4:$I$1000,买入!$C$4:$C$1000,持仓统计!C51),"-")</f>
        <v>-</v>
      </c>
      <c r="N51" s="8" t="str">
        <f>IF(C51&lt;&gt;"-",SUMIFS(卖出!$G$4:$G$1000,卖出!$C$4:$C$1000,持仓统计!C51),"-")</f>
        <v>-</v>
      </c>
      <c r="O51" s="9" t="str">
        <f>IF(C51&lt;&gt;"-",SUMIFS(卖出!$I$4:$I$1000,卖出!$C$4:$C$1000,持仓统计!C51),"-")</f>
        <v>-</v>
      </c>
      <c r="P51" s="8" t="str">
        <f t="shared" si="1"/>
        <v>-</v>
      </c>
      <c r="Q51" s="9"/>
      <c r="R51" s="9" t="str">
        <f t="shared" si="2"/>
        <v>-</v>
      </c>
      <c r="S51" s="9" t="str">
        <f>IF(C51&lt;&gt;"-",SUMIFS(买入!$J$4:$J$1000,买入!$C$4:$C$1000,持仓统计!C51)+SUMIFS(卖出!$J$4:$J$1000,卖出!$C$4:$C$1000,持仓统计!C51),"-")</f>
        <v>-</v>
      </c>
      <c r="T51" s="9" t="str">
        <f t="shared" si="3"/>
        <v>-</v>
      </c>
      <c r="U51" s="8"/>
    </row>
    <row r="52" customHeight="1" spans="2:21">
      <c r="B52" s="8">
        <f t="shared" si="0"/>
        <v>46</v>
      </c>
      <c r="C52" s="8" t="str">
        <f>IF(选股!C46&lt;&gt;"",选股!C46,"-")</f>
        <v>-</v>
      </c>
      <c r="D52" s="8"/>
      <c r="E52" s="8" t="str">
        <f>IFERROR(VLOOKUP(C52,选股!C46:E1042,2,FALSE),"-")</f>
        <v>-</v>
      </c>
      <c r="F52" s="8"/>
      <c r="G52" s="8"/>
      <c r="H52" s="8"/>
      <c r="I52" s="8"/>
      <c r="J52" s="8"/>
      <c r="K52" s="8" t="str">
        <f>IFERROR(VLOOKUP(C52,选股!C46:E1042,3,FALSE),"-")</f>
        <v>-</v>
      </c>
      <c r="L52" s="8" t="str">
        <f>IF(C52&lt;&gt;"-",SUMIFS(买入!$G$4:$G$1000,买入!$C$4:$C$1000,持仓统计!C52),"-")</f>
        <v>-</v>
      </c>
      <c r="M52" s="9" t="str">
        <f>IF(C52&lt;&gt;"-",SUMIFS(买入!$I$4:$I$1000,买入!$C$4:$C$1000,持仓统计!C52),"-")</f>
        <v>-</v>
      </c>
      <c r="N52" s="8" t="str">
        <f>IF(C52&lt;&gt;"-",SUMIFS(卖出!$G$4:$G$1000,卖出!$C$4:$C$1000,持仓统计!C52),"-")</f>
        <v>-</v>
      </c>
      <c r="O52" s="9" t="str">
        <f>IF(C52&lt;&gt;"-",SUMIFS(卖出!$I$4:$I$1000,卖出!$C$4:$C$1000,持仓统计!C52),"-")</f>
        <v>-</v>
      </c>
      <c r="P52" s="8" t="str">
        <f t="shared" si="1"/>
        <v>-</v>
      </c>
      <c r="Q52" s="9"/>
      <c r="R52" s="9" t="str">
        <f t="shared" si="2"/>
        <v>-</v>
      </c>
      <c r="S52" s="9" t="str">
        <f>IF(C52&lt;&gt;"-",SUMIFS(买入!$J$4:$J$1000,买入!$C$4:$C$1000,持仓统计!C52)+SUMIFS(卖出!$J$4:$J$1000,卖出!$C$4:$C$1000,持仓统计!C52),"-")</f>
        <v>-</v>
      </c>
      <c r="T52" s="9" t="str">
        <f t="shared" si="3"/>
        <v>-</v>
      </c>
      <c r="U52" s="8"/>
    </row>
    <row r="53" customHeight="1" spans="2:21">
      <c r="B53" s="8">
        <f t="shared" si="0"/>
        <v>47</v>
      </c>
      <c r="C53" s="8" t="str">
        <f>IF(选股!C47&lt;&gt;"",选股!C47,"-")</f>
        <v>-</v>
      </c>
      <c r="D53" s="8"/>
      <c r="E53" s="8" t="str">
        <f>IFERROR(VLOOKUP(C53,选股!C47:E1043,2,FALSE),"-")</f>
        <v>-</v>
      </c>
      <c r="F53" s="8"/>
      <c r="G53" s="8"/>
      <c r="H53" s="8"/>
      <c r="I53" s="8"/>
      <c r="J53" s="8"/>
      <c r="K53" s="8" t="str">
        <f>IFERROR(VLOOKUP(C53,选股!C47:E1043,3,FALSE),"-")</f>
        <v>-</v>
      </c>
      <c r="L53" s="8" t="str">
        <f>IF(C53&lt;&gt;"-",SUMIFS(买入!$G$4:$G$1000,买入!$C$4:$C$1000,持仓统计!C53),"-")</f>
        <v>-</v>
      </c>
      <c r="M53" s="9" t="str">
        <f>IF(C53&lt;&gt;"-",SUMIFS(买入!$I$4:$I$1000,买入!$C$4:$C$1000,持仓统计!C53),"-")</f>
        <v>-</v>
      </c>
      <c r="N53" s="8" t="str">
        <f>IF(C53&lt;&gt;"-",SUMIFS(卖出!$G$4:$G$1000,卖出!$C$4:$C$1000,持仓统计!C53),"-")</f>
        <v>-</v>
      </c>
      <c r="O53" s="9" t="str">
        <f>IF(C53&lt;&gt;"-",SUMIFS(卖出!$I$4:$I$1000,卖出!$C$4:$C$1000,持仓统计!C53),"-")</f>
        <v>-</v>
      </c>
      <c r="P53" s="8" t="str">
        <f t="shared" si="1"/>
        <v>-</v>
      </c>
      <c r="Q53" s="9"/>
      <c r="R53" s="9" t="str">
        <f t="shared" si="2"/>
        <v>-</v>
      </c>
      <c r="S53" s="9" t="str">
        <f>IF(C53&lt;&gt;"-",SUMIFS(买入!$J$4:$J$1000,买入!$C$4:$C$1000,持仓统计!C53)+SUMIFS(卖出!$J$4:$J$1000,卖出!$C$4:$C$1000,持仓统计!C53),"-")</f>
        <v>-</v>
      </c>
      <c r="T53" s="9" t="str">
        <f t="shared" si="3"/>
        <v>-</v>
      </c>
      <c r="U53" s="8"/>
    </row>
    <row r="54" customHeight="1" spans="2:21">
      <c r="B54" s="8">
        <f t="shared" si="0"/>
        <v>48</v>
      </c>
      <c r="C54" s="8" t="str">
        <f>IF(选股!C48&lt;&gt;"",选股!C48,"-")</f>
        <v>-</v>
      </c>
      <c r="D54" s="8"/>
      <c r="E54" s="8" t="str">
        <f>IFERROR(VLOOKUP(C54,选股!C48:E1044,2,FALSE),"-")</f>
        <v>-</v>
      </c>
      <c r="F54" s="8"/>
      <c r="G54" s="8"/>
      <c r="H54" s="8"/>
      <c r="I54" s="8"/>
      <c r="J54" s="8"/>
      <c r="K54" s="8" t="str">
        <f>IFERROR(VLOOKUP(C54,选股!C48:E1044,3,FALSE),"-")</f>
        <v>-</v>
      </c>
      <c r="L54" s="8" t="str">
        <f>IF(C54&lt;&gt;"-",SUMIFS(买入!$G$4:$G$1000,买入!$C$4:$C$1000,持仓统计!C54),"-")</f>
        <v>-</v>
      </c>
      <c r="M54" s="9" t="str">
        <f>IF(C54&lt;&gt;"-",SUMIFS(买入!$I$4:$I$1000,买入!$C$4:$C$1000,持仓统计!C54),"-")</f>
        <v>-</v>
      </c>
      <c r="N54" s="8" t="str">
        <f>IF(C54&lt;&gt;"-",SUMIFS(卖出!$G$4:$G$1000,卖出!$C$4:$C$1000,持仓统计!C54),"-")</f>
        <v>-</v>
      </c>
      <c r="O54" s="9" t="str">
        <f>IF(C54&lt;&gt;"-",SUMIFS(卖出!$I$4:$I$1000,卖出!$C$4:$C$1000,持仓统计!C54),"-")</f>
        <v>-</v>
      </c>
      <c r="P54" s="8" t="str">
        <f t="shared" si="1"/>
        <v>-</v>
      </c>
      <c r="Q54" s="9"/>
      <c r="R54" s="9" t="str">
        <f t="shared" si="2"/>
        <v>-</v>
      </c>
      <c r="S54" s="9" t="str">
        <f>IF(C54&lt;&gt;"-",SUMIFS(买入!$J$4:$J$1000,买入!$C$4:$C$1000,持仓统计!C54)+SUMIFS(卖出!$J$4:$J$1000,卖出!$C$4:$C$1000,持仓统计!C54),"-")</f>
        <v>-</v>
      </c>
      <c r="T54" s="9" t="str">
        <f t="shared" si="3"/>
        <v>-</v>
      </c>
      <c r="U54" s="8"/>
    </row>
    <row r="55" customHeight="1" spans="2:21">
      <c r="B55" s="8">
        <f t="shared" si="0"/>
        <v>49</v>
      </c>
      <c r="C55" s="8" t="str">
        <f>IF(选股!C49&lt;&gt;"",选股!C49,"-")</f>
        <v>-</v>
      </c>
      <c r="D55" s="8"/>
      <c r="E55" s="8" t="str">
        <f>IFERROR(VLOOKUP(C55,选股!C49:E1045,2,FALSE),"-")</f>
        <v>-</v>
      </c>
      <c r="F55" s="8"/>
      <c r="G55" s="8"/>
      <c r="H55" s="8"/>
      <c r="I55" s="8"/>
      <c r="J55" s="8"/>
      <c r="K55" s="8" t="str">
        <f>IFERROR(VLOOKUP(C55,选股!C49:E1045,3,FALSE),"-")</f>
        <v>-</v>
      </c>
      <c r="L55" s="8" t="str">
        <f>IF(C55&lt;&gt;"-",SUMIFS(买入!$G$4:$G$1000,买入!$C$4:$C$1000,持仓统计!C55),"-")</f>
        <v>-</v>
      </c>
      <c r="M55" s="9" t="str">
        <f>IF(C55&lt;&gt;"-",SUMIFS(买入!$I$4:$I$1000,买入!$C$4:$C$1000,持仓统计!C55),"-")</f>
        <v>-</v>
      </c>
      <c r="N55" s="8" t="str">
        <f>IF(C55&lt;&gt;"-",SUMIFS(卖出!$G$4:$G$1000,卖出!$C$4:$C$1000,持仓统计!C55),"-")</f>
        <v>-</v>
      </c>
      <c r="O55" s="9" t="str">
        <f>IF(C55&lt;&gt;"-",SUMIFS(卖出!$I$4:$I$1000,卖出!$C$4:$C$1000,持仓统计!C55),"-")</f>
        <v>-</v>
      </c>
      <c r="P55" s="8" t="str">
        <f t="shared" si="1"/>
        <v>-</v>
      </c>
      <c r="Q55" s="9"/>
      <c r="R55" s="9" t="str">
        <f t="shared" si="2"/>
        <v>-</v>
      </c>
      <c r="S55" s="9" t="str">
        <f>IF(C55&lt;&gt;"-",SUMIFS(买入!$J$4:$J$1000,买入!$C$4:$C$1000,持仓统计!C55)+SUMIFS(卖出!$J$4:$J$1000,卖出!$C$4:$C$1000,持仓统计!C55),"-")</f>
        <v>-</v>
      </c>
      <c r="T55" s="9" t="str">
        <f t="shared" si="3"/>
        <v>-</v>
      </c>
      <c r="U55" s="8"/>
    </row>
    <row r="56" customHeight="1" spans="2:21">
      <c r="B56" s="8">
        <f t="shared" si="0"/>
        <v>50</v>
      </c>
      <c r="C56" s="8" t="str">
        <f>IF(选股!C50&lt;&gt;"",选股!C50,"-")</f>
        <v>-</v>
      </c>
      <c r="D56" s="8"/>
      <c r="E56" s="8" t="str">
        <f>IFERROR(VLOOKUP(C56,选股!C50:E1046,2,FALSE),"-")</f>
        <v>-</v>
      </c>
      <c r="F56" s="8"/>
      <c r="G56" s="8"/>
      <c r="H56" s="8"/>
      <c r="I56" s="8"/>
      <c r="J56" s="8"/>
      <c r="K56" s="8" t="str">
        <f>IFERROR(VLOOKUP(C56,选股!C50:E1046,3,FALSE),"-")</f>
        <v>-</v>
      </c>
      <c r="L56" s="8" t="str">
        <f>IF(C56&lt;&gt;"-",SUMIFS(买入!$G$4:$G$1000,买入!$C$4:$C$1000,持仓统计!C56),"-")</f>
        <v>-</v>
      </c>
      <c r="M56" s="9" t="str">
        <f>IF(C56&lt;&gt;"-",SUMIFS(买入!$I$4:$I$1000,买入!$C$4:$C$1000,持仓统计!C56),"-")</f>
        <v>-</v>
      </c>
      <c r="N56" s="8" t="str">
        <f>IF(C56&lt;&gt;"-",SUMIFS(卖出!$G$4:$G$1000,卖出!$C$4:$C$1000,持仓统计!C56),"-")</f>
        <v>-</v>
      </c>
      <c r="O56" s="9" t="str">
        <f>IF(C56&lt;&gt;"-",SUMIFS(卖出!$I$4:$I$1000,卖出!$C$4:$C$1000,持仓统计!C56),"-")</f>
        <v>-</v>
      </c>
      <c r="P56" s="8" t="str">
        <f t="shared" si="1"/>
        <v>-</v>
      </c>
      <c r="Q56" s="9"/>
      <c r="R56" s="9" t="str">
        <f t="shared" si="2"/>
        <v>-</v>
      </c>
      <c r="S56" s="9" t="str">
        <f>IF(C56&lt;&gt;"-",SUMIFS(买入!$J$4:$J$1000,买入!$C$4:$C$1000,持仓统计!C56)+SUMIFS(卖出!$J$4:$J$1000,卖出!$C$4:$C$1000,持仓统计!C56),"-")</f>
        <v>-</v>
      </c>
      <c r="T56" s="9" t="str">
        <f t="shared" si="3"/>
        <v>-</v>
      </c>
      <c r="U56" s="8"/>
    </row>
    <row r="57" customHeight="1" spans="2:21">
      <c r="B57" s="8">
        <f t="shared" si="0"/>
        <v>51</v>
      </c>
      <c r="C57" s="8" t="str">
        <f>IF(选股!C51&lt;&gt;"",选股!C51,"-")</f>
        <v>-</v>
      </c>
      <c r="D57" s="8"/>
      <c r="E57" s="8" t="str">
        <f>IFERROR(VLOOKUP(C57,选股!C51:E1047,2,FALSE),"-")</f>
        <v>-</v>
      </c>
      <c r="F57" s="8"/>
      <c r="G57" s="8"/>
      <c r="H57" s="8"/>
      <c r="I57" s="8"/>
      <c r="J57" s="8"/>
      <c r="K57" s="8" t="str">
        <f>IFERROR(VLOOKUP(C57,选股!C51:E1047,3,FALSE),"-")</f>
        <v>-</v>
      </c>
      <c r="L57" s="8" t="str">
        <f>IF(C57&lt;&gt;"-",SUMIFS(买入!$G$4:$G$1000,买入!$C$4:$C$1000,持仓统计!C57),"-")</f>
        <v>-</v>
      </c>
      <c r="M57" s="9" t="str">
        <f>IF(C57&lt;&gt;"-",SUMIFS(买入!$I$4:$I$1000,买入!$C$4:$C$1000,持仓统计!C57),"-")</f>
        <v>-</v>
      </c>
      <c r="N57" s="8" t="str">
        <f>IF(C57&lt;&gt;"-",SUMIFS(卖出!$G$4:$G$1000,卖出!$C$4:$C$1000,持仓统计!C57),"-")</f>
        <v>-</v>
      </c>
      <c r="O57" s="9" t="str">
        <f>IF(C57&lt;&gt;"-",SUMIFS(卖出!$I$4:$I$1000,卖出!$C$4:$C$1000,持仓统计!C57),"-")</f>
        <v>-</v>
      </c>
      <c r="P57" s="8" t="str">
        <f t="shared" si="1"/>
        <v>-</v>
      </c>
      <c r="Q57" s="9"/>
      <c r="R57" s="9" t="str">
        <f t="shared" si="2"/>
        <v>-</v>
      </c>
      <c r="S57" s="9" t="str">
        <f>IF(C57&lt;&gt;"-",SUMIFS(买入!$J$4:$J$1000,买入!$C$4:$C$1000,持仓统计!C57)+SUMIFS(卖出!$J$4:$J$1000,卖出!$C$4:$C$1000,持仓统计!C57),"-")</f>
        <v>-</v>
      </c>
      <c r="T57" s="9" t="str">
        <f t="shared" si="3"/>
        <v>-</v>
      </c>
      <c r="U57" s="8"/>
    </row>
    <row r="58" customHeight="1" spans="2:21">
      <c r="B58" s="8">
        <f t="shared" si="0"/>
        <v>52</v>
      </c>
      <c r="C58" s="8" t="str">
        <f>IF(选股!C52&lt;&gt;"",选股!C52,"-")</f>
        <v>-</v>
      </c>
      <c r="D58" s="8"/>
      <c r="E58" s="8" t="str">
        <f>IFERROR(VLOOKUP(C58,选股!C52:E1048,2,FALSE),"-")</f>
        <v>-</v>
      </c>
      <c r="F58" s="8"/>
      <c r="G58" s="8"/>
      <c r="H58" s="8"/>
      <c r="I58" s="8"/>
      <c r="J58" s="8"/>
      <c r="K58" s="8" t="str">
        <f>IFERROR(VLOOKUP(C58,选股!C52:E1048,3,FALSE),"-")</f>
        <v>-</v>
      </c>
      <c r="L58" s="8" t="str">
        <f>IF(C58&lt;&gt;"-",SUMIFS(买入!$G$4:$G$1000,买入!$C$4:$C$1000,持仓统计!C58),"-")</f>
        <v>-</v>
      </c>
      <c r="M58" s="9" t="str">
        <f>IF(C58&lt;&gt;"-",SUMIFS(买入!$I$4:$I$1000,买入!$C$4:$C$1000,持仓统计!C58),"-")</f>
        <v>-</v>
      </c>
      <c r="N58" s="8" t="str">
        <f>IF(C58&lt;&gt;"-",SUMIFS(卖出!$G$4:$G$1000,卖出!$C$4:$C$1000,持仓统计!C58),"-")</f>
        <v>-</v>
      </c>
      <c r="O58" s="9" t="str">
        <f>IF(C58&lt;&gt;"-",SUMIFS(卖出!$I$4:$I$1000,卖出!$C$4:$C$1000,持仓统计!C58),"-")</f>
        <v>-</v>
      </c>
      <c r="P58" s="8" t="str">
        <f t="shared" si="1"/>
        <v>-</v>
      </c>
      <c r="Q58" s="9"/>
      <c r="R58" s="9" t="str">
        <f t="shared" si="2"/>
        <v>-</v>
      </c>
      <c r="S58" s="9" t="str">
        <f>IF(C58&lt;&gt;"-",SUMIFS(买入!$J$4:$J$1000,买入!$C$4:$C$1000,持仓统计!C58)+SUMIFS(卖出!$J$4:$J$1000,卖出!$C$4:$C$1000,持仓统计!C58),"-")</f>
        <v>-</v>
      </c>
      <c r="T58" s="9" t="str">
        <f t="shared" si="3"/>
        <v>-</v>
      </c>
      <c r="U58" s="8"/>
    </row>
    <row r="59" customHeight="1" spans="2:21">
      <c r="B59" s="8">
        <f t="shared" si="0"/>
        <v>53</v>
      </c>
      <c r="C59" s="8" t="str">
        <f>IF(选股!C53&lt;&gt;"",选股!C53,"-")</f>
        <v>-</v>
      </c>
      <c r="D59" s="8"/>
      <c r="E59" s="8" t="str">
        <f>IFERROR(VLOOKUP(C59,选股!C53:E1049,2,FALSE),"-")</f>
        <v>-</v>
      </c>
      <c r="F59" s="8"/>
      <c r="G59" s="8"/>
      <c r="H59" s="8"/>
      <c r="I59" s="8"/>
      <c r="J59" s="8"/>
      <c r="K59" s="8" t="str">
        <f>IFERROR(VLOOKUP(C59,选股!C53:E1049,3,FALSE),"-")</f>
        <v>-</v>
      </c>
      <c r="L59" s="8" t="str">
        <f>IF(C59&lt;&gt;"-",SUMIFS(买入!$G$4:$G$1000,买入!$C$4:$C$1000,持仓统计!C59),"-")</f>
        <v>-</v>
      </c>
      <c r="M59" s="9" t="str">
        <f>IF(C59&lt;&gt;"-",SUMIFS(买入!$I$4:$I$1000,买入!$C$4:$C$1000,持仓统计!C59),"-")</f>
        <v>-</v>
      </c>
      <c r="N59" s="8" t="str">
        <f>IF(C59&lt;&gt;"-",SUMIFS(卖出!$G$4:$G$1000,卖出!$C$4:$C$1000,持仓统计!C59),"-")</f>
        <v>-</v>
      </c>
      <c r="O59" s="9" t="str">
        <f>IF(C59&lt;&gt;"-",SUMIFS(卖出!$I$4:$I$1000,卖出!$C$4:$C$1000,持仓统计!C59),"-")</f>
        <v>-</v>
      </c>
      <c r="P59" s="8" t="str">
        <f t="shared" si="1"/>
        <v>-</v>
      </c>
      <c r="Q59" s="9"/>
      <c r="R59" s="9" t="str">
        <f t="shared" si="2"/>
        <v>-</v>
      </c>
      <c r="S59" s="9" t="str">
        <f>IF(C59&lt;&gt;"-",SUMIFS(买入!$J$4:$J$1000,买入!$C$4:$C$1000,持仓统计!C59)+SUMIFS(卖出!$J$4:$J$1000,卖出!$C$4:$C$1000,持仓统计!C59),"-")</f>
        <v>-</v>
      </c>
      <c r="T59" s="9" t="str">
        <f t="shared" si="3"/>
        <v>-</v>
      </c>
      <c r="U59" s="8"/>
    </row>
    <row r="60" customHeight="1" spans="2:21">
      <c r="B60" s="8">
        <f t="shared" si="0"/>
        <v>54</v>
      </c>
      <c r="C60" s="8" t="str">
        <f>IF(选股!C54&lt;&gt;"",选股!C54,"-")</f>
        <v>-</v>
      </c>
      <c r="D60" s="8"/>
      <c r="E60" s="8" t="str">
        <f>IFERROR(VLOOKUP(C60,选股!C54:E1050,2,FALSE),"-")</f>
        <v>-</v>
      </c>
      <c r="F60" s="8"/>
      <c r="G60" s="8"/>
      <c r="H60" s="8"/>
      <c r="I60" s="8"/>
      <c r="J60" s="8"/>
      <c r="K60" s="8" t="str">
        <f>IFERROR(VLOOKUP(C60,选股!C54:E1050,3,FALSE),"-")</f>
        <v>-</v>
      </c>
      <c r="L60" s="8" t="str">
        <f>IF(C60&lt;&gt;"-",SUMIFS(买入!$G$4:$G$1000,买入!$C$4:$C$1000,持仓统计!C60),"-")</f>
        <v>-</v>
      </c>
      <c r="M60" s="9" t="str">
        <f>IF(C60&lt;&gt;"-",SUMIFS(买入!$I$4:$I$1000,买入!$C$4:$C$1000,持仓统计!C60),"-")</f>
        <v>-</v>
      </c>
      <c r="N60" s="8" t="str">
        <f>IF(C60&lt;&gt;"-",SUMIFS(卖出!$G$4:$G$1000,卖出!$C$4:$C$1000,持仓统计!C60),"-")</f>
        <v>-</v>
      </c>
      <c r="O60" s="9" t="str">
        <f>IF(C60&lt;&gt;"-",SUMIFS(卖出!$I$4:$I$1000,卖出!$C$4:$C$1000,持仓统计!C60),"-")</f>
        <v>-</v>
      </c>
      <c r="P60" s="8" t="str">
        <f t="shared" si="1"/>
        <v>-</v>
      </c>
      <c r="Q60" s="9"/>
      <c r="R60" s="9" t="str">
        <f t="shared" si="2"/>
        <v>-</v>
      </c>
      <c r="S60" s="9" t="str">
        <f>IF(C60&lt;&gt;"-",SUMIFS(买入!$J$4:$J$1000,买入!$C$4:$C$1000,持仓统计!C60)+SUMIFS(卖出!$J$4:$J$1000,卖出!$C$4:$C$1000,持仓统计!C60),"-")</f>
        <v>-</v>
      </c>
      <c r="T60" s="9" t="str">
        <f t="shared" si="3"/>
        <v>-</v>
      </c>
      <c r="U60" s="8"/>
    </row>
    <row r="61" customHeight="1" spans="2:21">
      <c r="B61" s="8">
        <f t="shared" si="0"/>
        <v>55</v>
      </c>
      <c r="C61" s="8" t="str">
        <f>IF(选股!C55&lt;&gt;"",选股!C55,"-")</f>
        <v>-</v>
      </c>
      <c r="D61" s="8"/>
      <c r="E61" s="8" t="str">
        <f>IFERROR(VLOOKUP(C61,选股!C55:E1051,2,FALSE),"-")</f>
        <v>-</v>
      </c>
      <c r="F61" s="8"/>
      <c r="G61" s="8"/>
      <c r="H61" s="8"/>
      <c r="I61" s="8"/>
      <c r="J61" s="8"/>
      <c r="K61" s="8" t="str">
        <f>IFERROR(VLOOKUP(C61,选股!C55:E1051,3,FALSE),"-")</f>
        <v>-</v>
      </c>
      <c r="L61" s="8" t="str">
        <f>IF(C61&lt;&gt;"-",SUMIFS(买入!$G$4:$G$1000,买入!$C$4:$C$1000,持仓统计!C61),"-")</f>
        <v>-</v>
      </c>
      <c r="M61" s="9" t="str">
        <f>IF(C61&lt;&gt;"-",SUMIFS(买入!$I$4:$I$1000,买入!$C$4:$C$1000,持仓统计!C61),"-")</f>
        <v>-</v>
      </c>
      <c r="N61" s="8" t="str">
        <f>IF(C61&lt;&gt;"-",SUMIFS(卖出!$G$4:$G$1000,卖出!$C$4:$C$1000,持仓统计!C61),"-")</f>
        <v>-</v>
      </c>
      <c r="O61" s="9" t="str">
        <f>IF(C61&lt;&gt;"-",SUMIFS(卖出!$I$4:$I$1000,卖出!$C$4:$C$1000,持仓统计!C61),"-")</f>
        <v>-</v>
      </c>
      <c r="P61" s="8" t="str">
        <f t="shared" si="1"/>
        <v>-</v>
      </c>
      <c r="Q61" s="9"/>
      <c r="R61" s="9" t="str">
        <f t="shared" si="2"/>
        <v>-</v>
      </c>
      <c r="S61" s="9" t="str">
        <f>IF(C61&lt;&gt;"-",SUMIFS(买入!$J$4:$J$1000,买入!$C$4:$C$1000,持仓统计!C61)+SUMIFS(卖出!$J$4:$J$1000,卖出!$C$4:$C$1000,持仓统计!C61),"-")</f>
        <v>-</v>
      </c>
      <c r="T61" s="9" t="str">
        <f t="shared" si="3"/>
        <v>-</v>
      </c>
      <c r="U61" s="8"/>
    </row>
    <row r="62" customHeight="1" spans="2:21">
      <c r="B62" s="8">
        <f t="shared" si="0"/>
        <v>56</v>
      </c>
      <c r="C62" s="8" t="str">
        <f>IF(选股!C56&lt;&gt;"",选股!C56,"-")</f>
        <v>-</v>
      </c>
      <c r="D62" s="8"/>
      <c r="E62" s="8" t="str">
        <f>IFERROR(VLOOKUP(C62,选股!C56:E1052,2,FALSE),"-")</f>
        <v>-</v>
      </c>
      <c r="F62" s="8"/>
      <c r="G62" s="8"/>
      <c r="H62" s="8"/>
      <c r="I62" s="8"/>
      <c r="J62" s="8"/>
      <c r="K62" s="8" t="str">
        <f>IFERROR(VLOOKUP(C62,选股!C56:E1052,3,FALSE),"-")</f>
        <v>-</v>
      </c>
      <c r="L62" s="8" t="str">
        <f>IF(C62&lt;&gt;"-",SUMIFS(买入!$G$4:$G$1000,买入!$C$4:$C$1000,持仓统计!C62),"-")</f>
        <v>-</v>
      </c>
      <c r="M62" s="9" t="str">
        <f>IF(C62&lt;&gt;"-",SUMIFS(买入!$I$4:$I$1000,买入!$C$4:$C$1000,持仓统计!C62),"-")</f>
        <v>-</v>
      </c>
      <c r="N62" s="8" t="str">
        <f>IF(C62&lt;&gt;"-",SUMIFS(卖出!$G$4:$G$1000,卖出!$C$4:$C$1000,持仓统计!C62),"-")</f>
        <v>-</v>
      </c>
      <c r="O62" s="9" t="str">
        <f>IF(C62&lt;&gt;"-",SUMIFS(卖出!$I$4:$I$1000,卖出!$C$4:$C$1000,持仓统计!C62),"-")</f>
        <v>-</v>
      </c>
      <c r="P62" s="8" t="str">
        <f t="shared" si="1"/>
        <v>-</v>
      </c>
      <c r="Q62" s="9"/>
      <c r="R62" s="9" t="str">
        <f t="shared" si="2"/>
        <v>-</v>
      </c>
      <c r="S62" s="9" t="str">
        <f>IF(C62&lt;&gt;"-",SUMIFS(买入!$J$4:$J$1000,买入!$C$4:$C$1000,持仓统计!C62)+SUMIFS(卖出!$J$4:$J$1000,卖出!$C$4:$C$1000,持仓统计!C62),"-")</f>
        <v>-</v>
      </c>
      <c r="T62" s="9" t="str">
        <f t="shared" si="3"/>
        <v>-</v>
      </c>
      <c r="U62" s="8"/>
    </row>
    <row r="63" customHeight="1" spans="2:21">
      <c r="B63" s="8">
        <f t="shared" si="0"/>
        <v>57</v>
      </c>
      <c r="C63" s="8" t="str">
        <f>IF(选股!C57&lt;&gt;"",选股!C57,"-")</f>
        <v>-</v>
      </c>
      <c r="D63" s="8"/>
      <c r="E63" s="8" t="str">
        <f>IFERROR(VLOOKUP(C63,选股!C57:E1053,2,FALSE),"-")</f>
        <v>-</v>
      </c>
      <c r="F63" s="8"/>
      <c r="G63" s="8"/>
      <c r="H63" s="8"/>
      <c r="I63" s="8"/>
      <c r="J63" s="8"/>
      <c r="K63" s="8" t="str">
        <f>IFERROR(VLOOKUP(C63,选股!C57:E1053,3,FALSE),"-")</f>
        <v>-</v>
      </c>
      <c r="L63" s="8" t="str">
        <f>IF(C63&lt;&gt;"-",SUMIFS(买入!$G$4:$G$1000,买入!$C$4:$C$1000,持仓统计!C63),"-")</f>
        <v>-</v>
      </c>
      <c r="M63" s="9" t="str">
        <f>IF(C63&lt;&gt;"-",SUMIFS(买入!$I$4:$I$1000,买入!$C$4:$C$1000,持仓统计!C63),"-")</f>
        <v>-</v>
      </c>
      <c r="N63" s="8" t="str">
        <f>IF(C63&lt;&gt;"-",SUMIFS(卖出!$G$4:$G$1000,卖出!$C$4:$C$1000,持仓统计!C63),"-")</f>
        <v>-</v>
      </c>
      <c r="O63" s="9" t="str">
        <f>IF(C63&lt;&gt;"-",SUMIFS(卖出!$I$4:$I$1000,卖出!$C$4:$C$1000,持仓统计!C63),"-")</f>
        <v>-</v>
      </c>
      <c r="P63" s="8" t="str">
        <f t="shared" si="1"/>
        <v>-</v>
      </c>
      <c r="Q63" s="9"/>
      <c r="R63" s="9" t="str">
        <f t="shared" si="2"/>
        <v>-</v>
      </c>
      <c r="S63" s="9" t="str">
        <f>IF(C63&lt;&gt;"-",SUMIFS(买入!$J$4:$J$1000,买入!$C$4:$C$1000,持仓统计!C63)+SUMIFS(卖出!$J$4:$J$1000,卖出!$C$4:$C$1000,持仓统计!C63),"-")</f>
        <v>-</v>
      </c>
      <c r="T63" s="9" t="str">
        <f t="shared" si="3"/>
        <v>-</v>
      </c>
      <c r="U63" s="8"/>
    </row>
    <row r="64" customHeight="1" spans="2:21">
      <c r="B64" s="8">
        <f t="shared" si="0"/>
        <v>58</v>
      </c>
      <c r="C64" s="8" t="str">
        <f>IF(选股!C58&lt;&gt;"",选股!C58,"-")</f>
        <v>-</v>
      </c>
      <c r="D64" s="8"/>
      <c r="E64" s="8" t="str">
        <f>IFERROR(VLOOKUP(C64,选股!C58:E1054,2,FALSE),"-")</f>
        <v>-</v>
      </c>
      <c r="F64" s="8"/>
      <c r="G64" s="8"/>
      <c r="H64" s="8"/>
      <c r="I64" s="8"/>
      <c r="J64" s="8"/>
      <c r="K64" s="8" t="str">
        <f>IFERROR(VLOOKUP(C64,选股!C58:E1054,3,FALSE),"-")</f>
        <v>-</v>
      </c>
      <c r="L64" s="8" t="str">
        <f>IF(C64&lt;&gt;"-",SUMIFS(买入!$G$4:$G$1000,买入!$C$4:$C$1000,持仓统计!C64),"-")</f>
        <v>-</v>
      </c>
      <c r="M64" s="9" t="str">
        <f>IF(C64&lt;&gt;"-",SUMIFS(买入!$I$4:$I$1000,买入!$C$4:$C$1000,持仓统计!C64),"-")</f>
        <v>-</v>
      </c>
      <c r="N64" s="8" t="str">
        <f>IF(C64&lt;&gt;"-",SUMIFS(卖出!$G$4:$G$1000,卖出!$C$4:$C$1000,持仓统计!C64),"-")</f>
        <v>-</v>
      </c>
      <c r="O64" s="9" t="str">
        <f>IF(C64&lt;&gt;"-",SUMIFS(卖出!$I$4:$I$1000,卖出!$C$4:$C$1000,持仓统计!C64),"-")</f>
        <v>-</v>
      </c>
      <c r="P64" s="8" t="str">
        <f t="shared" si="1"/>
        <v>-</v>
      </c>
      <c r="Q64" s="9"/>
      <c r="R64" s="9" t="str">
        <f t="shared" si="2"/>
        <v>-</v>
      </c>
      <c r="S64" s="9" t="str">
        <f>IF(C64&lt;&gt;"-",SUMIFS(买入!$J$4:$J$1000,买入!$C$4:$C$1000,持仓统计!C64)+SUMIFS(卖出!$J$4:$J$1000,卖出!$C$4:$C$1000,持仓统计!C64),"-")</f>
        <v>-</v>
      </c>
      <c r="T64" s="9" t="str">
        <f t="shared" si="3"/>
        <v>-</v>
      </c>
      <c r="U64" s="8"/>
    </row>
    <row r="65" customHeight="1" spans="2:21">
      <c r="B65" s="8">
        <f t="shared" si="0"/>
        <v>59</v>
      </c>
      <c r="C65" s="8" t="str">
        <f>IF(选股!C59&lt;&gt;"",选股!C59,"-")</f>
        <v>-</v>
      </c>
      <c r="D65" s="8"/>
      <c r="E65" s="8" t="str">
        <f>IFERROR(VLOOKUP(C65,选股!C59:E1055,2,FALSE),"-")</f>
        <v>-</v>
      </c>
      <c r="F65" s="8"/>
      <c r="G65" s="8"/>
      <c r="H65" s="8"/>
      <c r="I65" s="8"/>
      <c r="J65" s="8"/>
      <c r="K65" s="8" t="str">
        <f>IFERROR(VLOOKUP(C65,选股!C59:E1055,3,FALSE),"-")</f>
        <v>-</v>
      </c>
      <c r="L65" s="8" t="str">
        <f>IF(C65&lt;&gt;"-",SUMIFS(买入!$G$4:$G$1000,买入!$C$4:$C$1000,持仓统计!C65),"-")</f>
        <v>-</v>
      </c>
      <c r="M65" s="9" t="str">
        <f>IF(C65&lt;&gt;"-",SUMIFS(买入!$I$4:$I$1000,买入!$C$4:$C$1000,持仓统计!C65),"-")</f>
        <v>-</v>
      </c>
      <c r="N65" s="8" t="str">
        <f>IF(C65&lt;&gt;"-",SUMIFS(卖出!$G$4:$G$1000,卖出!$C$4:$C$1000,持仓统计!C65),"-")</f>
        <v>-</v>
      </c>
      <c r="O65" s="9" t="str">
        <f>IF(C65&lt;&gt;"-",SUMIFS(卖出!$I$4:$I$1000,卖出!$C$4:$C$1000,持仓统计!C65),"-")</f>
        <v>-</v>
      </c>
      <c r="P65" s="8" t="str">
        <f t="shared" si="1"/>
        <v>-</v>
      </c>
      <c r="Q65" s="9"/>
      <c r="R65" s="9" t="str">
        <f t="shared" si="2"/>
        <v>-</v>
      </c>
      <c r="S65" s="9" t="str">
        <f>IF(C65&lt;&gt;"-",SUMIFS(买入!$J$4:$J$1000,买入!$C$4:$C$1000,持仓统计!C65)+SUMIFS(卖出!$J$4:$J$1000,卖出!$C$4:$C$1000,持仓统计!C65),"-")</f>
        <v>-</v>
      </c>
      <c r="T65" s="9" t="str">
        <f t="shared" si="3"/>
        <v>-</v>
      </c>
      <c r="U65" s="8"/>
    </row>
    <row r="66" customHeight="1" spans="2:21">
      <c r="B66" s="8">
        <f t="shared" si="0"/>
        <v>60</v>
      </c>
      <c r="C66" s="8" t="str">
        <f>IF(选股!C60&lt;&gt;"",选股!C60,"-")</f>
        <v>-</v>
      </c>
      <c r="D66" s="8"/>
      <c r="E66" s="8" t="str">
        <f>IFERROR(VLOOKUP(C66,选股!C60:E1056,2,FALSE),"-")</f>
        <v>-</v>
      </c>
      <c r="F66" s="8"/>
      <c r="G66" s="8"/>
      <c r="H66" s="8"/>
      <c r="I66" s="8"/>
      <c r="J66" s="8"/>
      <c r="K66" s="8" t="str">
        <f>IFERROR(VLOOKUP(C66,选股!C60:E1056,3,FALSE),"-")</f>
        <v>-</v>
      </c>
      <c r="L66" s="8" t="str">
        <f>IF(C66&lt;&gt;"-",SUMIFS(买入!$G$4:$G$1000,买入!$C$4:$C$1000,持仓统计!C66),"-")</f>
        <v>-</v>
      </c>
      <c r="M66" s="9" t="str">
        <f>IF(C66&lt;&gt;"-",SUMIFS(买入!$I$4:$I$1000,买入!$C$4:$C$1000,持仓统计!C66),"-")</f>
        <v>-</v>
      </c>
      <c r="N66" s="8" t="str">
        <f>IF(C66&lt;&gt;"-",SUMIFS(卖出!$G$4:$G$1000,卖出!$C$4:$C$1000,持仓统计!C66),"-")</f>
        <v>-</v>
      </c>
      <c r="O66" s="9" t="str">
        <f>IF(C66&lt;&gt;"-",SUMIFS(卖出!$I$4:$I$1000,卖出!$C$4:$C$1000,持仓统计!C66),"-")</f>
        <v>-</v>
      </c>
      <c r="P66" s="8" t="str">
        <f t="shared" si="1"/>
        <v>-</v>
      </c>
      <c r="Q66" s="9"/>
      <c r="R66" s="9" t="str">
        <f t="shared" si="2"/>
        <v>-</v>
      </c>
      <c r="S66" s="9" t="str">
        <f>IF(C66&lt;&gt;"-",SUMIFS(买入!$J$4:$J$1000,买入!$C$4:$C$1000,持仓统计!C66)+SUMIFS(卖出!$J$4:$J$1000,卖出!$C$4:$C$1000,持仓统计!C66),"-")</f>
        <v>-</v>
      </c>
      <c r="T66" s="9" t="str">
        <f t="shared" si="3"/>
        <v>-</v>
      </c>
      <c r="U66" s="8"/>
    </row>
    <row r="67" customHeight="1" spans="2:21">
      <c r="B67" s="8">
        <f t="shared" si="0"/>
        <v>61</v>
      </c>
      <c r="C67" s="8" t="str">
        <f>IF(选股!C61&lt;&gt;"",选股!C61,"-")</f>
        <v>-</v>
      </c>
      <c r="D67" s="8"/>
      <c r="E67" s="8" t="str">
        <f>IFERROR(VLOOKUP(C67,选股!C61:E1057,2,FALSE),"-")</f>
        <v>-</v>
      </c>
      <c r="F67" s="8"/>
      <c r="G67" s="8"/>
      <c r="H67" s="8"/>
      <c r="I67" s="8"/>
      <c r="J67" s="8"/>
      <c r="K67" s="8" t="str">
        <f>IFERROR(VLOOKUP(C67,选股!C61:E1057,3,FALSE),"-")</f>
        <v>-</v>
      </c>
      <c r="L67" s="8" t="str">
        <f>IF(C67&lt;&gt;"-",SUMIFS(买入!$G$4:$G$1000,买入!$C$4:$C$1000,持仓统计!C67),"-")</f>
        <v>-</v>
      </c>
      <c r="M67" s="9" t="str">
        <f>IF(C67&lt;&gt;"-",SUMIFS(买入!$I$4:$I$1000,买入!$C$4:$C$1000,持仓统计!C67),"-")</f>
        <v>-</v>
      </c>
      <c r="N67" s="8" t="str">
        <f>IF(C67&lt;&gt;"-",SUMIFS(卖出!$G$4:$G$1000,卖出!$C$4:$C$1000,持仓统计!C67),"-")</f>
        <v>-</v>
      </c>
      <c r="O67" s="9" t="str">
        <f>IF(C67&lt;&gt;"-",SUMIFS(卖出!$I$4:$I$1000,卖出!$C$4:$C$1000,持仓统计!C67),"-")</f>
        <v>-</v>
      </c>
      <c r="P67" s="8" t="str">
        <f t="shared" si="1"/>
        <v>-</v>
      </c>
      <c r="Q67" s="9"/>
      <c r="R67" s="9" t="str">
        <f t="shared" si="2"/>
        <v>-</v>
      </c>
      <c r="S67" s="9" t="str">
        <f>IF(C67&lt;&gt;"-",SUMIFS(买入!$J$4:$J$1000,买入!$C$4:$C$1000,持仓统计!C67)+SUMIFS(卖出!$J$4:$J$1000,卖出!$C$4:$C$1000,持仓统计!C67),"-")</f>
        <v>-</v>
      </c>
      <c r="T67" s="9" t="str">
        <f t="shared" si="3"/>
        <v>-</v>
      </c>
      <c r="U67" s="8"/>
    </row>
    <row r="68" customHeight="1" spans="2:21">
      <c r="B68" s="8">
        <f t="shared" si="0"/>
        <v>62</v>
      </c>
      <c r="C68" s="8" t="str">
        <f>IF(选股!C62&lt;&gt;"",选股!C62,"-")</f>
        <v>-</v>
      </c>
      <c r="D68" s="8"/>
      <c r="E68" s="8" t="str">
        <f>IFERROR(VLOOKUP(C68,选股!C62:E1058,2,FALSE),"-")</f>
        <v>-</v>
      </c>
      <c r="F68" s="8"/>
      <c r="G68" s="8"/>
      <c r="H68" s="8"/>
      <c r="I68" s="8"/>
      <c r="J68" s="8"/>
      <c r="K68" s="8" t="str">
        <f>IFERROR(VLOOKUP(C68,选股!C62:E1058,3,FALSE),"-")</f>
        <v>-</v>
      </c>
      <c r="L68" s="8" t="str">
        <f>IF(C68&lt;&gt;"-",SUMIFS(买入!$G$4:$G$1000,买入!$C$4:$C$1000,持仓统计!C68),"-")</f>
        <v>-</v>
      </c>
      <c r="M68" s="9" t="str">
        <f>IF(C68&lt;&gt;"-",SUMIFS(买入!$I$4:$I$1000,买入!$C$4:$C$1000,持仓统计!C68),"-")</f>
        <v>-</v>
      </c>
      <c r="N68" s="8" t="str">
        <f>IF(C68&lt;&gt;"-",SUMIFS(卖出!$G$4:$G$1000,卖出!$C$4:$C$1000,持仓统计!C68),"-")</f>
        <v>-</v>
      </c>
      <c r="O68" s="9" t="str">
        <f>IF(C68&lt;&gt;"-",SUMIFS(卖出!$I$4:$I$1000,卖出!$C$4:$C$1000,持仓统计!C68),"-")</f>
        <v>-</v>
      </c>
      <c r="P68" s="8" t="str">
        <f t="shared" si="1"/>
        <v>-</v>
      </c>
      <c r="Q68" s="9"/>
      <c r="R68" s="9" t="str">
        <f t="shared" si="2"/>
        <v>-</v>
      </c>
      <c r="S68" s="9" t="str">
        <f>IF(C68&lt;&gt;"-",SUMIFS(买入!$J$4:$J$1000,买入!$C$4:$C$1000,持仓统计!C68)+SUMIFS(卖出!$J$4:$J$1000,卖出!$C$4:$C$1000,持仓统计!C68),"-")</f>
        <v>-</v>
      </c>
      <c r="T68" s="9" t="str">
        <f t="shared" si="3"/>
        <v>-</v>
      </c>
      <c r="U68" s="8"/>
    </row>
    <row r="69" customHeight="1" spans="2:21">
      <c r="B69" s="8">
        <f t="shared" si="0"/>
        <v>63</v>
      </c>
      <c r="C69" s="8" t="str">
        <f>IF(选股!C63&lt;&gt;"",选股!C63,"-")</f>
        <v>-</v>
      </c>
      <c r="D69" s="8"/>
      <c r="E69" s="8" t="str">
        <f>IFERROR(VLOOKUP(C69,选股!C63:E1059,2,FALSE),"-")</f>
        <v>-</v>
      </c>
      <c r="F69" s="8"/>
      <c r="G69" s="8"/>
      <c r="H69" s="8"/>
      <c r="I69" s="8"/>
      <c r="J69" s="8"/>
      <c r="K69" s="8" t="str">
        <f>IFERROR(VLOOKUP(C69,选股!C63:E1059,3,FALSE),"-")</f>
        <v>-</v>
      </c>
      <c r="L69" s="8" t="str">
        <f>IF(C69&lt;&gt;"-",SUMIFS(买入!$G$4:$G$1000,买入!$C$4:$C$1000,持仓统计!C69),"-")</f>
        <v>-</v>
      </c>
      <c r="M69" s="9" t="str">
        <f>IF(C69&lt;&gt;"-",SUMIFS(买入!$I$4:$I$1000,买入!$C$4:$C$1000,持仓统计!C69),"-")</f>
        <v>-</v>
      </c>
      <c r="N69" s="8" t="str">
        <f>IF(C69&lt;&gt;"-",SUMIFS(卖出!$G$4:$G$1000,卖出!$C$4:$C$1000,持仓统计!C69),"-")</f>
        <v>-</v>
      </c>
      <c r="O69" s="9" t="str">
        <f>IF(C69&lt;&gt;"-",SUMIFS(卖出!$I$4:$I$1000,卖出!$C$4:$C$1000,持仓统计!C69),"-")</f>
        <v>-</v>
      </c>
      <c r="P69" s="8" t="str">
        <f t="shared" si="1"/>
        <v>-</v>
      </c>
      <c r="Q69" s="9"/>
      <c r="R69" s="9" t="str">
        <f t="shared" si="2"/>
        <v>-</v>
      </c>
      <c r="S69" s="9" t="str">
        <f>IF(C69&lt;&gt;"-",SUMIFS(买入!$J$4:$J$1000,买入!$C$4:$C$1000,持仓统计!C69)+SUMIFS(卖出!$J$4:$J$1000,卖出!$C$4:$C$1000,持仓统计!C69),"-")</f>
        <v>-</v>
      </c>
      <c r="T69" s="9" t="str">
        <f t="shared" si="3"/>
        <v>-</v>
      </c>
      <c r="U69" s="8"/>
    </row>
    <row r="70" customHeight="1" spans="2:21">
      <c r="B70" s="8">
        <f t="shared" si="0"/>
        <v>64</v>
      </c>
      <c r="C70" s="8" t="str">
        <f>IF(选股!C64&lt;&gt;"",选股!C64,"-")</f>
        <v>-</v>
      </c>
      <c r="D70" s="8"/>
      <c r="E70" s="8" t="str">
        <f>IFERROR(VLOOKUP(C70,选股!C64:E1060,2,FALSE),"-")</f>
        <v>-</v>
      </c>
      <c r="F70" s="8"/>
      <c r="G70" s="8"/>
      <c r="H70" s="8"/>
      <c r="I70" s="8"/>
      <c r="J70" s="8"/>
      <c r="K70" s="8" t="str">
        <f>IFERROR(VLOOKUP(C70,选股!C64:E1060,3,FALSE),"-")</f>
        <v>-</v>
      </c>
      <c r="L70" s="8" t="str">
        <f>IF(C70&lt;&gt;"-",SUMIFS(买入!$G$4:$G$1000,买入!$C$4:$C$1000,持仓统计!C70),"-")</f>
        <v>-</v>
      </c>
      <c r="M70" s="9" t="str">
        <f>IF(C70&lt;&gt;"-",SUMIFS(买入!$I$4:$I$1000,买入!$C$4:$C$1000,持仓统计!C70),"-")</f>
        <v>-</v>
      </c>
      <c r="N70" s="8" t="str">
        <f>IF(C70&lt;&gt;"-",SUMIFS(卖出!$G$4:$G$1000,卖出!$C$4:$C$1000,持仓统计!C70),"-")</f>
        <v>-</v>
      </c>
      <c r="O70" s="9" t="str">
        <f>IF(C70&lt;&gt;"-",SUMIFS(卖出!$I$4:$I$1000,卖出!$C$4:$C$1000,持仓统计!C70),"-")</f>
        <v>-</v>
      </c>
      <c r="P70" s="8" t="str">
        <f t="shared" si="1"/>
        <v>-</v>
      </c>
      <c r="Q70" s="9"/>
      <c r="R70" s="9" t="str">
        <f t="shared" si="2"/>
        <v>-</v>
      </c>
      <c r="S70" s="9" t="str">
        <f>IF(C70&lt;&gt;"-",SUMIFS(买入!$J$4:$J$1000,买入!$C$4:$C$1000,持仓统计!C70)+SUMIFS(卖出!$J$4:$J$1000,卖出!$C$4:$C$1000,持仓统计!C70),"-")</f>
        <v>-</v>
      </c>
      <c r="T70" s="9" t="str">
        <f t="shared" si="3"/>
        <v>-</v>
      </c>
      <c r="U70" s="8"/>
    </row>
    <row r="71" customHeight="1" spans="2:21">
      <c r="B71" s="8">
        <f t="shared" si="0"/>
        <v>65</v>
      </c>
      <c r="C71" s="8" t="str">
        <f>IF(选股!C65&lt;&gt;"",选股!C65,"-")</f>
        <v>-</v>
      </c>
      <c r="D71" s="8"/>
      <c r="E71" s="8" t="str">
        <f>IFERROR(VLOOKUP(C71,选股!C65:E1061,2,FALSE),"-")</f>
        <v>-</v>
      </c>
      <c r="F71" s="8"/>
      <c r="G71" s="8"/>
      <c r="H71" s="8"/>
      <c r="I71" s="8"/>
      <c r="J71" s="8"/>
      <c r="K71" s="8" t="str">
        <f>IFERROR(VLOOKUP(C71,选股!C65:E1061,3,FALSE),"-")</f>
        <v>-</v>
      </c>
      <c r="L71" s="8" t="str">
        <f>IF(C71&lt;&gt;"-",SUMIFS(买入!$G$4:$G$1000,买入!$C$4:$C$1000,持仓统计!C71),"-")</f>
        <v>-</v>
      </c>
      <c r="M71" s="9" t="str">
        <f>IF(C71&lt;&gt;"-",SUMIFS(买入!$I$4:$I$1000,买入!$C$4:$C$1000,持仓统计!C71),"-")</f>
        <v>-</v>
      </c>
      <c r="N71" s="8" t="str">
        <f>IF(C71&lt;&gt;"-",SUMIFS(卖出!$G$4:$G$1000,卖出!$C$4:$C$1000,持仓统计!C71),"-")</f>
        <v>-</v>
      </c>
      <c r="O71" s="9" t="str">
        <f>IF(C71&lt;&gt;"-",SUMIFS(卖出!$I$4:$I$1000,卖出!$C$4:$C$1000,持仓统计!C71),"-")</f>
        <v>-</v>
      </c>
      <c r="P71" s="8" t="str">
        <f t="shared" si="1"/>
        <v>-</v>
      </c>
      <c r="Q71" s="9"/>
      <c r="R71" s="9" t="str">
        <f t="shared" si="2"/>
        <v>-</v>
      </c>
      <c r="S71" s="9" t="str">
        <f>IF(C71&lt;&gt;"-",SUMIFS(买入!$J$4:$J$1000,买入!$C$4:$C$1000,持仓统计!C71)+SUMIFS(卖出!$J$4:$J$1000,卖出!$C$4:$C$1000,持仓统计!C71),"-")</f>
        <v>-</v>
      </c>
      <c r="T71" s="9" t="str">
        <f t="shared" si="3"/>
        <v>-</v>
      </c>
      <c r="U71" s="8"/>
    </row>
    <row r="72" customHeight="1" spans="2:21">
      <c r="B72" s="8">
        <f t="shared" si="0"/>
        <v>66</v>
      </c>
      <c r="C72" s="8" t="str">
        <f>IF(选股!C66&lt;&gt;"",选股!C66,"-")</f>
        <v>-</v>
      </c>
      <c r="D72" s="8"/>
      <c r="E72" s="8" t="str">
        <f>IFERROR(VLOOKUP(C72,选股!C66:E1062,2,FALSE),"-")</f>
        <v>-</v>
      </c>
      <c r="F72" s="8"/>
      <c r="G72" s="8"/>
      <c r="H72" s="8"/>
      <c r="I72" s="8"/>
      <c r="J72" s="8"/>
      <c r="K72" s="8" t="str">
        <f>IFERROR(VLOOKUP(C72,选股!C66:E1062,3,FALSE),"-")</f>
        <v>-</v>
      </c>
      <c r="L72" s="8" t="str">
        <f>IF(C72&lt;&gt;"-",SUMIFS(买入!$G$4:$G$1000,买入!$C$4:$C$1000,持仓统计!C72),"-")</f>
        <v>-</v>
      </c>
      <c r="M72" s="9" t="str">
        <f>IF(C72&lt;&gt;"-",SUMIFS(买入!$I$4:$I$1000,买入!$C$4:$C$1000,持仓统计!C72),"-")</f>
        <v>-</v>
      </c>
      <c r="N72" s="8" t="str">
        <f>IF(C72&lt;&gt;"-",SUMIFS(卖出!$G$4:$G$1000,卖出!$C$4:$C$1000,持仓统计!C72),"-")</f>
        <v>-</v>
      </c>
      <c r="O72" s="9" t="str">
        <f>IF(C72&lt;&gt;"-",SUMIFS(卖出!$I$4:$I$1000,卖出!$C$4:$C$1000,持仓统计!C72),"-")</f>
        <v>-</v>
      </c>
      <c r="P72" s="8" t="str">
        <f t="shared" si="1"/>
        <v>-</v>
      </c>
      <c r="Q72" s="9"/>
      <c r="R72" s="9" t="str">
        <f t="shared" si="2"/>
        <v>-</v>
      </c>
      <c r="S72" s="9" t="str">
        <f>IF(C72&lt;&gt;"-",SUMIFS(买入!$J$4:$J$1000,买入!$C$4:$C$1000,持仓统计!C72)+SUMIFS(卖出!$J$4:$J$1000,卖出!$C$4:$C$1000,持仓统计!C72),"-")</f>
        <v>-</v>
      </c>
      <c r="T72" s="9" t="str">
        <f t="shared" si="3"/>
        <v>-</v>
      </c>
      <c r="U72" s="8"/>
    </row>
    <row r="73" customHeight="1" spans="2:21">
      <c r="B73" s="8">
        <f t="shared" si="0"/>
        <v>67</v>
      </c>
      <c r="C73" s="8" t="str">
        <f>IF(选股!C67&lt;&gt;"",选股!C67,"-")</f>
        <v>-</v>
      </c>
      <c r="D73" s="8"/>
      <c r="E73" s="8" t="str">
        <f>IFERROR(VLOOKUP(C73,选股!C67:E1063,2,FALSE),"-")</f>
        <v>-</v>
      </c>
      <c r="F73" s="8"/>
      <c r="G73" s="8"/>
      <c r="H73" s="8"/>
      <c r="I73" s="8"/>
      <c r="J73" s="8"/>
      <c r="K73" s="8" t="str">
        <f>IFERROR(VLOOKUP(C73,选股!C67:E1063,3,FALSE),"-")</f>
        <v>-</v>
      </c>
      <c r="L73" s="8" t="str">
        <f>IF(C73&lt;&gt;"-",SUMIFS(买入!$G$4:$G$1000,买入!$C$4:$C$1000,持仓统计!C73),"-")</f>
        <v>-</v>
      </c>
      <c r="M73" s="9" t="str">
        <f>IF(C73&lt;&gt;"-",SUMIFS(买入!$I$4:$I$1000,买入!$C$4:$C$1000,持仓统计!C73),"-")</f>
        <v>-</v>
      </c>
      <c r="N73" s="8" t="str">
        <f>IF(C73&lt;&gt;"-",SUMIFS(卖出!$G$4:$G$1000,卖出!$C$4:$C$1000,持仓统计!C73),"-")</f>
        <v>-</v>
      </c>
      <c r="O73" s="9" t="str">
        <f>IF(C73&lt;&gt;"-",SUMIFS(卖出!$I$4:$I$1000,卖出!$C$4:$C$1000,持仓统计!C73),"-")</f>
        <v>-</v>
      </c>
      <c r="P73" s="8" t="str">
        <f t="shared" si="1"/>
        <v>-</v>
      </c>
      <c r="Q73" s="9"/>
      <c r="R73" s="9" t="str">
        <f t="shared" si="2"/>
        <v>-</v>
      </c>
      <c r="S73" s="9" t="str">
        <f>IF(C73&lt;&gt;"-",SUMIFS(买入!$J$4:$J$1000,买入!$C$4:$C$1000,持仓统计!C73)+SUMIFS(卖出!$J$4:$J$1000,卖出!$C$4:$C$1000,持仓统计!C73),"-")</f>
        <v>-</v>
      </c>
      <c r="T73" s="9" t="str">
        <f t="shared" si="3"/>
        <v>-</v>
      </c>
      <c r="U73" s="8"/>
    </row>
    <row r="74" customHeight="1" spans="2:21">
      <c r="B74" s="8">
        <f t="shared" si="0"/>
        <v>68</v>
      </c>
      <c r="C74" s="8" t="str">
        <f>IF(选股!C68&lt;&gt;"",选股!C68,"-")</f>
        <v>-</v>
      </c>
      <c r="D74" s="8"/>
      <c r="E74" s="8" t="str">
        <f>IFERROR(VLOOKUP(C74,选股!C68:E1064,2,FALSE),"-")</f>
        <v>-</v>
      </c>
      <c r="F74" s="8"/>
      <c r="G74" s="8"/>
      <c r="H74" s="8"/>
      <c r="I74" s="8"/>
      <c r="J74" s="8"/>
      <c r="K74" s="8" t="str">
        <f>IFERROR(VLOOKUP(C74,选股!C68:E1064,3,FALSE),"-")</f>
        <v>-</v>
      </c>
      <c r="L74" s="8" t="str">
        <f>IF(C74&lt;&gt;"-",SUMIFS(买入!$G$4:$G$1000,买入!$C$4:$C$1000,持仓统计!C74),"-")</f>
        <v>-</v>
      </c>
      <c r="M74" s="9" t="str">
        <f>IF(C74&lt;&gt;"-",SUMIFS(买入!$I$4:$I$1000,买入!$C$4:$C$1000,持仓统计!C74),"-")</f>
        <v>-</v>
      </c>
      <c r="N74" s="8" t="str">
        <f>IF(C74&lt;&gt;"-",SUMIFS(卖出!$G$4:$G$1000,卖出!$C$4:$C$1000,持仓统计!C74),"-")</f>
        <v>-</v>
      </c>
      <c r="O74" s="9" t="str">
        <f>IF(C74&lt;&gt;"-",SUMIFS(卖出!$I$4:$I$1000,卖出!$C$4:$C$1000,持仓统计!C74),"-")</f>
        <v>-</v>
      </c>
      <c r="P74" s="8" t="str">
        <f t="shared" si="1"/>
        <v>-</v>
      </c>
      <c r="Q74" s="9"/>
      <c r="R74" s="9" t="str">
        <f t="shared" si="2"/>
        <v>-</v>
      </c>
      <c r="S74" s="9" t="str">
        <f>IF(C74&lt;&gt;"-",SUMIFS(买入!$J$4:$J$1000,买入!$C$4:$C$1000,持仓统计!C74)+SUMIFS(卖出!$J$4:$J$1000,卖出!$C$4:$C$1000,持仓统计!C74),"-")</f>
        <v>-</v>
      </c>
      <c r="T74" s="9" t="str">
        <f t="shared" si="3"/>
        <v>-</v>
      </c>
      <c r="U74" s="8"/>
    </row>
    <row r="75" customHeight="1" spans="2:21">
      <c r="B75" s="8">
        <f t="shared" ref="B75:B138" si="4">IF(C75&lt;&gt;"",ROW()-6,"")</f>
        <v>69</v>
      </c>
      <c r="C75" s="8" t="str">
        <f>IF(选股!C69&lt;&gt;"",选股!C69,"-")</f>
        <v>-</v>
      </c>
      <c r="D75" s="8"/>
      <c r="E75" s="8" t="str">
        <f>IFERROR(VLOOKUP(C75,选股!C69:E1065,2,FALSE),"-")</f>
        <v>-</v>
      </c>
      <c r="F75" s="8"/>
      <c r="G75" s="8"/>
      <c r="H75" s="8"/>
      <c r="I75" s="8"/>
      <c r="J75" s="8"/>
      <c r="K75" s="8" t="str">
        <f>IFERROR(VLOOKUP(C75,选股!C69:E1065,3,FALSE),"-")</f>
        <v>-</v>
      </c>
      <c r="L75" s="8" t="str">
        <f>IF(C75&lt;&gt;"-",SUMIFS(买入!$G$4:$G$1000,买入!$C$4:$C$1000,持仓统计!C75),"-")</f>
        <v>-</v>
      </c>
      <c r="M75" s="9" t="str">
        <f>IF(C75&lt;&gt;"-",SUMIFS(买入!$I$4:$I$1000,买入!$C$4:$C$1000,持仓统计!C75),"-")</f>
        <v>-</v>
      </c>
      <c r="N75" s="8" t="str">
        <f>IF(C75&lt;&gt;"-",SUMIFS(卖出!$G$4:$G$1000,卖出!$C$4:$C$1000,持仓统计!C75),"-")</f>
        <v>-</v>
      </c>
      <c r="O75" s="9" t="str">
        <f>IF(C75&lt;&gt;"-",SUMIFS(卖出!$I$4:$I$1000,卖出!$C$4:$C$1000,持仓统计!C75),"-")</f>
        <v>-</v>
      </c>
      <c r="P75" s="8" t="str">
        <f t="shared" ref="P75:P138" si="5">IFERROR(IF(AND(L75&lt;&gt;"",N75&lt;&gt;""),L75-N75,"-"),"-")</f>
        <v>-</v>
      </c>
      <c r="Q75" s="9"/>
      <c r="R75" s="9" t="str">
        <f t="shared" ref="R75:R138" si="6">IFERROR(IF(AND(P75&lt;&gt;"",Q75&lt;&gt;""),P75*Q75,"-"),"")</f>
        <v>-</v>
      </c>
      <c r="S75" s="9" t="str">
        <f>IF(C75&lt;&gt;"-",SUMIFS(买入!$J$4:$J$1000,买入!$C$4:$C$1000,持仓统计!C75)+SUMIFS(卖出!$J$4:$J$1000,卖出!$C$4:$C$1000,持仓统计!C75),"-")</f>
        <v>-</v>
      </c>
      <c r="T75" s="9" t="str">
        <f t="shared" ref="T75:T138" si="7">IF(C75&lt;&gt;"-",O75+R75-M75-S75,"-")</f>
        <v>-</v>
      </c>
      <c r="U75" s="8"/>
    </row>
    <row r="76" customHeight="1" spans="2:21">
      <c r="B76" s="8">
        <f t="shared" si="4"/>
        <v>70</v>
      </c>
      <c r="C76" s="8" t="str">
        <f>IF(选股!C70&lt;&gt;"",选股!C70,"-")</f>
        <v>-</v>
      </c>
      <c r="D76" s="8"/>
      <c r="E76" s="8" t="str">
        <f>IFERROR(VLOOKUP(C76,选股!C70:E1066,2,FALSE),"-")</f>
        <v>-</v>
      </c>
      <c r="F76" s="8"/>
      <c r="G76" s="8"/>
      <c r="H76" s="8"/>
      <c r="I76" s="8"/>
      <c r="J76" s="8"/>
      <c r="K76" s="8" t="str">
        <f>IFERROR(VLOOKUP(C76,选股!C70:E1066,3,FALSE),"-")</f>
        <v>-</v>
      </c>
      <c r="L76" s="8" t="str">
        <f>IF(C76&lt;&gt;"-",SUMIFS(买入!$G$4:$G$1000,买入!$C$4:$C$1000,持仓统计!C76),"-")</f>
        <v>-</v>
      </c>
      <c r="M76" s="9" t="str">
        <f>IF(C76&lt;&gt;"-",SUMIFS(买入!$I$4:$I$1000,买入!$C$4:$C$1000,持仓统计!C76),"-")</f>
        <v>-</v>
      </c>
      <c r="N76" s="8" t="str">
        <f>IF(C76&lt;&gt;"-",SUMIFS(卖出!$G$4:$G$1000,卖出!$C$4:$C$1000,持仓统计!C76),"-")</f>
        <v>-</v>
      </c>
      <c r="O76" s="9" t="str">
        <f>IF(C76&lt;&gt;"-",SUMIFS(卖出!$I$4:$I$1000,卖出!$C$4:$C$1000,持仓统计!C76),"-")</f>
        <v>-</v>
      </c>
      <c r="P76" s="8" t="str">
        <f t="shared" si="5"/>
        <v>-</v>
      </c>
      <c r="Q76" s="9"/>
      <c r="R76" s="9" t="str">
        <f t="shared" si="6"/>
        <v>-</v>
      </c>
      <c r="S76" s="9" t="str">
        <f>IF(C76&lt;&gt;"-",SUMIFS(买入!$J$4:$J$1000,买入!$C$4:$C$1000,持仓统计!C76)+SUMIFS(卖出!$J$4:$J$1000,卖出!$C$4:$C$1000,持仓统计!C76),"-")</f>
        <v>-</v>
      </c>
      <c r="T76" s="9" t="str">
        <f t="shared" si="7"/>
        <v>-</v>
      </c>
      <c r="U76" s="8"/>
    </row>
    <row r="77" customHeight="1" spans="2:21">
      <c r="B77" s="8">
        <f t="shared" si="4"/>
        <v>71</v>
      </c>
      <c r="C77" s="8" t="str">
        <f>IF(选股!C71&lt;&gt;"",选股!C71,"-")</f>
        <v>-</v>
      </c>
      <c r="D77" s="8"/>
      <c r="E77" s="8" t="str">
        <f>IFERROR(VLOOKUP(C77,选股!C71:E1067,2,FALSE),"-")</f>
        <v>-</v>
      </c>
      <c r="F77" s="8"/>
      <c r="G77" s="8"/>
      <c r="H77" s="8"/>
      <c r="I77" s="8"/>
      <c r="J77" s="8"/>
      <c r="K77" s="8" t="str">
        <f>IFERROR(VLOOKUP(C77,选股!C71:E1067,3,FALSE),"-")</f>
        <v>-</v>
      </c>
      <c r="L77" s="8" t="str">
        <f>IF(C77&lt;&gt;"-",SUMIFS(买入!$G$4:$G$1000,买入!$C$4:$C$1000,持仓统计!C77),"-")</f>
        <v>-</v>
      </c>
      <c r="M77" s="9" t="str">
        <f>IF(C77&lt;&gt;"-",SUMIFS(买入!$I$4:$I$1000,买入!$C$4:$C$1000,持仓统计!C77),"-")</f>
        <v>-</v>
      </c>
      <c r="N77" s="8" t="str">
        <f>IF(C77&lt;&gt;"-",SUMIFS(卖出!$G$4:$G$1000,卖出!$C$4:$C$1000,持仓统计!C77),"-")</f>
        <v>-</v>
      </c>
      <c r="O77" s="9" t="str">
        <f>IF(C77&lt;&gt;"-",SUMIFS(卖出!$I$4:$I$1000,卖出!$C$4:$C$1000,持仓统计!C77),"-")</f>
        <v>-</v>
      </c>
      <c r="P77" s="8" t="str">
        <f t="shared" si="5"/>
        <v>-</v>
      </c>
      <c r="Q77" s="9"/>
      <c r="R77" s="9" t="str">
        <f t="shared" si="6"/>
        <v>-</v>
      </c>
      <c r="S77" s="9" t="str">
        <f>IF(C77&lt;&gt;"-",SUMIFS(买入!$J$4:$J$1000,买入!$C$4:$C$1000,持仓统计!C77)+SUMIFS(卖出!$J$4:$J$1000,卖出!$C$4:$C$1000,持仓统计!C77),"-")</f>
        <v>-</v>
      </c>
      <c r="T77" s="9" t="str">
        <f t="shared" si="7"/>
        <v>-</v>
      </c>
      <c r="U77" s="8"/>
    </row>
    <row r="78" customHeight="1" spans="2:21">
      <c r="B78" s="8">
        <f t="shared" si="4"/>
        <v>72</v>
      </c>
      <c r="C78" s="8" t="str">
        <f>IF(选股!C72&lt;&gt;"",选股!C72,"-")</f>
        <v>-</v>
      </c>
      <c r="D78" s="8"/>
      <c r="E78" s="8" t="str">
        <f>IFERROR(VLOOKUP(C78,选股!C72:E1068,2,FALSE),"-")</f>
        <v>-</v>
      </c>
      <c r="F78" s="8"/>
      <c r="G78" s="8"/>
      <c r="H78" s="8"/>
      <c r="I78" s="8"/>
      <c r="J78" s="8"/>
      <c r="K78" s="8" t="str">
        <f>IFERROR(VLOOKUP(C78,选股!C72:E1068,3,FALSE),"-")</f>
        <v>-</v>
      </c>
      <c r="L78" s="8" t="str">
        <f>IF(C78&lt;&gt;"-",SUMIFS(买入!$G$4:$G$1000,买入!$C$4:$C$1000,持仓统计!C78),"-")</f>
        <v>-</v>
      </c>
      <c r="M78" s="9" t="str">
        <f>IF(C78&lt;&gt;"-",SUMIFS(买入!$I$4:$I$1000,买入!$C$4:$C$1000,持仓统计!C78),"-")</f>
        <v>-</v>
      </c>
      <c r="N78" s="8" t="str">
        <f>IF(C78&lt;&gt;"-",SUMIFS(卖出!$G$4:$G$1000,卖出!$C$4:$C$1000,持仓统计!C78),"-")</f>
        <v>-</v>
      </c>
      <c r="O78" s="9" t="str">
        <f>IF(C78&lt;&gt;"-",SUMIFS(卖出!$I$4:$I$1000,卖出!$C$4:$C$1000,持仓统计!C78),"-")</f>
        <v>-</v>
      </c>
      <c r="P78" s="8" t="str">
        <f t="shared" si="5"/>
        <v>-</v>
      </c>
      <c r="Q78" s="9"/>
      <c r="R78" s="9" t="str">
        <f t="shared" si="6"/>
        <v>-</v>
      </c>
      <c r="S78" s="9" t="str">
        <f>IF(C78&lt;&gt;"-",SUMIFS(买入!$J$4:$J$1000,买入!$C$4:$C$1000,持仓统计!C78)+SUMIFS(卖出!$J$4:$J$1000,卖出!$C$4:$C$1000,持仓统计!C78),"-")</f>
        <v>-</v>
      </c>
      <c r="T78" s="9" t="str">
        <f t="shared" si="7"/>
        <v>-</v>
      </c>
      <c r="U78" s="8"/>
    </row>
    <row r="79" customHeight="1" spans="2:21">
      <c r="B79" s="8">
        <f t="shared" si="4"/>
        <v>73</v>
      </c>
      <c r="C79" s="8" t="str">
        <f>IF(选股!C73&lt;&gt;"",选股!C73,"-")</f>
        <v>-</v>
      </c>
      <c r="D79" s="8"/>
      <c r="E79" s="8" t="str">
        <f>IFERROR(VLOOKUP(C79,选股!C73:E1069,2,FALSE),"-")</f>
        <v>-</v>
      </c>
      <c r="F79" s="8"/>
      <c r="G79" s="8"/>
      <c r="H79" s="8"/>
      <c r="I79" s="8"/>
      <c r="J79" s="8"/>
      <c r="K79" s="8" t="str">
        <f>IFERROR(VLOOKUP(C79,选股!C73:E1069,3,FALSE),"-")</f>
        <v>-</v>
      </c>
      <c r="L79" s="8" t="str">
        <f>IF(C79&lt;&gt;"-",SUMIFS(买入!$G$4:$G$1000,买入!$C$4:$C$1000,持仓统计!C79),"-")</f>
        <v>-</v>
      </c>
      <c r="M79" s="9" t="str">
        <f>IF(C79&lt;&gt;"-",SUMIFS(买入!$I$4:$I$1000,买入!$C$4:$C$1000,持仓统计!C79),"-")</f>
        <v>-</v>
      </c>
      <c r="N79" s="8" t="str">
        <f>IF(C79&lt;&gt;"-",SUMIFS(卖出!$G$4:$G$1000,卖出!$C$4:$C$1000,持仓统计!C79),"-")</f>
        <v>-</v>
      </c>
      <c r="O79" s="9" t="str">
        <f>IF(C79&lt;&gt;"-",SUMIFS(卖出!$I$4:$I$1000,卖出!$C$4:$C$1000,持仓统计!C79),"-")</f>
        <v>-</v>
      </c>
      <c r="P79" s="8" t="str">
        <f t="shared" si="5"/>
        <v>-</v>
      </c>
      <c r="Q79" s="9"/>
      <c r="R79" s="9" t="str">
        <f t="shared" si="6"/>
        <v>-</v>
      </c>
      <c r="S79" s="9" t="str">
        <f>IF(C79&lt;&gt;"-",SUMIFS(买入!$J$4:$J$1000,买入!$C$4:$C$1000,持仓统计!C79)+SUMIFS(卖出!$J$4:$J$1000,卖出!$C$4:$C$1000,持仓统计!C79),"-")</f>
        <v>-</v>
      </c>
      <c r="T79" s="9" t="str">
        <f t="shared" si="7"/>
        <v>-</v>
      </c>
      <c r="U79" s="8"/>
    </row>
    <row r="80" customHeight="1" spans="2:21">
      <c r="B80" s="8">
        <f t="shared" si="4"/>
        <v>74</v>
      </c>
      <c r="C80" s="8" t="str">
        <f>IF(选股!C74&lt;&gt;"",选股!C74,"-")</f>
        <v>-</v>
      </c>
      <c r="D80" s="8"/>
      <c r="E80" s="8" t="str">
        <f>IFERROR(VLOOKUP(C80,选股!C74:E1070,2,FALSE),"-")</f>
        <v>-</v>
      </c>
      <c r="F80" s="8"/>
      <c r="G80" s="8"/>
      <c r="H80" s="8"/>
      <c r="I80" s="8"/>
      <c r="J80" s="8"/>
      <c r="K80" s="8" t="str">
        <f>IFERROR(VLOOKUP(C80,选股!C74:E1070,3,FALSE),"-")</f>
        <v>-</v>
      </c>
      <c r="L80" s="8" t="str">
        <f>IF(C80&lt;&gt;"-",SUMIFS(买入!$G$4:$G$1000,买入!$C$4:$C$1000,持仓统计!C80),"-")</f>
        <v>-</v>
      </c>
      <c r="M80" s="9" t="str">
        <f>IF(C80&lt;&gt;"-",SUMIFS(买入!$I$4:$I$1000,买入!$C$4:$C$1000,持仓统计!C80),"-")</f>
        <v>-</v>
      </c>
      <c r="N80" s="8" t="str">
        <f>IF(C80&lt;&gt;"-",SUMIFS(卖出!$G$4:$G$1000,卖出!$C$4:$C$1000,持仓统计!C80),"-")</f>
        <v>-</v>
      </c>
      <c r="O80" s="9" t="str">
        <f>IF(C80&lt;&gt;"-",SUMIFS(卖出!$I$4:$I$1000,卖出!$C$4:$C$1000,持仓统计!C80),"-")</f>
        <v>-</v>
      </c>
      <c r="P80" s="8" t="str">
        <f t="shared" si="5"/>
        <v>-</v>
      </c>
      <c r="Q80" s="9"/>
      <c r="R80" s="9" t="str">
        <f t="shared" si="6"/>
        <v>-</v>
      </c>
      <c r="S80" s="9" t="str">
        <f>IF(C80&lt;&gt;"-",SUMIFS(买入!$J$4:$J$1000,买入!$C$4:$C$1000,持仓统计!C80)+SUMIFS(卖出!$J$4:$J$1000,卖出!$C$4:$C$1000,持仓统计!C80),"-")</f>
        <v>-</v>
      </c>
      <c r="T80" s="9" t="str">
        <f t="shared" si="7"/>
        <v>-</v>
      </c>
      <c r="U80" s="8"/>
    </row>
    <row r="81" customHeight="1" spans="2:21">
      <c r="B81" s="8">
        <f t="shared" si="4"/>
        <v>75</v>
      </c>
      <c r="C81" s="8" t="str">
        <f>IF(选股!C75&lt;&gt;"",选股!C75,"-")</f>
        <v>-</v>
      </c>
      <c r="D81" s="8"/>
      <c r="E81" s="8" t="str">
        <f>IFERROR(VLOOKUP(C81,选股!C75:E1071,2,FALSE),"-")</f>
        <v>-</v>
      </c>
      <c r="F81" s="8"/>
      <c r="G81" s="8"/>
      <c r="H81" s="8"/>
      <c r="I81" s="8"/>
      <c r="J81" s="8"/>
      <c r="K81" s="8" t="str">
        <f>IFERROR(VLOOKUP(C81,选股!C75:E1071,3,FALSE),"-")</f>
        <v>-</v>
      </c>
      <c r="L81" s="8" t="str">
        <f>IF(C81&lt;&gt;"-",SUMIFS(买入!$G$4:$G$1000,买入!$C$4:$C$1000,持仓统计!C81),"-")</f>
        <v>-</v>
      </c>
      <c r="M81" s="9" t="str">
        <f>IF(C81&lt;&gt;"-",SUMIFS(买入!$I$4:$I$1000,买入!$C$4:$C$1000,持仓统计!C81),"-")</f>
        <v>-</v>
      </c>
      <c r="N81" s="8" t="str">
        <f>IF(C81&lt;&gt;"-",SUMIFS(卖出!$G$4:$G$1000,卖出!$C$4:$C$1000,持仓统计!C81),"-")</f>
        <v>-</v>
      </c>
      <c r="O81" s="9" t="str">
        <f>IF(C81&lt;&gt;"-",SUMIFS(卖出!$I$4:$I$1000,卖出!$C$4:$C$1000,持仓统计!C81),"-")</f>
        <v>-</v>
      </c>
      <c r="P81" s="8" t="str">
        <f t="shared" si="5"/>
        <v>-</v>
      </c>
      <c r="Q81" s="9"/>
      <c r="R81" s="9" t="str">
        <f t="shared" si="6"/>
        <v>-</v>
      </c>
      <c r="S81" s="9" t="str">
        <f>IF(C81&lt;&gt;"-",SUMIFS(买入!$J$4:$J$1000,买入!$C$4:$C$1000,持仓统计!C81)+SUMIFS(卖出!$J$4:$J$1000,卖出!$C$4:$C$1000,持仓统计!C81),"-")</f>
        <v>-</v>
      </c>
      <c r="T81" s="9" t="str">
        <f t="shared" si="7"/>
        <v>-</v>
      </c>
      <c r="U81" s="8"/>
    </row>
    <row r="82" customHeight="1" spans="2:21">
      <c r="B82" s="8">
        <f t="shared" si="4"/>
        <v>76</v>
      </c>
      <c r="C82" s="8" t="str">
        <f>IF(选股!C76&lt;&gt;"",选股!C76,"-")</f>
        <v>-</v>
      </c>
      <c r="D82" s="8"/>
      <c r="E82" s="8" t="str">
        <f>IFERROR(VLOOKUP(C82,选股!C76:E1072,2,FALSE),"-")</f>
        <v>-</v>
      </c>
      <c r="F82" s="8"/>
      <c r="G82" s="8"/>
      <c r="H82" s="8"/>
      <c r="I82" s="8"/>
      <c r="J82" s="8"/>
      <c r="K82" s="8" t="str">
        <f>IFERROR(VLOOKUP(C82,选股!C76:E1072,3,FALSE),"-")</f>
        <v>-</v>
      </c>
      <c r="L82" s="8" t="str">
        <f>IF(C82&lt;&gt;"-",SUMIFS(买入!$G$4:$G$1000,买入!$C$4:$C$1000,持仓统计!C82),"-")</f>
        <v>-</v>
      </c>
      <c r="M82" s="9" t="str">
        <f>IF(C82&lt;&gt;"-",SUMIFS(买入!$I$4:$I$1000,买入!$C$4:$C$1000,持仓统计!C82),"-")</f>
        <v>-</v>
      </c>
      <c r="N82" s="8" t="str">
        <f>IF(C82&lt;&gt;"-",SUMIFS(卖出!$G$4:$G$1000,卖出!$C$4:$C$1000,持仓统计!C82),"-")</f>
        <v>-</v>
      </c>
      <c r="O82" s="9" t="str">
        <f>IF(C82&lt;&gt;"-",SUMIFS(卖出!$I$4:$I$1000,卖出!$C$4:$C$1000,持仓统计!C82),"-")</f>
        <v>-</v>
      </c>
      <c r="P82" s="8" t="str">
        <f t="shared" si="5"/>
        <v>-</v>
      </c>
      <c r="Q82" s="9"/>
      <c r="R82" s="9" t="str">
        <f t="shared" si="6"/>
        <v>-</v>
      </c>
      <c r="S82" s="9" t="str">
        <f>IF(C82&lt;&gt;"-",SUMIFS(买入!$J$4:$J$1000,买入!$C$4:$C$1000,持仓统计!C82)+SUMIFS(卖出!$J$4:$J$1000,卖出!$C$4:$C$1000,持仓统计!C82),"-")</f>
        <v>-</v>
      </c>
      <c r="T82" s="9" t="str">
        <f t="shared" si="7"/>
        <v>-</v>
      </c>
      <c r="U82" s="8"/>
    </row>
    <row r="83" customHeight="1" spans="2:21">
      <c r="B83" s="8">
        <f t="shared" si="4"/>
        <v>77</v>
      </c>
      <c r="C83" s="8" t="str">
        <f>IF(选股!C77&lt;&gt;"",选股!C77,"-")</f>
        <v>-</v>
      </c>
      <c r="D83" s="8"/>
      <c r="E83" s="8" t="str">
        <f>IFERROR(VLOOKUP(C83,选股!C77:E1073,2,FALSE),"-")</f>
        <v>-</v>
      </c>
      <c r="F83" s="8"/>
      <c r="G83" s="8"/>
      <c r="H83" s="8"/>
      <c r="I83" s="8"/>
      <c r="J83" s="8"/>
      <c r="K83" s="8" t="str">
        <f>IFERROR(VLOOKUP(C83,选股!C77:E1073,3,FALSE),"-")</f>
        <v>-</v>
      </c>
      <c r="L83" s="8" t="str">
        <f>IF(C83&lt;&gt;"-",SUMIFS(买入!$G$4:$G$1000,买入!$C$4:$C$1000,持仓统计!C83),"-")</f>
        <v>-</v>
      </c>
      <c r="M83" s="9" t="str">
        <f>IF(C83&lt;&gt;"-",SUMIFS(买入!$I$4:$I$1000,买入!$C$4:$C$1000,持仓统计!C83),"-")</f>
        <v>-</v>
      </c>
      <c r="N83" s="8" t="str">
        <f>IF(C83&lt;&gt;"-",SUMIFS(卖出!$G$4:$G$1000,卖出!$C$4:$C$1000,持仓统计!C83),"-")</f>
        <v>-</v>
      </c>
      <c r="O83" s="9" t="str">
        <f>IF(C83&lt;&gt;"-",SUMIFS(卖出!$I$4:$I$1000,卖出!$C$4:$C$1000,持仓统计!C83),"-")</f>
        <v>-</v>
      </c>
      <c r="P83" s="8" t="str">
        <f t="shared" si="5"/>
        <v>-</v>
      </c>
      <c r="Q83" s="9"/>
      <c r="R83" s="9" t="str">
        <f t="shared" si="6"/>
        <v>-</v>
      </c>
      <c r="S83" s="9" t="str">
        <f>IF(C83&lt;&gt;"-",SUMIFS(买入!$J$4:$J$1000,买入!$C$4:$C$1000,持仓统计!C83)+SUMIFS(卖出!$J$4:$J$1000,卖出!$C$4:$C$1000,持仓统计!C83),"-")</f>
        <v>-</v>
      </c>
      <c r="T83" s="9" t="str">
        <f t="shared" si="7"/>
        <v>-</v>
      </c>
      <c r="U83" s="8"/>
    </row>
    <row r="84" customHeight="1" spans="2:21">
      <c r="B84" s="8">
        <f t="shared" si="4"/>
        <v>78</v>
      </c>
      <c r="C84" s="8" t="str">
        <f>IF(选股!C78&lt;&gt;"",选股!C78,"-")</f>
        <v>-</v>
      </c>
      <c r="D84" s="8"/>
      <c r="E84" s="8" t="str">
        <f>IFERROR(VLOOKUP(C84,选股!C78:E1074,2,FALSE),"-")</f>
        <v>-</v>
      </c>
      <c r="F84" s="8"/>
      <c r="G84" s="8"/>
      <c r="H84" s="8"/>
      <c r="I84" s="8"/>
      <c r="J84" s="8"/>
      <c r="K84" s="8" t="str">
        <f>IFERROR(VLOOKUP(C84,选股!C78:E1074,3,FALSE),"-")</f>
        <v>-</v>
      </c>
      <c r="L84" s="8" t="str">
        <f>IF(C84&lt;&gt;"-",SUMIFS(买入!$G$4:$G$1000,买入!$C$4:$C$1000,持仓统计!C84),"-")</f>
        <v>-</v>
      </c>
      <c r="M84" s="9" t="str">
        <f>IF(C84&lt;&gt;"-",SUMIFS(买入!$I$4:$I$1000,买入!$C$4:$C$1000,持仓统计!C84),"-")</f>
        <v>-</v>
      </c>
      <c r="N84" s="8" t="str">
        <f>IF(C84&lt;&gt;"-",SUMIFS(卖出!$G$4:$G$1000,卖出!$C$4:$C$1000,持仓统计!C84),"-")</f>
        <v>-</v>
      </c>
      <c r="O84" s="9" t="str">
        <f>IF(C84&lt;&gt;"-",SUMIFS(卖出!$I$4:$I$1000,卖出!$C$4:$C$1000,持仓统计!C84),"-")</f>
        <v>-</v>
      </c>
      <c r="P84" s="8" t="str">
        <f t="shared" si="5"/>
        <v>-</v>
      </c>
      <c r="Q84" s="9"/>
      <c r="R84" s="9" t="str">
        <f t="shared" si="6"/>
        <v>-</v>
      </c>
      <c r="S84" s="9" t="str">
        <f>IF(C84&lt;&gt;"-",SUMIFS(买入!$J$4:$J$1000,买入!$C$4:$C$1000,持仓统计!C84)+SUMIFS(卖出!$J$4:$J$1000,卖出!$C$4:$C$1000,持仓统计!C84),"-")</f>
        <v>-</v>
      </c>
      <c r="T84" s="9" t="str">
        <f t="shared" si="7"/>
        <v>-</v>
      </c>
      <c r="U84" s="8"/>
    </row>
    <row r="85" customHeight="1" spans="2:21">
      <c r="B85" s="8">
        <f t="shared" si="4"/>
        <v>79</v>
      </c>
      <c r="C85" s="8" t="str">
        <f>IF(选股!C79&lt;&gt;"",选股!C79,"-")</f>
        <v>-</v>
      </c>
      <c r="D85" s="8"/>
      <c r="E85" s="8" t="str">
        <f>IFERROR(VLOOKUP(C85,选股!C79:E1075,2,FALSE),"-")</f>
        <v>-</v>
      </c>
      <c r="F85" s="8"/>
      <c r="G85" s="8"/>
      <c r="H85" s="8"/>
      <c r="I85" s="8"/>
      <c r="J85" s="8"/>
      <c r="K85" s="8" t="str">
        <f>IFERROR(VLOOKUP(C85,选股!C79:E1075,3,FALSE),"-")</f>
        <v>-</v>
      </c>
      <c r="L85" s="8" t="str">
        <f>IF(C85&lt;&gt;"-",SUMIFS(买入!$G$4:$G$1000,买入!$C$4:$C$1000,持仓统计!C85),"-")</f>
        <v>-</v>
      </c>
      <c r="M85" s="9" t="str">
        <f>IF(C85&lt;&gt;"-",SUMIFS(买入!$I$4:$I$1000,买入!$C$4:$C$1000,持仓统计!C85),"-")</f>
        <v>-</v>
      </c>
      <c r="N85" s="8" t="str">
        <f>IF(C85&lt;&gt;"-",SUMIFS(卖出!$G$4:$G$1000,卖出!$C$4:$C$1000,持仓统计!C85),"-")</f>
        <v>-</v>
      </c>
      <c r="O85" s="9" t="str">
        <f>IF(C85&lt;&gt;"-",SUMIFS(卖出!$I$4:$I$1000,卖出!$C$4:$C$1000,持仓统计!C85),"-")</f>
        <v>-</v>
      </c>
      <c r="P85" s="8" t="str">
        <f t="shared" si="5"/>
        <v>-</v>
      </c>
      <c r="Q85" s="9"/>
      <c r="R85" s="9" t="str">
        <f t="shared" si="6"/>
        <v>-</v>
      </c>
      <c r="S85" s="9" t="str">
        <f>IF(C85&lt;&gt;"-",SUMIFS(买入!$J$4:$J$1000,买入!$C$4:$C$1000,持仓统计!C85)+SUMIFS(卖出!$J$4:$J$1000,卖出!$C$4:$C$1000,持仓统计!C85),"-")</f>
        <v>-</v>
      </c>
      <c r="T85" s="9" t="str">
        <f t="shared" si="7"/>
        <v>-</v>
      </c>
      <c r="U85" s="8"/>
    </row>
    <row r="86" customHeight="1" spans="2:21">
      <c r="B86" s="8">
        <f t="shared" si="4"/>
        <v>80</v>
      </c>
      <c r="C86" s="8" t="str">
        <f>IF(选股!C80&lt;&gt;"",选股!C80,"-")</f>
        <v>-</v>
      </c>
      <c r="D86" s="8"/>
      <c r="E86" s="8" t="str">
        <f>IFERROR(VLOOKUP(C86,选股!C80:E1076,2,FALSE),"-")</f>
        <v>-</v>
      </c>
      <c r="F86" s="8"/>
      <c r="G86" s="8"/>
      <c r="H86" s="8"/>
      <c r="I86" s="8"/>
      <c r="J86" s="8"/>
      <c r="K86" s="8" t="str">
        <f>IFERROR(VLOOKUP(C86,选股!C80:E1076,3,FALSE),"-")</f>
        <v>-</v>
      </c>
      <c r="L86" s="8" t="str">
        <f>IF(C86&lt;&gt;"-",SUMIFS(买入!$G$4:$G$1000,买入!$C$4:$C$1000,持仓统计!C86),"-")</f>
        <v>-</v>
      </c>
      <c r="M86" s="9" t="str">
        <f>IF(C86&lt;&gt;"-",SUMIFS(买入!$I$4:$I$1000,买入!$C$4:$C$1000,持仓统计!C86),"-")</f>
        <v>-</v>
      </c>
      <c r="N86" s="8" t="str">
        <f>IF(C86&lt;&gt;"-",SUMIFS(卖出!$G$4:$G$1000,卖出!$C$4:$C$1000,持仓统计!C86),"-")</f>
        <v>-</v>
      </c>
      <c r="O86" s="9" t="str">
        <f>IF(C86&lt;&gt;"-",SUMIFS(卖出!$I$4:$I$1000,卖出!$C$4:$C$1000,持仓统计!C86),"-")</f>
        <v>-</v>
      </c>
      <c r="P86" s="8" t="str">
        <f t="shared" si="5"/>
        <v>-</v>
      </c>
      <c r="Q86" s="9"/>
      <c r="R86" s="9" t="str">
        <f t="shared" si="6"/>
        <v>-</v>
      </c>
      <c r="S86" s="9" t="str">
        <f>IF(C86&lt;&gt;"-",SUMIFS(买入!$J$4:$J$1000,买入!$C$4:$C$1000,持仓统计!C86)+SUMIFS(卖出!$J$4:$J$1000,卖出!$C$4:$C$1000,持仓统计!C86),"-")</f>
        <v>-</v>
      </c>
      <c r="T86" s="9" t="str">
        <f t="shared" si="7"/>
        <v>-</v>
      </c>
      <c r="U86" s="8"/>
    </row>
    <row r="87" customHeight="1" spans="2:21">
      <c r="B87" s="8">
        <f t="shared" si="4"/>
        <v>81</v>
      </c>
      <c r="C87" s="8" t="str">
        <f>IF(选股!C81&lt;&gt;"",选股!C81,"-")</f>
        <v>-</v>
      </c>
      <c r="D87" s="8"/>
      <c r="E87" s="8" t="str">
        <f>IFERROR(VLOOKUP(C87,选股!C81:E1077,2,FALSE),"-")</f>
        <v>-</v>
      </c>
      <c r="F87" s="8"/>
      <c r="G87" s="8"/>
      <c r="H87" s="8"/>
      <c r="I87" s="8"/>
      <c r="J87" s="8"/>
      <c r="K87" s="8" t="str">
        <f>IFERROR(VLOOKUP(C87,选股!C81:E1077,3,FALSE),"-")</f>
        <v>-</v>
      </c>
      <c r="L87" s="8" t="str">
        <f>IF(C87&lt;&gt;"-",SUMIFS(买入!$G$4:$G$1000,买入!$C$4:$C$1000,持仓统计!C87),"-")</f>
        <v>-</v>
      </c>
      <c r="M87" s="9" t="str">
        <f>IF(C87&lt;&gt;"-",SUMIFS(买入!$I$4:$I$1000,买入!$C$4:$C$1000,持仓统计!C87),"-")</f>
        <v>-</v>
      </c>
      <c r="N87" s="8" t="str">
        <f>IF(C87&lt;&gt;"-",SUMIFS(卖出!$G$4:$G$1000,卖出!$C$4:$C$1000,持仓统计!C87),"-")</f>
        <v>-</v>
      </c>
      <c r="O87" s="9" t="str">
        <f>IF(C87&lt;&gt;"-",SUMIFS(卖出!$I$4:$I$1000,卖出!$C$4:$C$1000,持仓统计!C87),"-")</f>
        <v>-</v>
      </c>
      <c r="P87" s="8" t="str">
        <f t="shared" si="5"/>
        <v>-</v>
      </c>
      <c r="Q87" s="9"/>
      <c r="R87" s="9" t="str">
        <f t="shared" si="6"/>
        <v>-</v>
      </c>
      <c r="S87" s="9" t="str">
        <f>IF(C87&lt;&gt;"-",SUMIFS(买入!$J$4:$J$1000,买入!$C$4:$C$1000,持仓统计!C87)+SUMIFS(卖出!$J$4:$J$1000,卖出!$C$4:$C$1000,持仓统计!C87),"-")</f>
        <v>-</v>
      </c>
      <c r="T87" s="9" t="str">
        <f t="shared" si="7"/>
        <v>-</v>
      </c>
      <c r="U87" s="8"/>
    </row>
    <row r="88" customHeight="1" spans="2:21">
      <c r="B88" s="8">
        <f t="shared" si="4"/>
        <v>82</v>
      </c>
      <c r="C88" s="8" t="str">
        <f>IF(选股!C82&lt;&gt;"",选股!C82,"-")</f>
        <v>-</v>
      </c>
      <c r="D88" s="8"/>
      <c r="E88" s="8" t="str">
        <f>IFERROR(VLOOKUP(C88,选股!C82:E1078,2,FALSE),"-")</f>
        <v>-</v>
      </c>
      <c r="F88" s="8"/>
      <c r="G88" s="8"/>
      <c r="H88" s="8"/>
      <c r="I88" s="8"/>
      <c r="J88" s="8"/>
      <c r="K88" s="8" t="str">
        <f>IFERROR(VLOOKUP(C88,选股!C82:E1078,3,FALSE),"-")</f>
        <v>-</v>
      </c>
      <c r="L88" s="8" t="str">
        <f>IF(C88&lt;&gt;"-",SUMIFS(买入!$G$4:$G$1000,买入!$C$4:$C$1000,持仓统计!C88),"-")</f>
        <v>-</v>
      </c>
      <c r="M88" s="9" t="str">
        <f>IF(C88&lt;&gt;"-",SUMIFS(买入!$I$4:$I$1000,买入!$C$4:$C$1000,持仓统计!C88),"-")</f>
        <v>-</v>
      </c>
      <c r="N88" s="8" t="str">
        <f>IF(C88&lt;&gt;"-",SUMIFS(卖出!$G$4:$G$1000,卖出!$C$4:$C$1000,持仓统计!C88),"-")</f>
        <v>-</v>
      </c>
      <c r="O88" s="9" t="str">
        <f>IF(C88&lt;&gt;"-",SUMIFS(卖出!$I$4:$I$1000,卖出!$C$4:$C$1000,持仓统计!C88),"-")</f>
        <v>-</v>
      </c>
      <c r="P88" s="8" t="str">
        <f t="shared" si="5"/>
        <v>-</v>
      </c>
      <c r="Q88" s="9"/>
      <c r="R88" s="9" t="str">
        <f t="shared" si="6"/>
        <v>-</v>
      </c>
      <c r="S88" s="9" t="str">
        <f>IF(C88&lt;&gt;"-",SUMIFS(买入!$J$4:$J$1000,买入!$C$4:$C$1000,持仓统计!C88)+SUMIFS(卖出!$J$4:$J$1000,卖出!$C$4:$C$1000,持仓统计!C88),"-")</f>
        <v>-</v>
      </c>
      <c r="T88" s="9" t="str">
        <f t="shared" si="7"/>
        <v>-</v>
      </c>
      <c r="U88" s="8"/>
    </row>
    <row r="89" customHeight="1" spans="2:21">
      <c r="B89" s="8">
        <f t="shared" si="4"/>
        <v>83</v>
      </c>
      <c r="C89" s="8" t="str">
        <f>IF(选股!C83&lt;&gt;"",选股!C83,"-")</f>
        <v>-</v>
      </c>
      <c r="D89" s="8"/>
      <c r="E89" s="8" t="str">
        <f>IFERROR(VLOOKUP(C89,选股!C83:E1079,2,FALSE),"-")</f>
        <v>-</v>
      </c>
      <c r="F89" s="8"/>
      <c r="G89" s="8"/>
      <c r="H89" s="8"/>
      <c r="I89" s="8"/>
      <c r="J89" s="8"/>
      <c r="K89" s="8" t="str">
        <f>IFERROR(VLOOKUP(C89,选股!C83:E1079,3,FALSE),"-")</f>
        <v>-</v>
      </c>
      <c r="L89" s="8" t="str">
        <f>IF(C89&lt;&gt;"-",SUMIFS(买入!$G$4:$G$1000,买入!$C$4:$C$1000,持仓统计!C89),"-")</f>
        <v>-</v>
      </c>
      <c r="M89" s="9" t="str">
        <f>IF(C89&lt;&gt;"-",SUMIFS(买入!$I$4:$I$1000,买入!$C$4:$C$1000,持仓统计!C89),"-")</f>
        <v>-</v>
      </c>
      <c r="N89" s="8" t="str">
        <f>IF(C89&lt;&gt;"-",SUMIFS(卖出!$G$4:$G$1000,卖出!$C$4:$C$1000,持仓统计!C89),"-")</f>
        <v>-</v>
      </c>
      <c r="O89" s="9" t="str">
        <f>IF(C89&lt;&gt;"-",SUMIFS(卖出!$I$4:$I$1000,卖出!$C$4:$C$1000,持仓统计!C89),"-")</f>
        <v>-</v>
      </c>
      <c r="P89" s="8" t="str">
        <f t="shared" si="5"/>
        <v>-</v>
      </c>
      <c r="Q89" s="9"/>
      <c r="R89" s="9" t="str">
        <f t="shared" si="6"/>
        <v>-</v>
      </c>
      <c r="S89" s="9" t="str">
        <f>IF(C89&lt;&gt;"-",SUMIFS(买入!$J$4:$J$1000,买入!$C$4:$C$1000,持仓统计!C89)+SUMIFS(卖出!$J$4:$J$1000,卖出!$C$4:$C$1000,持仓统计!C89),"-")</f>
        <v>-</v>
      </c>
      <c r="T89" s="9" t="str">
        <f t="shared" si="7"/>
        <v>-</v>
      </c>
      <c r="U89" s="8"/>
    </row>
    <row r="90" customHeight="1" spans="2:21">
      <c r="B90" s="8">
        <f t="shared" si="4"/>
        <v>84</v>
      </c>
      <c r="C90" s="8" t="str">
        <f>IF(选股!C84&lt;&gt;"",选股!C84,"-")</f>
        <v>-</v>
      </c>
      <c r="D90" s="8"/>
      <c r="E90" s="8" t="str">
        <f>IFERROR(VLOOKUP(C90,选股!C84:E1080,2,FALSE),"-")</f>
        <v>-</v>
      </c>
      <c r="F90" s="8"/>
      <c r="G90" s="8"/>
      <c r="H90" s="8"/>
      <c r="I90" s="8"/>
      <c r="J90" s="8"/>
      <c r="K90" s="8" t="str">
        <f>IFERROR(VLOOKUP(C90,选股!C84:E1080,3,FALSE),"-")</f>
        <v>-</v>
      </c>
      <c r="L90" s="8" t="str">
        <f>IF(C90&lt;&gt;"-",SUMIFS(买入!$G$4:$G$1000,买入!$C$4:$C$1000,持仓统计!C90),"-")</f>
        <v>-</v>
      </c>
      <c r="M90" s="9" t="str">
        <f>IF(C90&lt;&gt;"-",SUMIFS(买入!$I$4:$I$1000,买入!$C$4:$C$1000,持仓统计!C90),"-")</f>
        <v>-</v>
      </c>
      <c r="N90" s="8" t="str">
        <f>IF(C90&lt;&gt;"-",SUMIFS(卖出!$G$4:$G$1000,卖出!$C$4:$C$1000,持仓统计!C90),"-")</f>
        <v>-</v>
      </c>
      <c r="O90" s="9" t="str">
        <f>IF(C90&lt;&gt;"-",SUMIFS(卖出!$I$4:$I$1000,卖出!$C$4:$C$1000,持仓统计!C90),"-")</f>
        <v>-</v>
      </c>
      <c r="P90" s="8" t="str">
        <f t="shared" si="5"/>
        <v>-</v>
      </c>
      <c r="Q90" s="9"/>
      <c r="R90" s="9" t="str">
        <f t="shared" si="6"/>
        <v>-</v>
      </c>
      <c r="S90" s="9" t="str">
        <f>IF(C90&lt;&gt;"-",SUMIFS(买入!$J$4:$J$1000,买入!$C$4:$C$1000,持仓统计!C90)+SUMIFS(卖出!$J$4:$J$1000,卖出!$C$4:$C$1000,持仓统计!C90),"-")</f>
        <v>-</v>
      </c>
      <c r="T90" s="9" t="str">
        <f t="shared" si="7"/>
        <v>-</v>
      </c>
      <c r="U90" s="8"/>
    </row>
    <row r="91" customHeight="1" spans="2:21">
      <c r="B91" s="8">
        <f t="shared" si="4"/>
        <v>85</v>
      </c>
      <c r="C91" s="8" t="str">
        <f>IF(选股!C85&lt;&gt;"",选股!C85,"-")</f>
        <v>-</v>
      </c>
      <c r="D91" s="8"/>
      <c r="E91" s="8" t="str">
        <f>IFERROR(VLOOKUP(C91,选股!C85:E1081,2,FALSE),"-")</f>
        <v>-</v>
      </c>
      <c r="F91" s="8"/>
      <c r="G91" s="8"/>
      <c r="H91" s="8"/>
      <c r="I91" s="8"/>
      <c r="J91" s="8"/>
      <c r="K91" s="8" t="str">
        <f>IFERROR(VLOOKUP(C91,选股!C85:E1081,3,FALSE),"-")</f>
        <v>-</v>
      </c>
      <c r="L91" s="8" t="str">
        <f>IF(C91&lt;&gt;"-",SUMIFS(买入!$G$4:$G$1000,买入!$C$4:$C$1000,持仓统计!C91),"-")</f>
        <v>-</v>
      </c>
      <c r="M91" s="9" t="str">
        <f>IF(C91&lt;&gt;"-",SUMIFS(买入!$I$4:$I$1000,买入!$C$4:$C$1000,持仓统计!C91),"-")</f>
        <v>-</v>
      </c>
      <c r="N91" s="8" t="str">
        <f>IF(C91&lt;&gt;"-",SUMIFS(卖出!$G$4:$G$1000,卖出!$C$4:$C$1000,持仓统计!C91),"-")</f>
        <v>-</v>
      </c>
      <c r="O91" s="9" t="str">
        <f>IF(C91&lt;&gt;"-",SUMIFS(卖出!$I$4:$I$1000,卖出!$C$4:$C$1000,持仓统计!C91),"-")</f>
        <v>-</v>
      </c>
      <c r="P91" s="8" t="str">
        <f t="shared" si="5"/>
        <v>-</v>
      </c>
      <c r="Q91" s="9"/>
      <c r="R91" s="9" t="str">
        <f t="shared" si="6"/>
        <v>-</v>
      </c>
      <c r="S91" s="9" t="str">
        <f>IF(C91&lt;&gt;"-",SUMIFS(买入!$J$4:$J$1000,买入!$C$4:$C$1000,持仓统计!C91)+SUMIFS(卖出!$J$4:$J$1000,卖出!$C$4:$C$1000,持仓统计!C91),"-")</f>
        <v>-</v>
      </c>
      <c r="T91" s="9" t="str">
        <f t="shared" si="7"/>
        <v>-</v>
      </c>
      <c r="U91" s="8"/>
    </row>
    <row r="92" customHeight="1" spans="2:21">
      <c r="B92" s="8">
        <f t="shared" si="4"/>
        <v>86</v>
      </c>
      <c r="C92" s="8" t="str">
        <f>IF(选股!C86&lt;&gt;"",选股!C86,"-")</f>
        <v>-</v>
      </c>
      <c r="D92" s="8"/>
      <c r="E92" s="8" t="str">
        <f>IFERROR(VLOOKUP(C92,选股!C86:E1082,2,FALSE),"-")</f>
        <v>-</v>
      </c>
      <c r="F92" s="8"/>
      <c r="G92" s="8"/>
      <c r="H92" s="8"/>
      <c r="I92" s="8"/>
      <c r="J92" s="8"/>
      <c r="K92" s="8" t="str">
        <f>IFERROR(VLOOKUP(C92,选股!C86:E1082,3,FALSE),"-")</f>
        <v>-</v>
      </c>
      <c r="L92" s="8" t="str">
        <f>IF(C92&lt;&gt;"-",SUMIFS(买入!$G$4:$G$1000,买入!$C$4:$C$1000,持仓统计!C92),"-")</f>
        <v>-</v>
      </c>
      <c r="M92" s="9" t="str">
        <f>IF(C92&lt;&gt;"-",SUMIFS(买入!$I$4:$I$1000,买入!$C$4:$C$1000,持仓统计!C92),"-")</f>
        <v>-</v>
      </c>
      <c r="N92" s="8" t="str">
        <f>IF(C92&lt;&gt;"-",SUMIFS(卖出!$G$4:$G$1000,卖出!$C$4:$C$1000,持仓统计!C92),"-")</f>
        <v>-</v>
      </c>
      <c r="O92" s="9" t="str">
        <f>IF(C92&lt;&gt;"-",SUMIFS(卖出!$I$4:$I$1000,卖出!$C$4:$C$1000,持仓统计!C92),"-")</f>
        <v>-</v>
      </c>
      <c r="P92" s="8" t="str">
        <f t="shared" si="5"/>
        <v>-</v>
      </c>
      <c r="Q92" s="9"/>
      <c r="R92" s="9" t="str">
        <f t="shared" si="6"/>
        <v>-</v>
      </c>
      <c r="S92" s="9" t="str">
        <f>IF(C92&lt;&gt;"-",SUMIFS(买入!$J$4:$J$1000,买入!$C$4:$C$1000,持仓统计!C92)+SUMIFS(卖出!$J$4:$J$1000,卖出!$C$4:$C$1000,持仓统计!C92),"-")</f>
        <v>-</v>
      </c>
      <c r="T92" s="9" t="str">
        <f t="shared" si="7"/>
        <v>-</v>
      </c>
      <c r="U92" s="8"/>
    </row>
    <row r="93" customHeight="1" spans="2:21">
      <c r="B93" s="8">
        <f t="shared" si="4"/>
        <v>87</v>
      </c>
      <c r="C93" s="8" t="str">
        <f>IF(选股!C87&lt;&gt;"",选股!C87,"-")</f>
        <v>-</v>
      </c>
      <c r="D93" s="8"/>
      <c r="E93" s="8" t="str">
        <f>IFERROR(VLOOKUP(C93,选股!C87:E1083,2,FALSE),"-")</f>
        <v>-</v>
      </c>
      <c r="F93" s="8"/>
      <c r="G93" s="8"/>
      <c r="H93" s="8"/>
      <c r="I93" s="8"/>
      <c r="J93" s="8"/>
      <c r="K93" s="8" t="str">
        <f>IFERROR(VLOOKUP(C93,选股!C87:E1083,3,FALSE),"-")</f>
        <v>-</v>
      </c>
      <c r="L93" s="8" t="str">
        <f>IF(C93&lt;&gt;"-",SUMIFS(买入!$G$4:$G$1000,买入!$C$4:$C$1000,持仓统计!C93),"-")</f>
        <v>-</v>
      </c>
      <c r="M93" s="9" t="str">
        <f>IF(C93&lt;&gt;"-",SUMIFS(买入!$I$4:$I$1000,买入!$C$4:$C$1000,持仓统计!C93),"-")</f>
        <v>-</v>
      </c>
      <c r="N93" s="8" t="str">
        <f>IF(C93&lt;&gt;"-",SUMIFS(卖出!$G$4:$G$1000,卖出!$C$4:$C$1000,持仓统计!C93),"-")</f>
        <v>-</v>
      </c>
      <c r="O93" s="9" t="str">
        <f>IF(C93&lt;&gt;"-",SUMIFS(卖出!$I$4:$I$1000,卖出!$C$4:$C$1000,持仓统计!C93),"-")</f>
        <v>-</v>
      </c>
      <c r="P93" s="8" t="str">
        <f t="shared" si="5"/>
        <v>-</v>
      </c>
      <c r="Q93" s="9"/>
      <c r="R93" s="9" t="str">
        <f t="shared" si="6"/>
        <v>-</v>
      </c>
      <c r="S93" s="9" t="str">
        <f>IF(C93&lt;&gt;"-",SUMIFS(买入!$J$4:$J$1000,买入!$C$4:$C$1000,持仓统计!C93)+SUMIFS(卖出!$J$4:$J$1000,卖出!$C$4:$C$1000,持仓统计!C93),"-")</f>
        <v>-</v>
      </c>
      <c r="T93" s="9" t="str">
        <f t="shared" si="7"/>
        <v>-</v>
      </c>
      <c r="U93" s="8"/>
    </row>
    <row r="94" customHeight="1" spans="2:21">
      <c r="B94" s="8">
        <f t="shared" si="4"/>
        <v>88</v>
      </c>
      <c r="C94" s="8" t="str">
        <f>IF(选股!C88&lt;&gt;"",选股!C88,"-")</f>
        <v>-</v>
      </c>
      <c r="D94" s="8"/>
      <c r="E94" s="8" t="str">
        <f>IFERROR(VLOOKUP(C94,选股!C88:E1084,2,FALSE),"-")</f>
        <v>-</v>
      </c>
      <c r="F94" s="8"/>
      <c r="G94" s="8"/>
      <c r="H94" s="8"/>
      <c r="I94" s="8"/>
      <c r="J94" s="8"/>
      <c r="K94" s="8" t="str">
        <f>IFERROR(VLOOKUP(C94,选股!C88:E1084,3,FALSE),"-")</f>
        <v>-</v>
      </c>
      <c r="L94" s="8" t="str">
        <f>IF(C94&lt;&gt;"-",SUMIFS(买入!$G$4:$G$1000,买入!$C$4:$C$1000,持仓统计!C94),"-")</f>
        <v>-</v>
      </c>
      <c r="M94" s="9" t="str">
        <f>IF(C94&lt;&gt;"-",SUMIFS(买入!$I$4:$I$1000,买入!$C$4:$C$1000,持仓统计!C94),"-")</f>
        <v>-</v>
      </c>
      <c r="N94" s="8" t="str">
        <f>IF(C94&lt;&gt;"-",SUMIFS(卖出!$G$4:$G$1000,卖出!$C$4:$C$1000,持仓统计!C94),"-")</f>
        <v>-</v>
      </c>
      <c r="O94" s="9" t="str">
        <f>IF(C94&lt;&gt;"-",SUMIFS(卖出!$I$4:$I$1000,卖出!$C$4:$C$1000,持仓统计!C94),"-")</f>
        <v>-</v>
      </c>
      <c r="P94" s="8" t="str">
        <f t="shared" si="5"/>
        <v>-</v>
      </c>
      <c r="Q94" s="9"/>
      <c r="R94" s="9" t="str">
        <f t="shared" si="6"/>
        <v>-</v>
      </c>
      <c r="S94" s="9" t="str">
        <f>IF(C94&lt;&gt;"-",SUMIFS(买入!$J$4:$J$1000,买入!$C$4:$C$1000,持仓统计!C94)+SUMIFS(卖出!$J$4:$J$1000,卖出!$C$4:$C$1000,持仓统计!C94),"-")</f>
        <v>-</v>
      </c>
      <c r="T94" s="9" t="str">
        <f t="shared" si="7"/>
        <v>-</v>
      </c>
      <c r="U94" s="8"/>
    </row>
    <row r="95" customHeight="1" spans="2:21">
      <c r="B95" s="8">
        <f t="shared" si="4"/>
        <v>89</v>
      </c>
      <c r="C95" s="8" t="str">
        <f>IF(选股!C89&lt;&gt;"",选股!C89,"-")</f>
        <v>-</v>
      </c>
      <c r="D95" s="8"/>
      <c r="E95" s="8" t="str">
        <f>IFERROR(VLOOKUP(C95,选股!C89:E1085,2,FALSE),"-")</f>
        <v>-</v>
      </c>
      <c r="F95" s="8"/>
      <c r="G95" s="8"/>
      <c r="H95" s="8"/>
      <c r="I95" s="8"/>
      <c r="J95" s="8"/>
      <c r="K95" s="8" t="str">
        <f>IFERROR(VLOOKUP(C95,选股!C89:E1085,3,FALSE),"-")</f>
        <v>-</v>
      </c>
      <c r="L95" s="8" t="str">
        <f>IF(C95&lt;&gt;"-",SUMIFS(买入!$G$4:$G$1000,买入!$C$4:$C$1000,持仓统计!C95),"-")</f>
        <v>-</v>
      </c>
      <c r="M95" s="9" t="str">
        <f>IF(C95&lt;&gt;"-",SUMIFS(买入!$I$4:$I$1000,买入!$C$4:$C$1000,持仓统计!C95),"-")</f>
        <v>-</v>
      </c>
      <c r="N95" s="8" t="str">
        <f>IF(C95&lt;&gt;"-",SUMIFS(卖出!$G$4:$G$1000,卖出!$C$4:$C$1000,持仓统计!C95),"-")</f>
        <v>-</v>
      </c>
      <c r="O95" s="9" t="str">
        <f>IF(C95&lt;&gt;"-",SUMIFS(卖出!$I$4:$I$1000,卖出!$C$4:$C$1000,持仓统计!C95),"-")</f>
        <v>-</v>
      </c>
      <c r="P95" s="8" t="str">
        <f t="shared" si="5"/>
        <v>-</v>
      </c>
      <c r="Q95" s="9"/>
      <c r="R95" s="9" t="str">
        <f t="shared" si="6"/>
        <v>-</v>
      </c>
      <c r="S95" s="9" t="str">
        <f>IF(C95&lt;&gt;"-",SUMIFS(买入!$J$4:$J$1000,买入!$C$4:$C$1000,持仓统计!C95)+SUMIFS(卖出!$J$4:$J$1000,卖出!$C$4:$C$1000,持仓统计!C95),"-")</f>
        <v>-</v>
      </c>
      <c r="T95" s="9" t="str">
        <f t="shared" si="7"/>
        <v>-</v>
      </c>
      <c r="U95" s="8"/>
    </row>
    <row r="96" customHeight="1" spans="2:21">
      <c r="B96" s="8">
        <f t="shared" si="4"/>
        <v>90</v>
      </c>
      <c r="C96" s="8" t="str">
        <f>IF(选股!C90&lt;&gt;"",选股!C90,"-")</f>
        <v>-</v>
      </c>
      <c r="D96" s="8"/>
      <c r="E96" s="8" t="str">
        <f>IFERROR(VLOOKUP(C96,选股!C90:E1086,2,FALSE),"-")</f>
        <v>-</v>
      </c>
      <c r="F96" s="8"/>
      <c r="G96" s="8"/>
      <c r="H96" s="8"/>
      <c r="I96" s="8"/>
      <c r="J96" s="8"/>
      <c r="K96" s="8" t="str">
        <f>IFERROR(VLOOKUP(C96,选股!C90:E1086,3,FALSE),"-")</f>
        <v>-</v>
      </c>
      <c r="L96" s="8" t="str">
        <f>IF(C96&lt;&gt;"-",SUMIFS(买入!$G$4:$G$1000,买入!$C$4:$C$1000,持仓统计!C96),"-")</f>
        <v>-</v>
      </c>
      <c r="M96" s="9" t="str">
        <f>IF(C96&lt;&gt;"-",SUMIFS(买入!$I$4:$I$1000,买入!$C$4:$C$1000,持仓统计!C96),"-")</f>
        <v>-</v>
      </c>
      <c r="N96" s="8" t="str">
        <f>IF(C96&lt;&gt;"-",SUMIFS(卖出!$G$4:$G$1000,卖出!$C$4:$C$1000,持仓统计!C96),"-")</f>
        <v>-</v>
      </c>
      <c r="O96" s="9" t="str">
        <f>IF(C96&lt;&gt;"-",SUMIFS(卖出!$I$4:$I$1000,卖出!$C$4:$C$1000,持仓统计!C96),"-")</f>
        <v>-</v>
      </c>
      <c r="P96" s="8" t="str">
        <f t="shared" si="5"/>
        <v>-</v>
      </c>
      <c r="Q96" s="9"/>
      <c r="R96" s="9" t="str">
        <f t="shared" si="6"/>
        <v>-</v>
      </c>
      <c r="S96" s="9" t="str">
        <f>IF(C96&lt;&gt;"-",SUMIFS(买入!$J$4:$J$1000,买入!$C$4:$C$1000,持仓统计!C96)+SUMIFS(卖出!$J$4:$J$1000,卖出!$C$4:$C$1000,持仓统计!C96),"-")</f>
        <v>-</v>
      </c>
      <c r="T96" s="9" t="str">
        <f t="shared" si="7"/>
        <v>-</v>
      </c>
      <c r="U96" s="8"/>
    </row>
    <row r="97" customHeight="1" spans="2:21">
      <c r="B97" s="8">
        <f t="shared" si="4"/>
        <v>91</v>
      </c>
      <c r="C97" s="8" t="str">
        <f>IF(选股!C91&lt;&gt;"",选股!C91,"-")</f>
        <v>-</v>
      </c>
      <c r="D97" s="8"/>
      <c r="E97" s="8" t="str">
        <f>IFERROR(VLOOKUP(C97,选股!C91:E1087,2,FALSE),"-")</f>
        <v>-</v>
      </c>
      <c r="F97" s="8"/>
      <c r="G97" s="8"/>
      <c r="H97" s="8"/>
      <c r="I97" s="8"/>
      <c r="J97" s="8"/>
      <c r="K97" s="8" t="str">
        <f>IFERROR(VLOOKUP(C97,选股!C91:E1087,3,FALSE),"-")</f>
        <v>-</v>
      </c>
      <c r="L97" s="8" t="str">
        <f>IF(C97&lt;&gt;"-",SUMIFS(买入!$G$4:$G$1000,买入!$C$4:$C$1000,持仓统计!C97),"-")</f>
        <v>-</v>
      </c>
      <c r="M97" s="9" t="str">
        <f>IF(C97&lt;&gt;"-",SUMIFS(买入!$I$4:$I$1000,买入!$C$4:$C$1000,持仓统计!C97),"-")</f>
        <v>-</v>
      </c>
      <c r="N97" s="8" t="str">
        <f>IF(C97&lt;&gt;"-",SUMIFS(卖出!$G$4:$G$1000,卖出!$C$4:$C$1000,持仓统计!C97),"-")</f>
        <v>-</v>
      </c>
      <c r="O97" s="9" t="str">
        <f>IF(C97&lt;&gt;"-",SUMIFS(卖出!$I$4:$I$1000,卖出!$C$4:$C$1000,持仓统计!C97),"-")</f>
        <v>-</v>
      </c>
      <c r="P97" s="8" t="str">
        <f t="shared" si="5"/>
        <v>-</v>
      </c>
      <c r="Q97" s="9"/>
      <c r="R97" s="9" t="str">
        <f t="shared" si="6"/>
        <v>-</v>
      </c>
      <c r="S97" s="9" t="str">
        <f>IF(C97&lt;&gt;"-",SUMIFS(买入!$J$4:$J$1000,买入!$C$4:$C$1000,持仓统计!C97)+SUMIFS(卖出!$J$4:$J$1000,卖出!$C$4:$C$1000,持仓统计!C97),"-")</f>
        <v>-</v>
      </c>
      <c r="T97" s="9" t="str">
        <f t="shared" si="7"/>
        <v>-</v>
      </c>
      <c r="U97" s="8"/>
    </row>
    <row r="98" customHeight="1" spans="2:21">
      <c r="B98" s="8">
        <f t="shared" si="4"/>
        <v>92</v>
      </c>
      <c r="C98" s="8" t="str">
        <f>IF(选股!C92&lt;&gt;"",选股!C92,"-")</f>
        <v>-</v>
      </c>
      <c r="D98" s="8"/>
      <c r="E98" s="8" t="str">
        <f>IFERROR(VLOOKUP(C98,选股!C92:E1088,2,FALSE),"-")</f>
        <v>-</v>
      </c>
      <c r="F98" s="8"/>
      <c r="G98" s="8"/>
      <c r="H98" s="8"/>
      <c r="I98" s="8"/>
      <c r="J98" s="8"/>
      <c r="K98" s="8" t="str">
        <f>IFERROR(VLOOKUP(C98,选股!C92:E1088,3,FALSE),"-")</f>
        <v>-</v>
      </c>
      <c r="L98" s="8" t="str">
        <f>IF(C98&lt;&gt;"-",SUMIFS(买入!$G$4:$G$1000,买入!$C$4:$C$1000,持仓统计!C98),"-")</f>
        <v>-</v>
      </c>
      <c r="M98" s="9" t="str">
        <f>IF(C98&lt;&gt;"-",SUMIFS(买入!$I$4:$I$1000,买入!$C$4:$C$1000,持仓统计!C98),"-")</f>
        <v>-</v>
      </c>
      <c r="N98" s="8" t="str">
        <f>IF(C98&lt;&gt;"-",SUMIFS(卖出!$G$4:$G$1000,卖出!$C$4:$C$1000,持仓统计!C98),"-")</f>
        <v>-</v>
      </c>
      <c r="O98" s="9" t="str">
        <f>IF(C98&lt;&gt;"-",SUMIFS(卖出!$I$4:$I$1000,卖出!$C$4:$C$1000,持仓统计!C98),"-")</f>
        <v>-</v>
      </c>
      <c r="P98" s="8" t="str">
        <f t="shared" si="5"/>
        <v>-</v>
      </c>
      <c r="Q98" s="9"/>
      <c r="R98" s="9" t="str">
        <f t="shared" si="6"/>
        <v>-</v>
      </c>
      <c r="S98" s="9" t="str">
        <f>IF(C98&lt;&gt;"-",SUMIFS(买入!$J$4:$J$1000,买入!$C$4:$C$1000,持仓统计!C98)+SUMIFS(卖出!$J$4:$J$1000,卖出!$C$4:$C$1000,持仓统计!C98),"-")</f>
        <v>-</v>
      </c>
      <c r="T98" s="9" t="str">
        <f t="shared" si="7"/>
        <v>-</v>
      </c>
      <c r="U98" s="8"/>
    </row>
    <row r="99" customHeight="1" spans="2:21">
      <c r="B99" s="8">
        <f t="shared" si="4"/>
        <v>93</v>
      </c>
      <c r="C99" s="8" t="str">
        <f>IF(选股!C93&lt;&gt;"",选股!C93,"-")</f>
        <v>-</v>
      </c>
      <c r="D99" s="8"/>
      <c r="E99" s="8" t="str">
        <f>IFERROR(VLOOKUP(C99,选股!C93:E1089,2,FALSE),"-")</f>
        <v>-</v>
      </c>
      <c r="F99" s="8"/>
      <c r="G99" s="8"/>
      <c r="H99" s="8"/>
      <c r="I99" s="8"/>
      <c r="J99" s="8"/>
      <c r="K99" s="8" t="str">
        <f>IFERROR(VLOOKUP(C99,选股!C93:E1089,3,FALSE),"-")</f>
        <v>-</v>
      </c>
      <c r="L99" s="8" t="str">
        <f>IF(C99&lt;&gt;"-",SUMIFS(买入!$G$4:$G$1000,买入!$C$4:$C$1000,持仓统计!C99),"-")</f>
        <v>-</v>
      </c>
      <c r="M99" s="9" t="str">
        <f>IF(C99&lt;&gt;"-",SUMIFS(买入!$I$4:$I$1000,买入!$C$4:$C$1000,持仓统计!C99),"-")</f>
        <v>-</v>
      </c>
      <c r="N99" s="8" t="str">
        <f>IF(C99&lt;&gt;"-",SUMIFS(卖出!$G$4:$G$1000,卖出!$C$4:$C$1000,持仓统计!C99),"-")</f>
        <v>-</v>
      </c>
      <c r="O99" s="9" t="str">
        <f>IF(C99&lt;&gt;"-",SUMIFS(卖出!$I$4:$I$1000,卖出!$C$4:$C$1000,持仓统计!C99),"-")</f>
        <v>-</v>
      </c>
      <c r="P99" s="8" t="str">
        <f t="shared" si="5"/>
        <v>-</v>
      </c>
      <c r="Q99" s="9"/>
      <c r="R99" s="9" t="str">
        <f t="shared" si="6"/>
        <v>-</v>
      </c>
      <c r="S99" s="9" t="str">
        <f>IF(C99&lt;&gt;"-",SUMIFS(买入!$J$4:$J$1000,买入!$C$4:$C$1000,持仓统计!C99)+SUMIFS(卖出!$J$4:$J$1000,卖出!$C$4:$C$1000,持仓统计!C99),"-")</f>
        <v>-</v>
      </c>
      <c r="T99" s="9" t="str">
        <f t="shared" si="7"/>
        <v>-</v>
      </c>
      <c r="U99" s="8"/>
    </row>
    <row r="100" customHeight="1" spans="2:21">
      <c r="B100" s="8">
        <f t="shared" si="4"/>
        <v>94</v>
      </c>
      <c r="C100" s="8" t="str">
        <f>IF(选股!C94&lt;&gt;"",选股!C94,"-")</f>
        <v>-</v>
      </c>
      <c r="D100" s="8"/>
      <c r="E100" s="8" t="str">
        <f>IFERROR(VLOOKUP(C100,选股!C94:E1090,2,FALSE),"-")</f>
        <v>-</v>
      </c>
      <c r="F100" s="8"/>
      <c r="G100" s="8"/>
      <c r="H100" s="8"/>
      <c r="I100" s="8"/>
      <c r="J100" s="8"/>
      <c r="K100" s="8" t="str">
        <f>IFERROR(VLOOKUP(C100,选股!C94:E1090,3,FALSE),"-")</f>
        <v>-</v>
      </c>
      <c r="L100" s="8" t="str">
        <f>IF(C100&lt;&gt;"-",SUMIFS(买入!$G$4:$G$1000,买入!$C$4:$C$1000,持仓统计!C100),"-")</f>
        <v>-</v>
      </c>
      <c r="M100" s="9" t="str">
        <f>IF(C100&lt;&gt;"-",SUMIFS(买入!$I$4:$I$1000,买入!$C$4:$C$1000,持仓统计!C100),"-")</f>
        <v>-</v>
      </c>
      <c r="N100" s="8" t="str">
        <f>IF(C100&lt;&gt;"-",SUMIFS(卖出!$G$4:$G$1000,卖出!$C$4:$C$1000,持仓统计!C100),"-")</f>
        <v>-</v>
      </c>
      <c r="O100" s="9" t="str">
        <f>IF(C100&lt;&gt;"-",SUMIFS(卖出!$I$4:$I$1000,卖出!$C$4:$C$1000,持仓统计!C100),"-")</f>
        <v>-</v>
      </c>
      <c r="P100" s="8" t="str">
        <f t="shared" si="5"/>
        <v>-</v>
      </c>
      <c r="Q100" s="9"/>
      <c r="R100" s="9" t="str">
        <f t="shared" si="6"/>
        <v>-</v>
      </c>
      <c r="S100" s="9" t="str">
        <f>IF(C100&lt;&gt;"-",SUMIFS(买入!$J$4:$J$1000,买入!$C$4:$C$1000,持仓统计!C100)+SUMIFS(卖出!$J$4:$J$1000,卖出!$C$4:$C$1000,持仓统计!C100),"-")</f>
        <v>-</v>
      </c>
      <c r="T100" s="9" t="str">
        <f t="shared" si="7"/>
        <v>-</v>
      </c>
      <c r="U100" s="8"/>
    </row>
    <row r="101" customHeight="1" spans="2:21">
      <c r="B101" s="8">
        <f t="shared" si="4"/>
        <v>95</v>
      </c>
      <c r="C101" s="8" t="str">
        <f>IF(选股!C95&lt;&gt;"",选股!C95,"-")</f>
        <v>-</v>
      </c>
      <c r="D101" s="8"/>
      <c r="E101" s="8" t="str">
        <f>IFERROR(VLOOKUP(C101,选股!C95:E1091,2,FALSE),"-")</f>
        <v>-</v>
      </c>
      <c r="F101" s="8"/>
      <c r="G101" s="8"/>
      <c r="H101" s="8"/>
      <c r="I101" s="8"/>
      <c r="J101" s="8"/>
      <c r="K101" s="8" t="str">
        <f>IFERROR(VLOOKUP(C101,选股!C95:E1091,3,FALSE),"-")</f>
        <v>-</v>
      </c>
      <c r="L101" s="8" t="str">
        <f>IF(C101&lt;&gt;"-",SUMIFS(买入!$G$4:$G$1000,买入!$C$4:$C$1000,持仓统计!C101),"-")</f>
        <v>-</v>
      </c>
      <c r="M101" s="9" t="str">
        <f>IF(C101&lt;&gt;"-",SUMIFS(买入!$I$4:$I$1000,买入!$C$4:$C$1000,持仓统计!C101),"-")</f>
        <v>-</v>
      </c>
      <c r="N101" s="8" t="str">
        <f>IF(C101&lt;&gt;"-",SUMIFS(卖出!$G$4:$G$1000,卖出!$C$4:$C$1000,持仓统计!C101),"-")</f>
        <v>-</v>
      </c>
      <c r="O101" s="9" t="str">
        <f>IF(C101&lt;&gt;"-",SUMIFS(卖出!$I$4:$I$1000,卖出!$C$4:$C$1000,持仓统计!C101),"-")</f>
        <v>-</v>
      </c>
      <c r="P101" s="8" t="str">
        <f t="shared" si="5"/>
        <v>-</v>
      </c>
      <c r="Q101" s="9"/>
      <c r="R101" s="9" t="str">
        <f t="shared" si="6"/>
        <v>-</v>
      </c>
      <c r="S101" s="9" t="str">
        <f>IF(C101&lt;&gt;"-",SUMIFS(买入!$J$4:$J$1000,买入!$C$4:$C$1000,持仓统计!C101)+SUMIFS(卖出!$J$4:$J$1000,卖出!$C$4:$C$1000,持仓统计!C101),"-")</f>
        <v>-</v>
      </c>
      <c r="T101" s="9" t="str">
        <f t="shared" si="7"/>
        <v>-</v>
      </c>
      <c r="U101" s="8"/>
    </row>
    <row r="102" customHeight="1" spans="2:21">
      <c r="B102" s="8">
        <f t="shared" si="4"/>
        <v>96</v>
      </c>
      <c r="C102" s="8" t="str">
        <f>IF(选股!C96&lt;&gt;"",选股!C96,"-")</f>
        <v>-</v>
      </c>
      <c r="D102" s="8"/>
      <c r="E102" s="8" t="str">
        <f>IFERROR(VLOOKUP(C102,选股!C96:E1092,2,FALSE),"-")</f>
        <v>-</v>
      </c>
      <c r="F102" s="8"/>
      <c r="G102" s="8"/>
      <c r="H102" s="8"/>
      <c r="I102" s="8"/>
      <c r="J102" s="8"/>
      <c r="K102" s="8" t="str">
        <f>IFERROR(VLOOKUP(C102,选股!C96:E1092,3,FALSE),"-")</f>
        <v>-</v>
      </c>
      <c r="L102" s="8" t="str">
        <f>IF(C102&lt;&gt;"-",SUMIFS(买入!$G$4:$G$1000,买入!$C$4:$C$1000,持仓统计!C102),"-")</f>
        <v>-</v>
      </c>
      <c r="M102" s="9" t="str">
        <f>IF(C102&lt;&gt;"-",SUMIFS(买入!$I$4:$I$1000,买入!$C$4:$C$1000,持仓统计!C102),"-")</f>
        <v>-</v>
      </c>
      <c r="N102" s="8" t="str">
        <f>IF(C102&lt;&gt;"-",SUMIFS(卖出!$G$4:$G$1000,卖出!$C$4:$C$1000,持仓统计!C102),"-")</f>
        <v>-</v>
      </c>
      <c r="O102" s="9" t="str">
        <f>IF(C102&lt;&gt;"-",SUMIFS(卖出!$I$4:$I$1000,卖出!$C$4:$C$1000,持仓统计!C102),"-")</f>
        <v>-</v>
      </c>
      <c r="P102" s="8" t="str">
        <f t="shared" si="5"/>
        <v>-</v>
      </c>
      <c r="Q102" s="9"/>
      <c r="R102" s="9" t="str">
        <f t="shared" si="6"/>
        <v>-</v>
      </c>
      <c r="S102" s="9" t="str">
        <f>IF(C102&lt;&gt;"-",SUMIFS(买入!$J$4:$J$1000,买入!$C$4:$C$1000,持仓统计!C102)+SUMIFS(卖出!$J$4:$J$1000,卖出!$C$4:$C$1000,持仓统计!C102),"-")</f>
        <v>-</v>
      </c>
      <c r="T102" s="9" t="str">
        <f t="shared" si="7"/>
        <v>-</v>
      </c>
      <c r="U102" s="8"/>
    </row>
    <row r="103" customHeight="1" spans="2:21">
      <c r="B103" s="8">
        <f t="shared" si="4"/>
        <v>97</v>
      </c>
      <c r="C103" s="8" t="str">
        <f>IF(选股!C97&lt;&gt;"",选股!C97,"-")</f>
        <v>-</v>
      </c>
      <c r="D103" s="8"/>
      <c r="E103" s="8" t="str">
        <f>IFERROR(VLOOKUP(C103,选股!C97:E1093,2,FALSE),"-")</f>
        <v>-</v>
      </c>
      <c r="F103" s="8"/>
      <c r="G103" s="8"/>
      <c r="H103" s="8"/>
      <c r="I103" s="8"/>
      <c r="J103" s="8"/>
      <c r="K103" s="8" t="str">
        <f>IFERROR(VLOOKUP(C103,选股!C97:E1093,3,FALSE),"-")</f>
        <v>-</v>
      </c>
      <c r="L103" s="8" t="str">
        <f>IF(C103&lt;&gt;"-",SUMIFS(买入!$G$4:$G$1000,买入!$C$4:$C$1000,持仓统计!C103),"-")</f>
        <v>-</v>
      </c>
      <c r="M103" s="9" t="str">
        <f>IF(C103&lt;&gt;"-",SUMIFS(买入!$I$4:$I$1000,买入!$C$4:$C$1000,持仓统计!C103),"-")</f>
        <v>-</v>
      </c>
      <c r="N103" s="8" t="str">
        <f>IF(C103&lt;&gt;"-",SUMIFS(卖出!$G$4:$G$1000,卖出!$C$4:$C$1000,持仓统计!C103),"-")</f>
        <v>-</v>
      </c>
      <c r="O103" s="9" t="str">
        <f>IF(C103&lt;&gt;"-",SUMIFS(卖出!$I$4:$I$1000,卖出!$C$4:$C$1000,持仓统计!C103),"-")</f>
        <v>-</v>
      </c>
      <c r="P103" s="8" t="str">
        <f t="shared" si="5"/>
        <v>-</v>
      </c>
      <c r="Q103" s="9"/>
      <c r="R103" s="9" t="str">
        <f t="shared" si="6"/>
        <v>-</v>
      </c>
      <c r="S103" s="9" t="str">
        <f>IF(C103&lt;&gt;"-",SUMIFS(买入!$J$4:$J$1000,买入!$C$4:$C$1000,持仓统计!C103)+SUMIFS(卖出!$J$4:$J$1000,卖出!$C$4:$C$1000,持仓统计!C103),"-")</f>
        <v>-</v>
      </c>
      <c r="T103" s="9" t="str">
        <f t="shared" si="7"/>
        <v>-</v>
      </c>
      <c r="U103" s="8"/>
    </row>
    <row r="104" customHeight="1" spans="2:21">
      <c r="B104" s="8">
        <f t="shared" si="4"/>
        <v>98</v>
      </c>
      <c r="C104" s="8" t="str">
        <f>IF(选股!C98&lt;&gt;"",选股!C98,"-")</f>
        <v>-</v>
      </c>
      <c r="D104" s="8"/>
      <c r="E104" s="8" t="str">
        <f>IFERROR(VLOOKUP(C104,选股!C98:E1094,2,FALSE),"-")</f>
        <v>-</v>
      </c>
      <c r="F104" s="8"/>
      <c r="G104" s="8"/>
      <c r="H104" s="8"/>
      <c r="I104" s="8"/>
      <c r="J104" s="8"/>
      <c r="K104" s="8" t="str">
        <f>IFERROR(VLOOKUP(C104,选股!C98:E1094,3,FALSE),"-")</f>
        <v>-</v>
      </c>
      <c r="L104" s="8" t="str">
        <f>IF(C104&lt;&gt;"-",SUMIFS(买入!$G$4:$G$1000,买入!$C$4:$C$1000,持仓统计!C104),"-")</f>
        <v>-</v>
      </c>
      <c r="M104" s="9" t="str">
        <f>IF(C104&lt;&gt;"-",SUMIFS(买入!$I$4:$I$1000,买入!$C$4:$C$1000,持仓统计!C104),"-")</f>
        <v>-</v>
      </c>
      <c r="N104" s="8" t="str">
        <f>IF(C104&lt;&gt;"-",SUMIFS(卖出!$G$4:$G$1000,卖出!$C$4:$C$1000,持仓统计!C104),"-")</f>
        <v>-</v>
      </c>
      <c r="O104" s="9" t="str">
        <f>IF(C104&lt;&gt;"-",SUMIFS(卖出!$I$4:$I$1000,卖出!$C$4:$C$1000,持仓统计!C104),"-")</f>
        <v>-</v>
      </c>
      <c r="P104" s="8" t="str">
        <f t="shared" si="5"/>
        <v>-</v>
      </c>
      <c r="Q104" s="9"/>
      <c r="R104" s="9" t="str">
        <f t="shared" si="6"/>
        <v>-</v>
      </c>
      <c r="S104" s="9" t="str">
        <f>IF(C104&lt;&gt;"-",SUMIFS(买入!$J$4:$J$1000,买入!$C$4:$C$1000,持仓统计!C104)+SUMIFS(卖出!$J$4:$J$1000,卖出!$C$4:$C$1000,持仓统计!C104),"-")</f>
        <v>-</v>
      </c>
      <c r="T104" s="9" t="str">
        <f t="shared" si="7"/>
        <v>-</v>
      </c>
      <c r="U104" s="8"/>
    </row>
    <row r="105" customHeight="1" spans="2:21">
      <c r="B105" s="8">
        <f t="shared" si="4"/>
        <v>99</v>
      </c>
      <c r="C105" s="8" t="str">
        <f>IF(选股!C99&lt;&gt;"",选股!C99,"-")</f>
        <v>-</v>
      </c>
      <c r="D105" s="8"/>
      <c r="E105" s="8" t="str">
        <f>IFERROR(VLOOKUP(C105,选股!C99:E1095,2,FALSE),"-")</f>
        <v>-</v>
      </c>
      <c r="F105" s="8"/>
      <c r="G105" s="8"/>
      <c r="H105" s="8"/>
      <c r="I105" s="8"/>
      <c r="J105" s="8"/>
      <c r="K105" s="8" t="str">
        <f>IFERROR(VLOOKUP(C105,选股!C99:E1095,3,FALSE),"-")</f>
        <v>-</v>
      </c>
      <c r="L105" s="8" t="str">
        <f>IF(C105&lt;&gt;"-",SUMIFS(买入!$G$4:$G$1000,买入!$C$4:$C$1000,持仓统计!C105),"-")</f>
        <v>-</v>
      </c>
      <c r="M105" s="9" t="str">
        <f>IF(C105&lt;&gt;"-",SUMIFS(买入!$I$4:$I$1000,买入!$C$4:$C$1000,持仓统计!C105),"-")</f>
        <v>-</v>
      </c>
      <c r="N105" s="8" t="str">
        <f>IF(C105&lt;&gt;"-",SUMIFS(卖出!$G$4:$G$1000,卖出!$C$4:$C$1000,持仓统计!C105),"-")</f>
        <v>-</v>
      </c>
      <c r="O105" s="9" t="str">
        <f>IF(C105&lt;&gt;"-",SUMIFS(卖出!$I$4:$I$1000,卖出!$C$4:$C$1000,持仓统计!C105),"-")</f>
        <v>-</v>
      </c>
      <c r="P105" s="8" t="str">
        <f t="shared" si="5"/>
        <v>-</v>
      </c>
      <c r="Q105" s="9"/>
      <c r="R105" s="9" t="str">
        <f t="shared" si="6"/>
        <v>-</v>
      </c>
      <c r="S105" s="9" t="str">
        <f>IF(C105&lt;&gt;"-",SUMIFS(买入!$J$4:$J$1000,买入!$C$4:$C$1000,持仓统计!C105)+SUMIFS(卖出!$J$4:$J$1000,卖出!$C$4:$C$1000,持仓统计!C105),"-")</f>
        <v>-</v>
      </c>
      <c r="T105" s="9" t="str">
        <f t="shared" si="7"/>
        <v>-</v>
      </c>
      <c r="U105" s="8"/>
    </row>
    <row r="106" customHeight="1" spans="2:21">
      <c r="B106" s="8">
        <f t="shared" si="4"/>
        <v>100</v>
      </c>
      <c r="C106" s="8" t="str">
        <f>IF(选股!C100&lt;&gt;"",选股!C100,"-")</f>
        <v>-</v>
      </c>
      <c r="D106" s="8"/>
      <c r="E106" s="8" t="str">
        <f>IFERROR(VLOOKUP(C106,选股!C100:E1096,2,FALSE),"-")</f>
        <v>-</v>
      </c>
      <c r="F106" s="8"/>
      <c r="G106" s="8"/>
      <c r="H106" s="8"/>
      <c r="I106" s="8"/>
      <c r="J106" s="8"/>
      <c r="K106" s="8" t="str">
        <f>IFERROR(VLOOKUP(C106,选股!C100:E1096,3,FALSE),"-")</f>
        <v>-</v>
      </c>
      <c r="L106" s="8" t="str">
        <f>IF(C106&lt;&gt;"-",SUMIFS(买入!$G$4:$G$1000,买入!$C$4:$C$1000,持仓统计!C106),"-")</f>
        <v>-</v>
      </c>
      <c r="M106" s="9" t="str">
        <f>IF(C106&lt;&gt;"-",SUMIFS(买入!$I$4:$I$1000,买入!$C$4:$C$1000,持仓统计!C106),"-")</f>
        <v>-</v>
      </c>
      <c r="N106" s="8" t="str">
        <f>IF(C106&lt;&gt;"-",SUMIFS(卖出!$G$4:$G$1000,卖出!$C$4:$C$1000,持仓统计!C106),"-")</f>
        <v>-</v>
      </c>
      <c r="O106" s="9" t="str">
        <f>IF(C106&lt;&gt;"-",SUMIFS(卖出!$I$4:$I$1000,卖出!$C$4:$C$1000,持仓统计!C106),"-")</f>
        <v>-</v>
      </c>
      <c r="P106" s="8" t="str">
        <f t="shared" si="5"/>
        <v>-</v>
      </c>
      <c r="Q106" s="9"/>
      <c r="R106" s="9" t="str">
        <f t="shared" si="6"/>
        <v>-</v>
      </c>
      <c r="S106" s="9" t="str">
        <f>IF(C106&lt;&gt;"-",SUMIFS(买入!$J$4:$J$1000,买入!$C$4:$C$1000,持仓统计!C106)+SUMIFS(卖出!$J$4:$J$1000,卖出!$C$4:$C$1000,持仓统计!C106),"-")</f>
        <v>-</v>
      </c>
      <c r="T106" s="9" t="str">
        <f t="shared" si="7"/>
        <v>-</v>
      </c>
      <c r="U106" s="8"/>
    </row>
    <row r="107" customHeight="1" spans="2:21">
      <c r="B107" s="8">
        <f t="shared" si="4"/>
        <v>101</v>
      </c>
      <c r="C107" s="8" t="str">
        <f>IF(选股!C101&lt;&gt;"",选股!C101,"-")</f>
        <v>-</v>
      </c>
      <c r="D107" s="8"/>
      <c r="E107" s="8" t="str">
        <f>IFERROR(VLOOKUP(C107,选股!C101:E1097,2,FALSE),"-")</f>
        <v>-</v>
      </c>
      <c r="F107" s="8"/>
      <c r="G107" s="8"/>
      <c r="H107" s="8"/>
      <c r="I107" s="8"/>
      <c r="J107" s="8"/>
      <c r="K107" s="8" t="str">
        <f>IFERROR(VLOOKUP(C107,选股!C101:E1097,3,FALSE),"-")</f>
        <v>-</v>
      </c>
      <c r="L107" s="8" t="str">
        <f>IF(C107&lt;&gt;"-",SUMIFS(买入!$G$4:$G$1000,买入!$C$4:$C$1000,持仓统计!C107),"-")</f>
        <v>-</v>
      </c>
      <c r="M107" s="9" t="str">
        <f>IF(C107&lt;&gt;"-",SUMIFS(买入!$I$4:$I$1000,买入!$C$4:$C$1000,持仓统计!C107),"-")</f>
        <v>-</v>
      </c>
      <c r="N107" s="8" t="str">
        <f>IF(C107&lt;&gt;"-",SUMIFS(卖出!$G$4:$G$1000,卖出!$C$4:$C$1000,持仓统计!C107),"-")</f>
        <v>-</v>
      </c>
      <c r="O107" s="9" t="str">
        <f>IF(C107&lt;&gt;"-",SUMIFS(卖出!$I$4:$I$1000,卖出!$C$4:$C$1000,持仓统计!C107),"-")</f>
        <v>-</v>
      </c>
      <c r="P107" s="8" t="str">
        <f t="shared" si="5"/>
        <v>-</v>
      </c>
      <c r="Q107" s="9"/>
      <c r="R107" s="9" t="str">
        <f t="shared" si="6"/>
        <v>-</v>
      </c>
      <c r="S107" s="9" t="str">
        <f>IF(C107&lt;&gt;"-",SUMIFS(买入!$J$4:$J$1000,买入!$C$4:$C$1000,持仓统计!C107)+SUMIFS(卖出!$J$4:$J$1000,卖出!$C$4:$C$1000,持仓统计!C107),"-")</f>
        <v>-</v>
      </c>
      <c r="T107" s="9" t="str">
        <f t="shared" si="7"/>
        <v>-</v>
      </c>
      <c r="U107" s="8"/>
    </row>
    <row r="108" customHeight="1" spans="2:21">
      <c r="B108" s="8">
        <f t="shared" si="4"/>
        <v>102</v>
      </c>
      <c r="C108" s="8" t="str">
        <f>IF(选股!C102&lt;&gt;"",选股!C102,"-")</f>
        <v>-</v>
      </c>
      <c r="D108" s="8"/>
      <c r="E108" s="8" t="str">
        <f>IFERROR(VLOOKUP(C108,选股!C102:E1098,2,FALSE),"-")</f>
        <v>-</v>
      </c>
      <c r="F108" s="8"/>
      <c r="G108" s="8"/>
      <c r="H108" s="8"/>
      <c r="I108" s="8"/>
      <c r="J108" s="8"/>
      <c r="K108" s="8" t="str">
        <f>IFERROR(VLOOKUP(C108,选股!C102:E1098,3,FALSE),"-")</f>
        <v>-</v>
      </c>
      <c r="L108" s="8" t="str">
        <f>IF(C108&lt;&gt;"-",SUMIFS(买入!$G$4:$G$1000,买入!$C$4:$C$1000,持仓统计!C108),"-")</f>
        <v>-</v>
      </c>
      <c r="M108" s="9" t="str">
        <f>IF(C108&lt;&gt;"-",SUMIFS(买入!$I$4:$I$1000,买入!$C$4:$C$1000,持仓统计!C108),"-")</f>
        <v>-</v>
      </c>
      <c r="N108" s="8" t="str">
        <f>IF(C108&lt;&gt;"-",SUMIFS(卖出!$G$4:$G$1000,卖出!$C$4:$C$1000,持仓统计!C108),"-")</f>
        <v>-</v>
      </c>
      <c r="O108" s="9" t="str">
        <f>IF(C108&lt;&gt;"-",SUMIFS(卖出!$I$4:$I$1000,卖出!$C$4:$C$1000,持仓统计!C108),"-")</f>
        <v>-</v>
      </c>
      <c r="P108" s="8" t="str">
        <f t="shared" si="5"/>
        <v>-</v>
      </c>
      <c r="Q108" s="9"/>
      <c r="R108" s="9" t="str">
        <f t="shared" si="6"/>
        <v>-</v>
      </c>
      <c r="S108" s="9" t="str">
        <f>IF(C108&lt;&gt;"-",SUMIFS(买入!$J$4:$J$1000,买入!$C$4:$C$1000,持仓统计!C108)+SUMIFS(卖出!$J$4:$J$1000,卖出!$C$4:$C$1000,持仓统计!C108),"-")</f>
        <v>-</v>
      </c>
      <c r="T108" s="9" t="str">
        <f t="shared" si="7"/>
        <v>-</v>
      </c>
      <c r="U108" s="8"/>
    </row>
    <row r="109" customHeight="1" spans="2:21">
      <c r="B109" s="8">
        <f t="shared" si="4"/>
        <v>103</v>
      </c>
      <c r="C109" s="8" t="str">
        <f>IF(选股!C103&lt;&gt;"",选股!C103,"-")</f>
        <v>-</v>
      </c>
      <c r="D109" s="8"/>
      <c r="E109" s="8" t="str">
        <f>IFERROR(VLOOKUP(C109,选股!C103:E1099,2,FALSE),"-")</f>
        <v>-</v>
      </c>
      <c r="F109" s="8"/>
      <c r="G109" s="8"/>
      <c r="H109" s="8"/>
      <c r="I109" s="8"/>
      <c r="J109" s="8"/>
      <c r="K109" s="8" t="str">
        <f>IFERROR(VLOOKUP(C109,选股!C103:E1099,3,FALSE),"-")</f>
        <v>-</v>
      </c>
      <c r="L109" s="8" t="str">
        <f>IF(C109&lt;&gt;"-",SUMIFS(买入!$G$4:$G$1000,买入!$C$4:$C$1000,持仓统计!C109),"-")</f>
        <v>-</v>
      </c>
      <c r="M109" s="9" t="str">
        <f>IF(C109&lt;&gt;"-",SUMIFS(买入!$I$4:$I$1000,买入!$C$4:$C$1000,持仓统计!C109),"-")</f>
        <v>-</v>
      </c>
      <c r="N109" s="8" t="str">
        <f>IF(C109&lt;&gt;"-",SUMIFS(卖出!$G$4:$G$1000,卖出!$C$4:$C$1000,持仓统计!C109),"-")</f>
        <v>-</v>
      </c>
      <c r="O109" s="9" t="str">
        <f>IF(C109&lt;&gt;"-",SUMIFS(卖出!$I$4:$I$1000,卖出!$C$4:$C$1000,持仓统计!C109),"-")</f>
        <v>-</v>
      </c>
      <c r="P109" s="8" t="str">
        <f t="shared" si="5"/>
        <v>-</v>
      </c>
      <c r="Q109" s="9"/>
      <c r="R109" s="9" t="str">
        <f t="shared" si="6"/>
        <v>-</v>
      </c>
      <c r="S109" s="9" t="str">
        <f>IF(C109&lt;&gt;"-",SUMIFS(买入!$J$4:$J$1000,买入!$C$4:$C$1000,持仓统计!C109)+SUMIFS(卖出!$J$4:$J$1000,卖出!$C$4:$C$1000,持仓统计!C109),"-")</f>
        <v>-</v>
      </c>
      <c r="T109" s="9" t="str">
        <f t="shared" si="7"/>
        <v>-</v>
      </c>
      <c r="U109" s="8"/>
    </row>
    <row r="110" customHeight="1" spans="2:21">
      <c r="B110" s="8">
        <f t="shared" si="4"/>
        <v>104</v>
      </c>
      <c r="C110" s="8" t="str">
        <f>IF(选股!C104&lt;&gt;"",选股!C104,"-")</f>
        <v>-</v>
      </c>
      <c r="D110" s="8"/>
      <c r="E110" s="8" t="str">
        <f>IFERROR(VLOOKUP(C110,选股!C104:E1100,2,FALSE),"-")</f>
        <v>-</v>
      </c>
      <c r="F110" s="8"/>
      <c r="G110" s="8"/>
      <c r="H110" s="8"/>
      <c r="I110" s="8"/>
      <c r="J110" s="8"/>
      <c r="K110" s="8" t="str">
        <f>IFERROR(VLOOKUP(C110,选股!C104:E1100,3,FALSE),"-")</f>
        <v>-</v>
      </c>
      <c r="L110" s="8" t="str">
        <f>IF(C110&lt;&gt;"-",SUMIFS(买入!$G$4:$G$1000,买入!$C$4:$C$1000,持仓统计!C110),"-")</f>
        <v>-</v>
      </c>
      <c r="M110" s="9" t="str">
        <f>IF(C110&lt;&gt;"-",SUMIFS(买入!$I$4:$I$1000,买入!$C$4:$C$1000,持仓统计!C110),"-")</f>
        <v>-</v>
      </c>
      <c r="N110" s="8" t="str">
        <f>IF(C110&lt;&gt;"-",SUMIFS(卖出!$G$4:$G$1000,卖出!$C$4:$C$1000,持仓统计!C110),"-")</f>
        <v>-</v>
      </c>
      <c r="O110" s="9" t="str">
        <f>IF(C110&lt;&gt;"-",SUMIFS(卖出!$I$4:$I$1000,卖出!$C$4:$C$1000,持仓统计!C110),"-")</f>
        <v>-</v>
      </c>
      <c r="P110" s="8" t="str">
        <f t="shared" si="5"/>
        <v>-</v>
      </c>
      <c r="Q110" s="9"/>
      <c r="R110" s="9" t="str">
        <f t="shared" si="6"/>
        <v>-</v>
      </c>
      <c r="S110" s="9" t="str">
        <f>IF(C110&lt;&gt;"-",SUMIFS(买入!$J$4:$J$1000,买入!$C$4:$C$1000,持仓统计!C110)+SUMIFS(卖出!$J$4:$J$1000,卖出!$C$4:$C$1000,持仓统计!C110),"-")</f>
        <v>-</v>
      </c>
      <c r="T110" s="9" t="str">
        <f t="shared" si="7"/>
        <v>-</v>
      </c>
      <c r="U110" s="8"/>
    </row>
    <row r="111" customHeight="1" spans="2:21">
      <c r="B111" s="8">
        <f t="shared" si="4"/>
        <v>105</v>
      </c>
      <c r="C111" s="8" t="str">
        <f>IF(选股!C105&lt;&gt;"",选股!C105,"-")</f>
        <v>-</v>
      </c>
      <c r="D111" s="8"/>
      <c r="E111" s="8" t="str">
        <f>IFERROR(VLOOKUP(C111,选股!C105:E1101,2,FALSE),"-")</f>
        <v>-</v>
      </c>
      <c r="F111" s="8"/>
      <c r="G111" s="8"/>
      <c r="H111" s="8"/>
      <c r="I111" s="8"/>
      <c r="J111" s="8"/>
      <c r="K111" s="8" t="str">
        <f>IFERROR(VLOOKUP(C111,选股!C105:E1101,3,FALSE),"-")</f>
        <v>-</v>
      </c>
      <c r="L111" s="8" t="str">
        <f>IF(C111&lt;&gt;"-",SUMIFS(买入!$G$4:$G$1000,买入!$C$4:$C$1000,持仓统计!C111),"-")</f>
        <v>-</v>
      </c>
      <c r="M111" s="9" t="str">
        <f>IF(C111&lt;&gt;"-",SUMIFS(买入!$I$4:$I$1000,买入!$C$4:$C$1000,持仓统计!C111),"-")</f>
        <v>-</v>
      </c>
      <c r="N111" s="8" t="str">
        <f>IF(C111&lt;&gt;"-",SUMIFS(卖出!$G$4:$G$1000,卖出!$C$4:$C$1000,持仓统计!C111),"-")</f>
        <v>-</v>
      </c>
      <c r="O111" s="9" t="str">
        <f>IF(C111&lt;&gt;"-",SUMIFS(卖出!$I$4:$I$1000,卖出!$C$4:$C$1000,持仓统计!C111),"-")</f>
        <v>-</v>
      </c>
      <c r="P111" s="8" t="str">
        <f t="shared" si="5"/>
        <v>-</v>
      </c>
      <c r="Q111" s="9"/>
      <c r="R111" s="9" t="str">
        <f t="shared" si="6"/>
        <v>-</v>
      </c>
      <c r="S111" s="9" t="str">
        <f>IF(C111&lt;&gt;"-",SUMIFS(买入!$J$4:$J$1000,买入!$C$4:$C$1000,持仓统计!C111)+SUMIFS(卖出!$J$4:$J$1000,卖出!$C$4:$C$1000,持仓统计!C111),"-")</f>
        <v>-</v>
      </c>
      <c r="T111" s="9" t="str">
        <f t="shared" si="7"/>
        <v>-</v>
      </c>
      <c r="U111" s="8"/>
    </row>
    <row r="112" customHeight="1" spans="2:21">
      <c r="B112" s="8">
        <f t="shared" si="4"/>
        <v>106</v>
      </c>
      <c r="C112" s="8" t="str">
        <f>IF(选股!C106&lt;&gt;"",选股!C106,"-")</f>
        <v>-</v>
      </c>
      <c r="D112" s="8"/>
      <c r="E112" s="8" t="str">
        <f>IFERROR(VLOOKUP(C112,选股!C106:E1102,2,FALSE),"-")</f>
        <v>-</v>
      </c>
      <c r="F112" s="8"/>
      <c r="G112" s="8"/>
      <c r="H112" s="8"/>
      <c r="I112" s="8"/>
      <c r="J112" s="8"/>
      <c r="K112" s="8" t="str">
        <f>IFERROR(VLOOKUP(C112,选股!C106:E1102,3,FALSE),"-")</f>
        <v>-</v>
      </c>
      <c r="L112" s="8" t="str">
        <f>IF(C112&lt;&gt;"-",SUMIFS(买入!$G$4:$G$1000,买入!$C$4:$C$1000,持仓统计!C112),"-")</f>
        <v>-</v>
      </c>
      <c r="M112" s="9" t="str">
        <f>IF(C112&lt;&gt;"-",SUMIFS(买入!$I$4:$I$1000,买入!$C$4:$C$1000,持仓统计!C112),"-")</f>
        <v>-</v>
      </c>
      <c r="N112" s="8" t="str">
        <f>IF(C112&lt;&gt;"-",SUMIFS(卖出!$G$4:$G$1000,卖出!$C$4:$C$1000,持仓统计!C112),"-")</f>
        <v>-</v>
      </c>
      <c r="O112" s="9" t="str">
        <f>IF(C112&lt;&gt;"-",SUMIFS(卖出!$I$4:$I$1000,卖出!$C$4:$C$1000,持仓统计!C112),"-")</f>
        <v>-</v>
      </c>
      <c r="P112" s="8" t="str">
        <f t="shared" si="5"/>
        <v>-</v>
      </c>
      <c r="Q112" s="9"/>
      <c r="R112" s="9" t="str">
        <f t="shared" si="6"/>
        <v>-</v>
      </c>
      <c r="S112" s="9" t="str">
        <f>IF(C112&lt;&gt;"-",SUMIFS(买入!$J$4:$J$1000,买入!$C$4:$C$1000,持仓统计!C112)+SUMIFS(卖出!$J$4:$J$1000,卖出!$C$4:$C$1000,持仓统计!C112),"-")</f>
        <v>-</v>
      </c>
      <c r="T112" s="9" t="str">
        <f t="shared" si="7"/>
        <v>-</v>
      </c>
      <c r="U112" s="8"/>
    </row>
    <row r="113" customHeight="1" spans="2:21">
      <c r="B113" s="8">
        <f t="shared" si="4"/>
        <v>107</v>
      </c>
      <c r="C113" s="8" t="str">
        <f>IF(选股!C107&lt;&gt;"",选股!C107,"-")</f>
        <v>-</v>
      </c>
      <c r="D113" s="8"/>
      <c r="E113" s="8" t="str">
        <f>IFERROR(VLOOKUP(C113,选股!C107:E1103,2,FALSE),"-")</f>
        <v>-</v>
      </c>
      <c r="F113" s="8"/>
      <c r="G113" s="8"/>
      <c r="H113" s="8"/>
      <c r="I113" s="8"/>
      <c r="J113" s="8"/>
      <c r="K113" s="8" t="str">
        <f>IFERROR(VLOOKUP(C113,选股!C107:E1103,3,FALSE),"-")</f>
        <v>-</v>
      </c>
      <c r="L113" s="8" t="str">
        <f>IF(C113&lt;&gt;"-",SUMIFS(买入!$G$4:$G$1000,买入!$C$4:$C$1000,持仓统计!C113),"-")</f>
        <v>-</v>
      </c>
      <c r="M113" s="9" t="str">
        <f>IF(C113&lt;&gt;"-",SUMIFS(买入!$I$4:$I$1000,买入!$C$4:$C$1000,持仓统计!C113),"-")</f>
        <v>-</v>
      </c>
      <c r="N113" s="8" t="str">
        <f>IF(C113&lt;&gt;"-",SUMIFS(卖出!$G$4:$G$1000,卖出!$C$4:$C$1000,持仓统计!C113),"-")</f>
        <v>-</v>
      </c>
      <c r="O113" s="9" t="str">
        <f>IF(C113&lt;&gt;"-",SUMIFS(卖出!$I$4:$I$1000,卖出!$C$4:$C$1000,持仓统计!C113),"-")</f>
        <v>-</v>
      </c>
      <c r="P113" s="8" t="str">
        <f t="shared" si="5"/>
        <v>-</v>
      </c>
      <c r="Q113" s="9"/>
      <c r="R113" s="9" t="str">
        <f t="shared" si="6"/>
        <v>-</v>
      </c>
      <c r="S113" s="9" t="str">
        <f>IF(C113&lt;&gt;"-",SUMIFS(买入!$J$4:$J$1000,买入!$C$4:$C$1000,持仓统计!C113)+SUMIFS(卖出!$J$4:$J$1000,卖出!$C$4:$C$1000,持仓统计!C113),"-")</f>
        <v>-</v>
      </c>
      <c r="T113" s="9" t="str">
        <f t="shared" si="7"/>
        <v>-</v>
      </c>
      <c r="U113" s="8"/>
    </row>
    <row r="114" customHeight="1" spans="2:21">
      <c r="B114" s="8">
        <f t="shared" si="4"/>
        <v>108</v>
      </c>
      <c r="C114" s="8" t="str">
        <f>IF(选股!C108&lt;&gt;"",选股!C108,"-")</f>
        <v>-</v>
      </c>
      <c r="D114" s="8"/>
      <c r="E114" s="8" t="str">
        <f>IFERROR(VLOOKUP(C114,选股!C108:E1104,2,FALSE),"-")</f>
        <v>-</v>
      </c>
      <c r="F114" s="8"/>
      <c r="G114" s="8"/>
      <c r="H114" s="8"/>
      <c r="I114" s="8"/>
      <c r="J114" s="8"/>
      <c r="K114" s="8" t="str">
        <f>IFERROR(VLOOKUP(C114,选股!C108:E1104,3,FALSE),"-")</f>
        <v>-</v>
      </c>
      <c r="L114" s="8" t="str">
        <f>IF(C114&lt;&gt;"-",SUMIFS(买入!$G$4:$G$1000,买入!$C$4:$C$1000,持仓统计!C114),"-")</f>
        <v>-</v>
      </c>
      <c r="M114" s="9" t="str">
        <f>IF(C114&lt;&gt;"-",SUMIFS(买入!$I$4:$I$1000,买入!$C$4:$C$1000,持仓统计!C114),"-")</f>
        <v>-</v>
      </c>
      <c r="N114" s="8" t="str">
        <f>IF(C114&lt;&gt;"-",SUMIFS(卖出!$G$4:$G$1000,卖出!$C$4:$C$1000,持仓统计!C114),"-")</f>
        <v>-</v>
      </c>
      <c r="O114" s="9" t="str">
        <f>IF(C114&lt;&gt;"-",SUMIFS(卖出!$I$4:$I$1000,卖出!$C$4:$C$1000,持仓统计!C114),"-")</f>
        <v>-</v>
      </c>
      <c r="P114" s="8" t="str">
        <f t="shared" si="5"/>
        <v>-</v>
      </c>
      <c r="Q114" s="9"/>
      <c r="R114" s="9" t="str">
        <f t="shared" si="6"/>
        <v>-</v>
      </c>
      <c r="S114" s="9" t="str">
        <f>IF(C114&lt;&gt;"-",SUMIFS(买入!$J$4:$J$1000,买入!$C$4:$C$1000,持仓统计!C114)+SUMIFS(卖出!$J$4:$J$1000,卖出!$C$4:$C$1000,持仓统计!C114),"-")</f>
        <v>-</v>
      </c>
      <c r="T114" s="9" t="str">
        <f t="shared" si="7"/>
        <v>-</v>
      </c>
      <c r="U114" s="8"/>
    </row>
    <row r="115" customHeight="1" spans="2:21">
      <c r="B115" s="8">
        <f t="shared" si="4"/>
        <v>109</v>
      </c>
      <c r="C115" s="8" t="str">
        <f>IF(选股!C109&lt;&gt;"",选股!C109,"-")</f>
        <v>-</v>
      </c>
      <c r="D115" s="8"/>
      <c r="E115" s="8" t="str">
        <f>IFERROR(VLOOKUP(C115,选股!C109:E1105,2,FALSE),"-")</f>
        <v>-</v>
      </c>
      <c r="F115" s="8"/>
      <c r="G115" s="8"/>
      <c r="H115" s="8"/>
      <c r="I115" s="8"/>
      <c r="J115" s="8"/>
      <c r="K115" s="8" t="str">
        <f>IFERROR(VLOOKUP(C115,选股!C109:E1105,3,FALSE),"-")</f>
        <v>-</v>
      </c>
      <c r="L115" s="8" t="str">
        <f>IF(C115&lt;&gt;"-",SUMIFS(买入!$G$4:$G$1000,买入!$C$4:$C$1000,持仓统计!C115),"-")</f>
        <v>-</v>
      </c>
      <c r="M115" s="9" t="str">
        <f>IF(C115&lt;&gt;"-",SUMIFS(买入!$I$4:$I$1000,买入!$C$4:$C$1000,持仓统计!C115),"-")</f>
        <v>-</v>
      </c>
      <c r="N115" s="8" t="str">
        <f>IF(C115&lt;&gt;"-",SUMIFS(卖出!$G$4:$G$1000,卖出!$C$4:$C$1000,持仓统计!C115),"-")</f>
        <v>-</v>
      </c>
      <c r="O115" s="9" t="str">
        <f>IF(C115&lt;&gt;"-",SUMIFS(卖出!$I$4:$I$1000,卖出!$C$4:$C$1000,持仓统计!C115),"-")</f>
        <v>-</v>
      </c>
      <c r="P115" s="8" t="str">
        <f t="shared" si="5"/>
        <v>-</v>
      </c>
      <c r="Q115" s="9"/>
      <c r="R115" s="9" t="str">
        <f t="shared" si="6"/>
        <v>-</v>
      </c>
      <c r="S115" s="9" t="str">
        <f>IF(C115&lt;&gt;"-",SUMIFS(买入!$J$4:$J$1000,买入!$C$4:$C$1000,持仓统计!C115)+SUMIFS(卖出!$J$4:$J$1000,卖出!$C$4:$C$1000,持仓统计!C115),"-")</f>
        <v>-</v>
      </c>
      <c r="T115" s="9" t="str">
        <f t="shared" si="7"/>
        <v>-</v>
      </c>
      <c r="U115" s="8"/>
    </row>
    <row r="116" customHeight="1" spans="2:21">
      <c r="B116" s="8">
        <f t="shared" si="4"/>
        <v>110</v>
      </c>
      <c r="C116" s="8" t="str">
        <f>IF(选股!C110&lt;&gt;"",选股!C110,"-")</f>
        <v>-</v>
      </c>
      <c r="D116" s="8"/>
      <c r="E116" s="8" t="str">
        <f>IFERROR(VLOOKUP(C116,选股!C110:E1106,2,FALSE),"-")</f>
        <v>-</v>
      </c>
      <c r="F116" s="8"/>
      <c r="G116" s="8"/>
      <c r="H116" s="8"/>
      <c r="I116" s="8"/>
      <c r="J116" s="8"/>
      <c r="K116" s="8" t="str">
        <f>IFERROR(VLOOKUP(C116,选股!C110:E1106,3,FALSE),"-")</f>
        <v>-</v>
      </c>
      <c r="L116" s="8" t="str">
        <f>IF(C116&lt;&gt;"-",SUMIFS(买入!$G$4:$G$1000,买入!$C$4:$C$1000,持仓统计!C116),"-")</f>
        <v>-</v>
      </c>
      <c r="M116" s="9" t="str">
        <f>IF(C116&lt;&gt;"-",SUMIFS(买入!$I$4:$I$1000,买入!$C$4:$C$1000,持仓统计!C116),"-")</f>
        <v>-</v>
      </c>
      <c r="N116" s="8" t="str">
        <f>IF(C116&lt;&gt;"-",SUMIFS(卖出!$G$4:$G$1000,卖出!$C$4:$C$1000,持仓统计!C116),"-")</f>
        <v>-</v>
      </c>
      <c r="O116" s="9" t="str">
        <f>IF(C116&lt;&gt;"-",SUMIFS(卖出!$I$4:$I$1000,卖出!$C$4:$C$1000,持仓统计!C116),"-")</f>
        <v>-</v>
      </c>
      <c r="P116" s="8" t="str">
        <f t="shared" si="5"/>
        <v>-</v>
      </c>
      <c r="Q116" s="9"/>
      <c r="R116" s="9" t="str">
        <f t="shared" si="6"/>
        <v>-</v>
      </c>
      <c r="S116" s="9" t="str">
        <f>IF(C116&lt;&gt;"-",SUMIFS(买入!$J$4:$J$1000,买入!$C$4:$C$1000,持仓统计!C116)+SUMIFS(卖出!$J$4:$J$1000,卖出!$C$4:$C$1000,持仓统计!C116),"-")</f>
        <v>-</v>
      </c>
      <c r="T116" s="9" t="str">
        <f t="shared" si="7"/>
        <v>-</v>
      </c>
      <c r="U116" s="8"/>
    </row>
    <row r="117" customHeight="1" spans="2:21">
      <c r="B117" s="8">
        <f t="shared" si="4"/>
        <v>111</v>
      </c>
      <c r="C117" s="8" t="str">
        <f>IF(选股!C111&lt;&gt;"",选股!C111,"-")</f>
        <v>-</v>
      </c>
      <c r="D117" s="8"/>
      <c r="E117" s="8" t="str">
        <f>IFERROR(VLOOKUP(C117,选股!C111:E1107,2,FALSE),"-")</f>
        <v>-</v>
      </c>
      <c r="F117" s="8"/>
      <c r="G117" s="8"/>
      <c r="H117" s="8"/>
      <c r="I117" s="8"/>
      <c r="J117" s="8"/>
      <c r="K117" s="8" t="str">
        <f>IFERROR(VLOOKUP(C117,选股!C111:E1107,3,FALSE),"-")</f>
        <v>-</v>
      </c>
      <c r="L117" s="8" t="str">
        <f>IF(C117&lt;&gt;"-",SUMIFS(买入!$G$4:$G$1000,买入!$C$4:$C$1000,持仓统计!C117),"-")</f>
        <v>-</v>
      </c>
      <c r="M117" s="9" t="str">
        <f>IF(C117&lt;&gt;"-",SUMIFS(买入!$I$4:$I$1000,买入!$C$4:$C$1000,持仓统计!C117),"-")</f>
        <v>-</v>
      </c>
      <c r="N117" s="8" t="str">
        <f>IF(C117&lt;&gt;"-",SUMIFS(卖出!$G$4:$G$1000,卖出!$C$4:$C$1000,持仓统计!C117),"-")</f>
        <v>-</v>
      </c>
      <c r="O117" s="9" t="str">
        <f>IF(C117&lt;&gt;"-",SUMIFS(卖出!$I$4:$I$1000,卖出!$C$4:$C$1000,持仓统计!C117),"-")</f>
        <v>-</v>
      </c>
      <c r="P117" s="8" t="str">
        <f t="shared" si="5"/>
        <v>-</v>
      </c>
      <c r="Q117" s="9"/>
      <c r="R117" s="9" t="str">
        <f t="shared" si="6"/>
        <v>-</v>
      </c>
      <c r="S117" s="9" t="str">
        <f>IF(C117&lt;&gt;"-",SUMIFS(买入!$J$4:$J$1000,买入!$C$4:$C$1000,持仓统计!C117)+SUMIFS(卖出!$J$4:$J$1000,卖出!$C$4:$C$1000,持仓统计!C117),"-")</f>
        <v>-</v>
      </c>
      <c r="T117" s="9" t="str">
        <f t="shared" si="7"/>
        <v>-</v>
      </c>
      <c r="U117" s="8"/>
    </row>
    <row r="118" customHeight="1" spans="2:21">
      <c r="B118" s="8">
        <f t="shared" si="4"/>
        <v>112</v>
      </c>
      <c r="C118" s="8" t="str">
        <f>IF(选股!C112&lt;&gt;"",选股!C112,"-")</f>
        <v>-</v>
      </c>
      <c r="D118" s="8"/>
      <c r="E118" s="8" t="str">
        <f>IFERROR(VLOOKUP(C118,选股!C112:E1108,2,FALSE),"-")</f>
        <v>-</v>
      </c>
      <c r="F118" s="8"/>
      <c r="G118" s="8"/>
      <c r="H118" s="8"/>
      <c r="I118" s="8"/>
      <c r="J118" s="8"/>
      <c r="K118" s="8" t="str">
        <f>IFERROR(VLOOKUP(C118,选股!C112:E1108,3,FALSE),"-")</f>
        <v>-</v>
      </c>
      <c r="L118" s="8" t="str">
        <f>IF(C118&lt;&gt;"-",SUMIFS(买入!$G$4:$G$1000,买入!$C$4:$C$1000,持仓统计!C118),"-")</f>
        <v>-</v>
      </c>
      <c r="M118" s="9" t="str">
        <f>IF(C118&lt;&gt;"-",SUMIFS(买入!$I$4:$I$1000,买入!$C$4:$C$1000,持仓统计!C118),"-")</f>
        <v>-</v>
      </c>
      <c r="N118" s="8" t="str">
        <f>IF(C118&lt;&gt;"-",SUMIFS(卖出!$G$4:$G$1000,卖出!$C$4:$C$1000,持仓统计!C118),"-")</f>
        <v>-</v>
      </c>
      <c r="O118" s="9" t="str">
        <f>IF(C118&lt;&gt;"-",SUMIFS(卖出!$I$4:$I$1000,卖出!$C$4:$C$1000,持仓统计!C118),"-")</f>
        <v>-</v>
      </c>
      <c r="P118" s="8" t="str">
        <f t="shared" si="5"/>
        <v>-</v>
      </c>
      <c r="Q118" s="9"/>
      <c r="R118" s="9" t="str">
        <f t="shared" si="6"/>
        <v>-</v>
      </c>
      <c r="S118" s="9" t="str">
        <f>IF(C118&lt;&gt;"-",SUMIFS(买入!$J$4:$J$1000,买入!$C$4:$C$1000,持仓统计!C118)+SUMIFS(卖出!$J$4:$J$1000,卖出!$C$4:$C$1000,持仓统计!C118),"-")</f>
        <v>-</v>
      </c>
      <c r="T118" s="9" t="str">
        <f t="shared" si="7"/>
        <v>-</v>
      </c>
      <c r="U118" s="8"/>
    </row>
    <row r="119" customHeight="1" spans="2:21">
      <c r="B119" s="8">
        <f t="shared" si="4"/>
        <v>113</v>
      </c>
      <c r="C119" s="8" t="str">
        <f>IF(选股!C113&lt;&gt;"",选股!C113,"-")</f>
        <v>-</v>
      </c>
      <c r="D119" s="8"/>
      <c r="E119" s="8" t="str">
        <f>IFERROR(VLOOKUP(C119,选股!C113:E1109,2,FALSE),"-")</f>
        <v>-</v>
      </c>
      <c r="F119" s="8"/>
      <c r="G119" s="8"/>
      <c r="H119" s="8"/>
      <c r="I119" s="8"/>
      <c r="J119" s="8"/>
      <c r="K119" s="8" t="str">
        <f>IFERROR(VLOOKUP(C119,选股!C113:E1109,3,FALSE),"-")</f>
        <v>-</v>
      </c>
      <c r="L119" s="8" t="str">
        <f>IF(C119&lt;&gt;"-",SUMIFS(买入!$G$4:$G$1000,买入!$C$4:$C$1000,持仓统计!C119),"-")</f>
        <v>-</v>
      </c>
      <c r="M119" s="9" t="str">
        <f>IF(C119&lt;&gt;"-",SUMIFS(买入!$I$4:$I$1000,买入!$C$4:$C$1000,持仓统计!C119),"-")</f>
        <v>-</v>
      </c>
      <c r="N119" s="8" t="str">
        <f>IF(C119&lt;&gt;"-",SUMIFS(卖出!$G$4:$G$1000,卖出!$C$4:$C$1000,持仓统计!C119),"-")</f>
        <v>-</v>
      </c>
      <c r="O119" s="9" t="str">
        <f>IF(C119&lt;&gt;"-",SUMIFS(卖出!$I$4:$I$1000,卖出!$C$4:$C$1000,持仓统计!C119),"-")</f>
        <v>-</v>
      </c>
      <c r="P119" s="8" t="str">
        <f t="shared" si="5"/>
        <v>-</v>
      </c>
      <c r="Q119" s="9"/>
      <c r="R119" s="9" t="str">
        <f t="shared" si="6"/>
        <v>-</v>
      </c>
      <c r="S119" s="9" t="str">
        <f>IF(C119&lt;&gt;"-",SUMIFS(买入!$J$4:$J$1000,买入!$C$4:$C$1000,持仓统计!C119)+SUMIFS(卖出!$J$4:$J$1000,卖出!$C$4:$C$1000,持仓统计!C119),"-")</f>
        <v>-</v>
      </c>
      <c r="T119" s="9" t="str">
        <f t="shared" si="7"/>
        <v>-</v>
      </c>
      <c r="U119" s="8"/>
    </row>
    <row r="120" customHeight="1" spans="2:21">
      <c r="B120" s="8">
        <f t="shared" si="4"/>
        <v>114</v>
      </c>
      <c r="C120" s="8" t="str">
        <f>IF(选股!C114&lt;&gt;"",选股!C114,"-")</f>
        <v>-</v>
      </c>
      <c r="D120" s="8"/>
      <c r="E120" s="8" t="str">
        <f>IFERROR(VLOOKUP(C120,选股!C114:E1110,2,FALSE),"-")</f>
        <v>-</v>
      </c>
      <c r="F120" s="8"/>
      <c r="G120" s="8"/>
      <c r="H120" s="8"/>
      <c r="I120" s="8"/>
      <c r="J120" s="8"/>
      <c r="K120" s="8" t="str">
        <f>IFERROR(VLOOKUP(C120,选股!C114:E1110,3,FALSE),"-")</f>
        <v>-</v>
      </c>
      <c r="L120" s="8" t="str">
        <f>IF(C120&lt;&gt;"-",SUMIFS(买入!$G$4:$G$1000,买入!$C$4:$C$1000,持仓统计!C120),"-")</f>
        <v>-</v>
      </c>
      <c r="M120" s="9" t="str">
        <f>IF(C120&lt;&gt;"-",SUMIFS(买入!$I$4:$I$1000,买入!$C$4:$C$1000,持仓统计!C120),"-")</f>
        <v>-</v>
      </c>
      <c r="N120" s="8" t="str">
        <f>IF(C120&lt;&gt;"-",SUMIFS(卖出!$G$4:$G$1000,卖出!$C$4:$C$1000,持仓统计!C120),"-")</f>
        <v>-</v>
      </c>
      <c r="O120" s="9" t="str">
        <f>IF(C120&lt;&gt;"-",SUMIFS(卖出!$I$4:$I$1000,卖出!$C$4:$C$1000,持仓统计!C120),"-")</f>
        <v>-</v>
      </c>
      <c r="P120" s="8" t="str">
        <f t="shared" si="5"/>
        <v>-</v>
      </c>
      <c r="Q120" s="9"/>
      <c r="R120" s="9" t="str">
        <f t="shared" si="6"/>
        <v>-</v>
      </c>
      <c r="S120" s="9" t="str">
        <f>IF(C120&lt;&gt;"-",SUMIFS(买入!$J$4:$J$1000,买入!$C$4:$C$1000,持仓统计!C120)+SUMIFS(卖出!$J$4:$J$1000,卖出!$C$4:$C$1000,持仓统计!C120),"-")</f>
        <v>-</v>
      </c>
      <c r="T120" s="9" t="str">
        <f t="shared" si="7"/>
        <v>-</v>
      </c>
      <c r="U120" s="8"/>
    </row>
    <row r="121" customHeight="1" spans="2:21">
      <c r="B121" s="8">
        <f t="shared" si="4"/>
        <v>115</v>
      </c>
      <c r="C121" s="8" t="str">
        <f>IF(选股!C115&lt;&gt;"",选股!C115,"-")</f>
        <v>-</v>
      </c>
      <c r="D121" s="8"/>
      <c r="E121" s="8" t="str">
        <f>IFERROR(VLOOKUP(C121,选股!C115:E1111,2,FALSE),"-")</f>
        <v>-</v>
      </c>
      <c r="F121" s="8"/>
      <c r="G121" s="8"/>
      <c r="H121" s="8"/>
      <c r="I121" s="8"/>
      <c r="J121" s="8"/>
      <c r="K121" s="8" t="str">
        <f>IFERROR(VLOOKUP(C121,选股!C115:E1111,3,FALSE),"-")</f>
        <v>-</v>
      </c>
      <c r="L121" s="8" t="str">
        <f>IF(C121&lt;&gt;"-",SUMIFS(买入!$G$4:$G$1000,买入!$C$4:$C$1000,持仓统计!C121),"-")</f>
        <v>-</v>
      </c>
      <c r="M121" s="9" t="str">
        <f>IF(C121&lt;&gt;"-",SUMIFS(买入!$I$4:$I$1000,买入!$C$4:$C$1000,持仓统计!C121),"-")</f>
        <v>-</v>
      </c>
      <c r="N121" s="8" t="str">
        <f>IF(C121&lt;&gt;"-",SUMIFS(卖出!$G$4:$G$1000,卖出!$C$4:$C$1000,持仓统计!C121),"-")</f>
        <v>-</v>
      </c>
      <c r="O121" s="9" t="str">
        <f>IF(C121&lt;&gt;"-",SUMIFS(卖出!$I$4:$I$1000,卖出!$C$4:$C$1000,持仓统计!C121),"-")</f>
        <v>-</v>
      </c>
      <c r="P121" s="8" t="str">
        <f t="shared" si="5"/>
        <v>-</v>
      </c>
      <c r="Q121" s="9"/>
      <c r="R121" s="9" t="str">
        <f t="shared" si="6"/>
        <v>-</v>
      </c>
      <c r="S121" s="9" t="str">
        <f>IF(C121&lt;&gt;"-",SUMIFS(买入!$J$4:$J$1000,买入!$C$4:$C$1000,持仓统计!C121)+SUMIFS(卖出!$J$4:$J$1000,卖出!$C$4:$C$1000,持仓统计!C121),"-")</f>
        <v>-</v>
      </c>
      <c r="T121" s="9" t="str">
        <f t="shared" si="7"/>
        <v>-</v>
      </c>
      <c r="U121" s="8"/>
    </row>
    <row r="122" customHeight="1" spans="2:21">
      <c r="B122" s="8">
        <f t="shared" si="4"/>
        <v>116</v>
      </c>
      <c r="C122" s="8" t="str">
        <f>IF(选股!C116&lt;&gt;"",选股!C116,"-")</f>
        <v>-</v>
      </c>
      <c r="D122" s="8"/>
      <c r="E122" s="8" t="str">
        <f>IFERROR(VLOOKUP(C122,选股!C116:E1112,2,FALSE),"-")</f>
        <v>-</v>
      </c>
      <c r="F122" s="8"/>
      <c r="G122" s="8"/>
      <c r="H122" s="8"/>
      <c r="I122" s="8"/>
      <c r="J122" s="8"/>
      <c r="K122" s="8" t="str">
        <f>IFERROR(VLOOKUP(C122,选股!C116:E1112,3,FALSE),"-")</f>
        <v>-</v>
      </c>
      <c r="L122" s="8" t="str">
        <f>IF(C122&lt;&gt;"-",SUMIFS(买入!$G$4:$G$1000,买入!$C$4:$C$1000,持仓统计!C122),"-")</f>
        <v>-</v>
      </c>
      <c r="M122" s="9" t="str">
        <f>IF(C122&lt;&gt;"-",SUMIFS(买入!$I$4:$I$1000,买入!$C$4:$C$1000,持仓统计!C122),"-")</f>
        <v>-</v>
      </c>
      <c r="N122" s="8" t="str">
        <f>IF(C122&lt;&gt;"-",SUMIFS(卖出!$G$4:$G$1000,卖出!$C$4:$C$1000,持仓统计!C122),"-")</f>
        <v>-</v>
      </c>
      <c r="O122" s="9" t="str">
        <f>IF(C122&lt;&gt;"-",SUMIFS(卖出!$I$4:$I$1000,卖出!$C$4:$C$1000,持仓统计!C122),"-")</f>
        <v>-</v>
      </c>
      <c r="P122" s="8" t="str">
        <f t="shared" si="5"/>
        <v>-</v>
      </c>
      <c r="Q122" s="9"/>
      <c r="R122" s="9" t="str">
        <f t="shared" si="6"/>
        <v>-</v>
      </c>
      <c r="S122" s="9" t="str">
        <f>IF(C122&lt;&gt;"-",SUMIFS(买入!$J$4:$J$1000,买入!$C$4:$C$1000,持仓统计!C122)+SUMIFS(卖出!$J$4:$J$1000,卖出!$C$4:$C$1000,持仓统计!C122),"-")</f>
        <v>-</v>
      </c>
      <c r="T122" s="9" t="str">
        <f t="shared" si="7"/>
        <v>-</v>
      </c>
      <c r="U122" s="8"/>
    </row>
    <row r="123" customHeight="1" spans="2:21">
      <c r="B123" s="8">
        <f t="shared" si="4"/>
        <v>117</v>
      </c>
      <c r="C123" s="8" t="str">
        <f>IF(选股!C117&lt;&gt;"",选股!C117,"-")</f>
        <v>-</v>
      </c>
      <c r="D123" s="8"/>
      <c r="E123" s="8" t="str">
        <f>IFERROR(VLOOKUP(C123,选股!C117:E1113,2,FALSE),"-")</f>
        <v>-</v>
      </c>
      <c r="F123" s="8"/>
      <c r="G123" s="8"/>
      <c r="H123" s="8"/>
      <c r="I123" s="8"/>
      <c r="J123" s="8"/>
      <c r="K123" s="8" t="str">
        <f>IFERROR(VLOOKUP(C123,选股!C117:E1113,3,FALSE),"-")</f>
        <v>-</v>
      </c>
      <c r="L123" s="8" t="str">
        <f>IF(C123&lt;&gt;"-",SUMIFS(买入!$G$4:$G$1000,买入!$C$4:$C$1000,持仓统计!C123),"-")</f>
        <v>-</v>
      </c>
      <c r="M123" s="9" t="str">
        <f>IF(C123&lt;&gt;"-",SUMIFS(买入!$I$4:$I$1000,买入!$C$4:$C$1000,持仓统计!C123),"-")</f>
        <v>-</v>
      </c>
      <c r="N123" s="8" t="str">
        <f>IF(C123&lt;&gt;"-",SUMIFS(卖出!$G$4:$G$1000,卖出!$C$4:$C$1000,持仓统计!C123),"-")</f>
        <v>-</v>
      </c>
      <c r="O123" s="9" t="str">
        <f>IF(C123&lt;&gt;"-",SUMIFS(卖出!$I$4:$I$1000,卖出!$C$4:$C$1000,持仓统计!C123),"-")</f>
        <v>-</v>
      </c>
      <c r="P123" s="8" t="str">
        <f t="shared" si="5"/>
        <v>-</v>
      </c>
      <c r="Q123" s="9"/>
      <c r="R123" s="9" t="str">
        <f t="shared" si="6"/>
        <v>-</v>
      </c>
      <c r="S123" s="9" t="str">
        <f>IF(C123&lt;&gt;"-",SUMIFS(买入!$J$4:$J$1000,买入!$C$4:$C$1000,持仓统计!C123)+SUMIFS(卖出!$J$4:$J$1000,卖出!$C$4:$C$1000,持仓统计!C123),"-")</f>
        <v>-</v>
      </c>
      <c r="T123" s="9" t="str">
        <f t="shared" si="7"/>
        <v>-</v>
      </c>
      <c r="U123" s="8"/>
    </row>
    <row r="124" customHeight="1" spans="2:21">
      <c r="B124" s="8">
        <f t="shared" si="4"/>
        <v>118</v>
      </c>
      <c r="C124" s="8" t="str">
        <f>IF(选股!C118&lt;&gt;"",选股!C118,"-")</f>
        <v>-</v>
      </c>
      <c r="D124" s="8"/>
      <c r="E124" s="8" t="str">
        <f>IFERROR(VLOOKUP(C124,选股!C118:E1114,2,FALSE),"-")</f>
        <v>-</v>
      </c>
      <c r="F124" s="8"/>
      <c r="G124" s="8"/>
      <c r="H124" s="8"/>
      <c r="I124" s="8"/>
      <c r="J124" s="8"/>
      <c r="K124" s="8" t="str">
        <f>IFERROR(VLOOKUP(C124,选股!C118:E1114,3,FALSE),"-")</f>
        <v>-</v>
      </c>
      <c r="L124" s="8" t="str">
        <f>IF(C124&lt;&gt;"-",SUMIFS(买入!$G$4:$G$1000,买入!$C$4:$C$1000,持仓统计!C124),"-")</f>
        <v>-</v>
      </c>
      <c r="M124" s="9" t="str">
        <f>IF(C124&lt;&gt;"-",SUMIFS(买入!$I$4:$I$1000,买入!$C$4:$C$1000,持仓统计!C124),"-")</f>
        <v>-</v>
      </c>
      <c r="N124" s="8" t="str">
        <f>IF(C124&lt;&gt;"-",SUMIFS(卖出!$G$4:$G$1000,卖出!$C$4:$C$1000,持仓统计!C124),"-")</f>
        <v>-</v>
      </c>
      <c r="O124" s="9" t="str">
        <f>IF(C124&lt;&gt;"-",SUMIFS(卖出!$I$4:$I$1000,卖出!$C$4:$C$1000,持仓统计!C124),"-")</f>
        <v>-</v>
      </c>
      <c r="P124" s="8" t="str">
        <f t="shared" si="5"/>
        <v>-</v>
      </c>
      <c r="Q124" s="9"/>
      <c r="R124" s="9" t="str">
        <f t="shared" si="6"/>
        <v>-</v>
      </c>
      <c r="S124" s="9" t="str">
        <f>IF(C124&lt;&gt;"-",SUMIFS(买入!$J$4:$J$1000,买入!$C$4:$C$1000,持仓统计!C124)+SUMIFS(卖出!$J$4:$J$1000,卖出!$C$4:$C$1000,持仓统计!C124),"-")</f>
        <v>-</v>
      </c>
      <c r="T124" s="9" t="str">
        <f t="shared" si="7"/>
        <v>-</v>
      </c>
      <c r="U124" s="8"/>
    </row>
    <row r="125" customHeight="1" spans="2:21">
      <c r="B125" s="8">
        <f t="shared" si="4"/>
        <v>119</v>
      </c>
      <c r="C125" s="8" t="str">
        <f>IF(选股!C119&lt;&gt;"",选股!C119,"-")</f>
        <v>-</v>
      </c>
      <c r="D125" s="8"/>
      <c r="E125" s="8" t="str">
        <f>IFERROR(VLOOKUP(C125,选股!C119:E1115,2,FALSE),"-")</f>
        <v>-</v>
      </c>
      <c r="F125" s="8"/>
      <c r="G125" s="8"/>
      <c r="H125" s="8"/>
      <c r="I125" s="8"/>
      <c r="J125" s="8"/>
      <c r="K125" s="8" t="str">
        <f>IFERROR(VLOOKUP(C125,选股!C119:E1115,3,FALSE),"-")</f>
        <v>-</v>
      </c>
      <c r="L125" s="8" t="str">
        <f>IF(C125&lt;&gt;"-",SUMIFS(买入!$G$4:$G$1000,买入!$C$4:$C$1000,持仓统计!C125),"-")</f>
        <v>-</v>
      </c>
      <c r="M125" s="9" t="str">
        <f>IF(C125&lt;&gt;"-",SUMIFS(买入!$I$4:$I$1000,买入!$C$4:$C$1000,持仓统计!C125),"-")</f>
        <v>-</v>
      </c>
      <c r="N125" s="8" t="str">
        <f>IF(C125&lt;&gt;"-",SUMIFS(卖出!$G$4:$G$1000,卖出!$C$4:$C$1000,持仓统计!C125),"-")</f>
        <v>-</v>
      </c>
      <c r="O125" s="9" t="str">
        <f>IF(C125&lt;&gt;"-",SUMIFS(卖出!$I$4:$I$1000,卖出!$C$4:$C$1000,持仓统计!C125),"-")</f>
        <v>-</v>
      </c>
      <c r="P125" s="8" t="str">
        <f t="shared" si="5"/>
        <v>-</v>
      </c>
      <c r="Q125" s="9"/>
      <c r="R125" s="9" t="str">
        <f t="shared" si="6"/>
        <v>-</v>
      </c>
      <c r="S125" s="9" t="str">
        <f>IF(C125&lt;&gt;"-",SUMIFS(买入!$J$4:$J$1000,买入!$C$4:$C$1000,持仓统计!C125)+SUMIFS(卖出!$J$4:$J$1000,卖出!$C$4:$C$1000,持仓统计!C125),"-")</f>
        <v>-</v>
      </c>
      <c r="T125" s="9" t="str">
        <f t="shared" si="7"/>
        <v>-</v>
      </c>
      <c r="U125" s="8"/>
    </row>
    <row r="126" customHeight="1" spans="2:21">
      <c r="B126" s="8">
        <f t="shared" si="4"/>
        <v>120</v>
      </c>
      <c r="C126" s="8" t="str">
        <f>IF(选股!C120&lt;&gt;"",选股!C120,"-")</f>
        <v>-</v>
      </c>
      <c r="D126" s="8"/>
      <c r="E126" s="8" t="str">
        <f>IFERROR(VLOOKUP(C126,选股!C120:E1116,2,FALSE),"-")</f>
        <v>-</v>
      </c>
      <c r="F126" s="8"/>
      <c r="G126" s="8"/>
      <c r="H126" s="8"/>
      <c r="I126" s="8"/>
      <c r="J126" s="8"/>
      <c r="K126" s="8" t="str">
        <f>IFERROR(VLOOKUP(C126,选股!C120:E1116,3,FALSE),"-")</f>
        <v>-</v>
      </c>
      <c r="L126" s="8" t="str">
        <f>IF(C126&lt;&gt;"-",SUMIFS(买入!$G$4:$G$1000,买入!$C$4:$C$1000,持仓统计!C126),"-")</f>
        <v>-</v>
      </c>
      <c r="M126" s="9" t="str">
        <f>IF(C126&lt;&gt;"-",SUMIFS(买入!$I$4:$I$1000,买入!$C$4:$C$1000,持仓统计!C126),"-")</f>
        <v>-</v>
      </c>
      <c r="N126" s="8" t="str">
        <f>IF(C126&lt;&gt;"-",SUMIFS(卖出!$G$4:$G$1000,卖出!$C$4:$C$1000,持仓统计!C126),"-")</f>
        <v>-</v>
      </c>
      <c r="O126" s="9" t="str">
        <f>IF(C126&lt;&gt;"-",SUMIFS(卖出!$I$4:$I$1000,卖出!$C$4:$C$1000,持仓统计!C126),"-")</f>
        <v>-</v>
      </c>
      <c r="P126" s="8" t="str">
        <f t="shared" si="5"/>
        <v>-</v>
      </c>
      <c r="Q126" s="9"/>
      <c r="R126" s="9" t="str">
        <f t="shared" si="6"/>
        <v>-</v>
      </c>
      <c r="S126" s="9" t="str">
        <f>IF(C126&lt;&gt;"-",SUMIFS(买入!$J$4:$J$1000,买入!$C$4:$C$1000,持仓统计!C126)+SUMIFS(卖出!$J$4:$J$1000,卖出!$C$4:$C$1000,持仓统计!C126),"-")</f>
        <v>-</v>
      </c>
      <c r="T126" s="9" t="str">
        <f t="shared" si="7"/>
        <v>-</v>
      </c>
      <c r="U126" s="8"/>
    </row>
    <row r="127" customHeight="1" spans="2:21">
      <c r="B127" s="8">
        <f t="shared" si="4"/>
        <v>121</v>
      </c>
      <c r="C127" s="8" t="str">
        <f>IF(选股!C121&lt;&gt;"",选股!C121,"-")</f>
        <v>-</v>
      </c>
      <c r="D127" s="8"/>
      <c r="E127" s="8" t="str">
        <f>IFERROR(VLOOKUP(C127,选股!C121:E1117,2,FALSE),"-")</f>
        <v>-</v>
      </c>
      <c r="F127" s="8"/>
      <c r="G127" s="8"/>
      <c r="H127" s="8"/>
      <c r="I127" s="8"/>
      <c r="J127" s="8"/>
      <c r="K127" s="8" t="str">
        <f>IFERROR(VLOOKUP(C127,选股!C121:E1117,3,FALSE),"-")</f>
        <v>-</v>
      </c>
      <c r="L127" s="8" t="str">
        <f>IF(C127&lt;&gt;"-",SUMIFS(买入!$G$4:$G$1000,买入!$C$4:$C$1000,持仓统计!C127),"-")</f>
        <v>-</v>
      </c>
      <c r="M127" s="9" t="str">
        <f>IF(C127&lt;&gt;"-",SUMIFS(买入!$I$4:$I$1000,买入!$C$4:$C$1000,持仓统计!C127),"-")</f>
        <v>-</v>
      </c>
      <c r="N127" s="8" t="str">
        <f>IF(C127&lt;&gt;"-",SUMIFS(卖出!$G$4:$G$1000,卖出!$C$4:$C$1000,持仓统计!C127),"-")</f>
        <v>-</v>
      </c>
      <c r="O127" s="9" t="str">
        <f>IF(C127&lt;&gt;"-",SUMIFS(卖出!$I$4:$I$1000,卖出!$C$4:$C$1000,持仓统计!C127),"-")</f>
        <v>-</v>
      </c>
      <c r="P127" s="8" t="str">
        <f t="shared" si="5"/>
        <v>-</v>
      </c>
      <c r="Q127" s="9"/>
      <c r="R127" s="9" t="str">
        <f t="shared" si="6"/>
        <v>-</v>
      </c>
      <c r="S127" s="9" t="str">
        <f>IF(C127&lt;&gt;"-",SUMIFS(买入!$J$4:$J$1000,买入!$C$4:$C$1000,持仓统计!C127)+SUMIFS(卖出!$J$4:$J$1000,卖出!$C$4:$C$1000,持仓统计!C127),"-")</f>
        <v>-</v>
      </c>
      <c r="T127" s="9" t="str">
        <f t="shared" si="7"/>
        <v>-</v>
      </c>
      <c r="U127" s="8"/>
    </row>
    <row r="128" customHeight="1" spans="2:21">
      <c r="B128" s="8">
        <f t="shared" si="4"/>
        <v>122</v>
      </c>
      <c r="C128" s="8" t="str">
        <f>IF(选股!C122&lt;&gt;"",选股!C122,"-")</f>
        <v>-</v>
      </c>
      <c r="D128" s="8"/>
      <c r="E128" s="8" t="str">
        <f>IFERROR(VLOOKUP(C128,选股!C122:E1118,2,FALSE),"-")</f>
        <v>-</v>
      </c>
      <c r="F128" s="8"/>
      <c r="G128" s="8"/>
      <c r="H128" s="8"/>
      <c r="I128" s="8"/>
      <c r="J128" s="8"/>
      <c r="K128" s="8" t="str">
        <f>IFERROR(VLOOKUP(C128,选股!C122:E1118,3,FALSE),"-")</f>
        <v>-</v>
      </c>
      <c r="L128" s="8" t="str">
        <f>IF(C128&lt;&gt;"-",SUMIFS(买入!$G$4:$G$1000,买入!$C$4:$C$1000,持仓统计!C128),"-")</f>
        <v>-</v>
      </c>
      <c r="M128" s="9" t="str">
        <f>IF(C128&lt;&gt;"-",SUMIFS(买入!$I$4:$I$1000,买入!$C$4:$C$1000,持仓统计!C128),"-")</f>
        <v>-</v>
      </c>
      <c r="N128" s="8" t="str">
        <f>IF(C128&lt;&gt;"-",SUMIFS(卖出!$G$4:$G$1000,卖出!$C$4:$C$1000,持仓统计!C128),"-")</f>
        <v>-</v>
      </c>
      <c r="O128" s="9" t="str">
        <f>IF(C128&lt;&gt;"-",SUMIFS(卖出!$I$4:$I$1000,卖出!$C$4:$C$1000,持仓统计!C128),"-")</f>
        <v>-</v>
      </c>
      <c r="P128" s="8" t="str">
        <f t="shared" si="5"/>
        <v>-</v>
      </c>
      <c r="Q128" s="9"/>
      <c r="R128" s="9" t="str">
        <f t="shared" si="6"/>
        <v>-</v>
      </c>
      <c r="S128" s="9" t="str">
        <f>IF(C128&lt;&gt;"-",SUMIFS(买入!$J$4:$J$1000,买入!$C$4:$C$1000,持仓统计!C128)+SUMIFS(卖出!$J$4:$J$1000,卖出!$C$4:$C$1000,持仓统计!C128),"-")</f>
        <v>-</v>
      </c>
      <c r="T128" s="9" t="str">
        <f t="shared" si="7"/>
        <v>-</v>
      </c>
      <c r="U128" s="8"/>
    </row>
    <row r="129" customHeight="1" spans="2:21">
      <c r="B129" s="8">
        <f t="shared" si="4"/>
        <v>123</v>
      </c>
      <c r="C129" s="8" t="str">
        <f>IF(选股!C123&lt;&gt;"",选股!C123,"-")</f>
        <v>-</v>
      </c>
      <c r="D129" s="8"/>
      <c r="E129" s="8" t="str">
        <f>IFERROR(VLOOKUP(C129,选股!C123:E1119,2,FALSE),"-")</f>
        <v>-</v>
      </c>
      <c r="F129" s="8"/>
      <c r="G129" s="8"/>
      <c r="H129" s="8"/>
      <c r="I129" s="8"/>
      <c r="J129" s="8"/>
      <c r="K129" s="8" t="str">
        <f>IFERROR(VLOOKUP(C129,选股!C123:E1119,3,FALSE),"-")</f>
        <v>-</v>
      </c>
      <c r="L129" s="8" t="str">
        <f>IF(C129&lt;&gt;"-",SUMIFS(买入!$G$4:$G$1000,买入!$C$4:$C$1000,持仓统计!C129),"-")</f>
        <v>-</v>
      </c>
      <c r="M129" s="9" t="str">
        <f>IF(C129&lt;&gt;"-",SUMIFS(买入!$I$4:$I$1000,买入!$C$4:$C$1000,持仓统计!C129),"-")</f>
        <v>-</v>
      </c>
      <c r="N129" s="8" t="str">
        <f>IF(C129&lt;&gt;"-",SUMIFS(卖出!$G$4:$G$1000,卖出!$C$4:$C$1000,持仓统计!C129),"-")</f>
        <v>-</v>
      </c>
      <c r="O129" s="9" t="str">
        <f>IF(C129&lt;&gt;"-",SUMIFS(卖出!$I$4:$I$1000,卖出!$C$4:$C$1000,持仓统计!C129),"-")</f>
        <v>-</v>
      </c>
      <c r="P129" s="8" t="str">
        <f t="shared" si="5"/>
        <v>-</v>
      </c>
      <c r="Q129" s="9"/>
      <c r="R129" s="9" t="str">
        <f t="shared" si="6"/>
        <v>-</v>
      </c>
      <c r="S129" s="9" t="str">
        <f>IF(C129&lt;&gt;"-",SUMIFS(买入!$J$4:$J$1000,买入!$C$4:$C$1000,持仓统计!C129)+SUMIFS(卖出!$J$4:$J$1000,卖出!$C$4:$C$1000,持仓统计!C129),"-")</f>
        <v>-</v>
      </c>
      <c r="T129" s="9" t="str">
        <f t="shared" si="7"/>
        <v>-</v>
      </c>
      <c r="U129" s="8"/>
    </row>
    <row r="130" customHeight="1" spans="2:21">
      <c r="B130" s="8">
        <f t="shared" si="4"/>
        <v>124</v>
      </c>
      <c r="C130" s="8" t="str">
        <f>IF(选股!C124&lt;&gt;"",选股!C124,"-")</f>
        <v>-</v>
      </c>
      <c r="D130" s="8"/>
      <c r="E130" s="8" t="str">
        <f>IFERROR(VLOOKUP(C130,选股!C124:E1120,2,FALSE),"-")</f>
        <v>-</v>
      </c>
      <c r="F130" s="8"/>
      <c r="G130" s="8"/>
      <c r="H130" s="8"/>
      <c r="I130" s="8"/>
      <c r="J130" s="8"/>
      <c r="K130" s="8" t="str">
        <f>IFERROR(VLOOKUP(C130,选股!C124:E1120,3,FALSE),"-")</f>
        <v>-</v>
      </c>
      <c r="L130" s="8" t="str">
        <f>IF(C130&lt;&gt;"-",SUMIFS(买入!$G$4:$G$1000,买入!$C$4:$C$1000,持仓统计!C130),"-")</f>
        <v>-</v>
      </c>
      <c r="M130" s="9" t="str">
        <f>IF(C130&lt;&gt;"-",SUMIFS(买入!$I$4:$I$1000,买入!$C$4:$C$1000,持仓统计!C130),"-")</f>
        <v>-</v>
      </c>
      <c r="N130" s="8" t="str">
        <f>IF(C130&lt;&gt;"-",SUMIFS(卖出!$G$4:$G$1000,卖出!$C$4:$C$1000,持仓统计!C130),"-")</f>
        <v>-</v>
      </c>
      <c r="O130" s="9" t="str">
        <f>IF(C130&lt;&gt;"-",SUMIFS(卖出!$I$4:$I$1000,卖出!$C$4:$C$1000,持仓统计!C130),"-")</f>
        <v>-</v>
      </c>
      <c r="P130" s="8" t="str">
        <f t="shared" si="5"/>
        <v>-</v>
      </c>
      <c r="Q130" s="9"/>
      <c r="R130" s="9" t="str">
        <f t="shared" si="6"/>
        <v>-</v>
      </c>
      <c r="S130" s="9" t="str">
        <f>IF(C130&lt;&gt;"-",SUMIFS(买入!$J$4:$J$1000,买入!$C$4:$C$1000,持仓统计!C130)+SUMIFS(卖出!$J$4:$J$1000,卖出!$C$4:$C$1000,持仓统计!C130),"-")</f>
        <v>-</v>
      </c>
      <c r="T130" s="9" t="str">
        <f t="shared" si="7"/>
        <v>-</v>
      </c>
      <c r="U130" s="8"/>
    </row>
    <row r="131" customHeight="1" spans="2:21">
      <c r="B131" s="8">
        <f t="shared" si="4"/>
        <v>125</v>
      </c>
      <c r="C131" s="8" t="str">
        <f>IF(选股!C125&lt;&gt;"",选股!C125,"-")</f>
        <v>-</v>
      </c>
      <c r="D131" s="8"/>
      <c r="E131" s="8" t="str">
        <f>IFERROR(VLOOKUP(C131,选股!C125:E1121,2,FALSE),"-")</f>
        <v>-</v>
      </c>
      <c r="F131" s="8"/>
      <c r="G131" s="8"/>
      <c r="H131" s="8"/>
      <c r="I131" s="8"/>
      <c r="J131" s="8"/>
      <c r="K131" s="8" t="str">
        <f>IFERROR(VLOOKUP(C131,选股!C125:E1121,3,FALSE),"-")</f>
        <v>-</v>
      </c>
      <c r="L131" s="8" t="str">
        <f>IF(C131&lt;&gt;"-",SUMIFS(买入!$G$4:$G$1000,买入!$C$4:$C$1000,持仓统计!C131),"-")</f>
        <v>-</v>
      </c>
      <c r="M131" s="9" t="str">
        <f>IF(C131&lt;&gt;"-",SUMIFS(买入!$I$4:$I$1000,买入!$C$4:$C$1000,持仓统计!C131),"-")</f>
        <v>-</v>
      </c>
      <c r="N131" s="8" t="str">
        <f>IF(C131&lt;&gt;"-",SUMIFS(卖出!$G$4:$G$1000,卖出!$C$4:$C$1000,持仓统计!C131),"-")</f>
        <v>-</v>
      </c>
      <c r="O131" s="9" t="str">
        <f>IF(C131&lt;&gt;"-",SUMIFS(卖出!$I$4:$I$1000,卖出!$C$4:$C$1000,持仓统计!C131),"-")</f>
        <v>-</v>
      </c>
      <c r="P131" s="8" t="str">
        <f t="shared" si="5"/>
        <v>-</v>
      </c>
      <c r="Q131" s="9"/>
      <c r="R131" s="9" t="str">
        <f t="shared" si="6"/>
        <v>-</v>
      </c>
      <c r="S131" s="9" t="str">
        <f>IF(C131&lt;&gt;"-",SUMIFS(买入!$J$4:$J$1000,买入!$C$4:$C$1000,持仓统计!C131)+SUMIFS(卖出!$J$4:$J$1000,卖出!$C$4:$C$1000,持仓统计!C131),"-")</f>
        <v>-</v>
      </c>
      <c r="T131" s="9" t="str">
        <f t="shared" si="7"/>
        <v>-</v>
      </c>
      <c r="U131" s="8"/>
    </row>
    <row r="132" customHeight="1" spans="2:21">
      <c r="B132" s="8">
        <f t="shared" si="4"/>
        <v>126</v>
      </c>
      <c r="C132" s="8" t="str">
        <f>IF(选股!C126&lt;&gt;"",选股!C126,"-")</f>
        <v>-</v>
      </c>
      <c r="D132" s="8"/>
      <c r="E132" s="8" t="str">
        <f>IFERROR(VLOOKUP(C132,选股!C126:E1122,2,FALSE),"-")</f>
        <v>-</v>
      </c>
      <c r="F132" s="8"/>
      <c r="G132" s="8"/>
      <c r="H132" s="8"/>
      <c r="I132" s="8"/>
      <c r="J132" s="8"/>
      <c r="K132" s="8" t="str">
        <f>IFERROR(VLOOKUP(C132,选股!C126:E1122,3,FALSE),"-")</f>
        <v>-</v>
      </c>
      <c r="L132" s="8" t="str">
        <f>IF(C132&lt;&gt;"-",SUMIFS(买入!$G$4:$G$1000,买入!$C$4:$C$1000,持仓统计!C132),"-")</f>
        <v>-</v>
      </c>
      <c r="M132" s="9" t="str">
        <f>IF(C132&lt;&gt;"-",SUMIFS(买入!$I$4:$I$1000,买入!$C$4:$C$1000,持仓统计!C132),"-")</f>
        <v>-</v>
      </c>
      <c r="N132" s="8" t="str">
        <f>IF(C132&lt;&gt;"-",SUMIFS(卖出!$G$4:$G$1000,卖出!$C$4:$C$1000,持仓统计!C132),"-")</f>
        <v>-</v>
      </c>
      <c r="O132" s="9" t="str">
        <f>IF(C132&lt;&gt;"-",SUMIFS(卖出!$I$4:$I$1000,卖出!$C$4:$C$1000,持仓统计!C132),"-")</f>
        <v>-</v>
      </c>
      <c r="P132" s="8" t="str">
        <f t="shared" si="5"/>
        <v>-</v>
      </c>
      <c r="Q132" s="9"/>
      <c r="R132" s="9" t="str">
        <f t="shared" si="6"/>
        <v>-</v>
      </c>
      <c r="S132" s="9" t="str">
        <f>IF(C132&lt;&gt;"-",SUMIFS(买入!$J$4:$J$1000,买入!$C$4:$C$1000,持仓统计!C132)+SUMIFS(卖出!$J$4:$J$1000,卖出!$C$4:$C$1000,持仓统计!C132),"-")</f>
        <v>-</v>
      </c>
      <c r="T132" s="9" t="str">
        <f t="shared" si="7"/>
        <v>-</v>
      </c>
      <c r="U132" s="8"/>
    </row>
    <row r="133" customHeight="1" spans="2:21">
      <c r="B133" s="8">
        <f t="shared" si="4"/>
        <v>127</v>
      </c>
      <c r="C133" s="8" t="str">
        <f>IF(选股!C127&lt;&gt;"",选股!C127,"-")</f>
        <v>-</v>
      </c>
      <c r="D133" s="8"/>
      <c r="E133" s="8" t="str">
        <f>IFERROR(VLOOKUP(C133,选股!C127:E1123,2,FALSE),"-")</f>
        <v>-</v>
      </c>
      <c r="F133" s="8"/>
      <c r="G133" s="8"/>
      <c r="H133" s="8"/>
      <c r="I133" s="8"/>
      <c r="J133" s="8"/>
      <c r="K133" s="8" t="str">
        <f>IFERROR(VLOOKUP(C133,选股!C127:E1123,3,FALSE),"-")</f>
        <v>-</v>
      </c>
      <c r="L133" s="8" t="str">
        <f>IF(C133&lt;&gt;"-",SUMIFS(买入!$G$4:$G$1000,买入!$C$4:$C$1000,持仓统计!C133),"-")</f>
        <v>-</v>
      </c>
      <c r="M133" s="9" t="str">
        <f>IF(C133&lt;&gt;"-",SUMIFS(买入!$I$4:$I$1000,买入!$C$4:$C$1000,持仓统计!C133),"-")</f>
        <v>-</v>
      </c>
      <c r="N133" s="8" t="str">
        <f>IF(C133&lt;&gt;"-",SUMIFS(卖出!$G$4:$G$1000,卖出!$C$4:$C$1000,持仓统计!C133),"-")</f>
        <v>-</v>
      </c>
      <c r="O133" s="9" t="str">
        <f>IF(C133&lt;&gt;"-",SUMIFS(卖出!$I$4:$I$1000,卖出!$C$4:$C$1000,持仓统计!C133),"-")</f>
        <v>-</v>
      </c>
      <c r="P133" s="8" t="str">
        <f t="shared" si="5"/>
        <v>-</v>
      </c>
      <c r="Q133" s="9"/>
      <c r="R133" s="9" t="str">
        <f t="shared" si="6"/>
        <v>-</v>
      </c>
      <c r="S133" s="9" t="str">
        <f>IF(C133&lt;&gt;"-",SUMIFS(买入!$J$4:$J$1000,买入!$C$4:$C$1000,持仓统计!C133)+SUMIFS(卖出!$J$4:$J$1000,卖出!$C$4:$C$1000,持仓统计!C133),"-")</f>
        <v>-</v>
      </c>
      <c r="T133" s="9" t="str">
        <f t="shared" si="7"/>
        <v>-</v>
      </c>
      <c r="U133" s="8"/>
    </row>
    <row r="134" customHeight="1" spans="2:21">
      <c r="B134" s="8">
        <f t="shared" si="4"/>
        <v>128</v>
      </c>
      <c r="C134" s="8" t="str">
        <f>IF(选股!C128&lt;&gt;"",选股!C128,"-")</f>
        <v>-</v>
      </c>
      <c r="D134" s="8"/>
      <c r="E134" s="8" t="str">
        <f>IFERROR(VLOOKUP(C134,选股!C128:E1124,2,FALSE),"-")</f>
        <v>-</v>
      </c>
      <c r="F134" s="8"/>
      <c r="G134" s="8"/>
      <c r="H134" s="8"/>
      <c r="I134" s="8"/>
      <c r="J134" s="8"/>
      <c r="K134" s="8" t="str">
        <f>IFERROR(VLOOKUP(C134,选股!C128:E1124,3,FALSE),"-")</f>
        <v>-</v>
      </c>
      <c r="L134" s="8" t="str">
        <f>IF(C134&lt;&gt;"-",SUMIFS(买入!$G$4:$G$1000,买入!$C$4:$C$1000,持仓统计!C134),"-")</f>
        <v>-</v>
      </c>
      <c r="M134" s="9" t="str">
        <f>IF(C134&lt;&gt;"-",SUMIFS(买入!$I$4:$I$1000,买入!$C$4:$C$1000,持仓统计!C134),"-")</f>
        <v>-</v>
      </c>
      <c r="N134" s="8" t="str">
        <f>IF(C134&lt;&gt;"-",SUMIFS(卖出!$G$4:$G$1000,卖出!$C$4:$C$1000,持仓统计!C134),"-")</f>
        <v>-</v>
      </c>
      <c r="O134" s="9" t="str">
        <f>IF(C134&lt;&gt;"-",SUMIFS(卖出!$I$4:$I$1000,卖出!$C$4:$C$1000,持仓统计!C134),"-")</f>
        <v>-</v>
      </c>
      <c r="P134" s="8" t="str">
        <f t="shared" si="5"/>
        <v>-</v>
      </c>
      <c r="Q134" s="9"/>
      <c r="R134" s="9" t="str">
        <f t="shared" si="6"/>
        <v>-</v>
      </c>
      <c r="S134" s="9" t="str">
        <f>IF(C134&lt;&gt;"-",SUMIFS(买入!$J$4:$J$1000,买入!$C$4:$C$1000,持仓统计!C134)+SUMIFS(卖出!$J$4:$J$1000,卖出!$C$4:$C$1000,持仓统计!C134),"-")</f>
        <v>-</v>
      </c>
      <c r="T134" s="9" t="str">
        <f t="shared" si="7"/>
        <v>-</v>
      </c>
      <c r="U134" s="8"/>
    </row>
    <row r="135" customHeight="1" spans="2:21">
      <c r="B135" s="8">
        <f t="shared" si="4"/>
        <v>129</v>
      </c>
      <c r="C135" s="8" t="str">
        <f>IF(选股!C129&lt;&gt;"",选股!C129,"-")</f>
        <v>-</v>
      </c>
      <c r="D135" s="8"/>
      <c r="E135" s="8" t="str">
        <f>IFERROR(VLOOKUP(C135,选股!C129:E1125,2,FALSE),"-")</f>
        <v>-</v>
      </c>
      <c r="F135" s="8"/>
      <c r="G135" s="8"/>
      <c r="H135" s="8"/>
      <c r="I135" s="8"/>
      <c r="J135" s="8"/>
      <c r="K135" s="8" t="str">
        <f>IFERROR(VLOOKUP(C135,选股!C129:E1125,3,FALSE),"-")</f>
        <v>-</v>
      </c>
      <c r="L135" s="8" t="str">
        <f>IF(C135&lt;&gt;"-",SUMIFS(买入!$G$4:$G$1000,买入!$C$4:$C$1000,持仓统计!C135),"-")</f>
        <v>-</v>
      </c>
      <c r="M135" s="9" t="str">
        <f>IF(C135&lt;&gt;"-",SUMIFS(买入!$I$4:$I$1000,买入!$C$4:$C$1000,持仓统计!C135),"-")</f>
        <v>-</v>
      </c>
      <c r="N135" s="8" t="str">
        <f>IF(C135&lt;&gt;"-",SUMIFS(卖出!$G$4:$G$1000,卖出!$C$4:$C$1000,持仓统计!C135),"-")</f>
        <v>-</v>
      </c>
      <c r="O135" s="9" t="str">
        <f>IF(C135&lt;&gt;"-",SUMIFS(卖出!$I$4:$I$1000,卖出!$C$4:$C$1000,持仓统计!C135),"-")</f>
        <v>-</v>
      </c>
      <c r="P135" s="8" t="str">
        <f t="shared" si="5"/>
        <v>-</v>
      </c>
      <c r="Q135" s="9"/>
      <c r="R135" s="9" t="str">
        <f t="shared" si="6"/>
        <v>-</v>
      </c>
      <c r="S135" s="9" t="str">
        <f>IF(C135&lt;&gt;"-",SUMIFS(买入!$J$4:$J$1000,买入!$C$4:$C$1000,持仓统计!C135)+SUMIFS(卖出!$J$4:$J$1000,卖出!$C$4:$C$1000,持仓统计!C135),"-")</f>
        <v>-</v>
      </c>
      <c r="T135" s="9" t="str">
        <f t="shared" si="7"/>
        <v>-</v>
      </c>
      <c r="U135" s="8"/>
    </row>
    <row r="136" customHeight="1" spans="2:21">
      <c r="B136" s="8">
        <f t="shared" si="4"/>
        <v>130</v>
      </c>
      <c r="C136" s="8" t="str">
        <f>IF(选股!C130&lt;&gt;"",选股!C130,"-")</f>
        <v>-</v>
      </c>
      <c r="D136" s="8"/>
      <c r="E136" s="8" t="str">
        <f>IFERROR(VLOOKUP(C136,选股!C130:E1126,2,FALSE),"-")</f>
        <v>-</v>
      </c>
      <c r="F136" s="8"/>
      <c r="G136" s="8"/>
      <c r="H136" s="8"/>
      <c r="I136" s="8"/>
      <c r="J136" s="8"/>
      <c r="K136" s="8" t="str">
        <f>IFERROR(VLOOKUP(C136,选股!C130:E1126,3,FALSE),"-")</f>
        <v>-</v>
      </c>
      <c r="L136" s="8" t="str">
        <f>IF(C136&lt;&gt;"-",SUMIFS(买入!$G$4:$G$1000,买入!$C$4:$C$1000,持仓统计!C136),"-")</f>
        <v>-</v>
      </c>
      <c r="M136" s="9" t="str">
        <f>IF(C136&lt;&gt;"-",SUMIFS(买入!$I$4:$I$1000,买入!$C$4:$C$1000,持仓统计!C136),"-")</f>
        <v>-</v>
      </c>
      <c r="N136" s="8" t="str">
        <f>IF(C136&lt;&gt;"-",SUMIFS(卖出!$G$4:$G$1000,卖出!$C$4:$C$1000,持仓统计!C136),"-")</f>
        <v>-</v>
      </c>
      <c r="O136" s="9" t="str">
        <f>IF(C136&lt;&gt;"-",SUMIFS(卖出!$I$4:$I$1000,卖出!$C$4:$C$1000,持仓统计!C136),"-")</f>
        <v>-</v>
      </c>
      <c r="P136" s="8" t="str">
        <f t="shared" si="5"/>
        <v>-</v>
      </c>
      <c r="Q136" s="9"/>
      <c r="R136" s="9" t="str">
        <f t="shared" si="6"/>
        <v>-</v>
      </c>
      <c r="S136" s="9" t="str">
        <f>IF(C136&lt;&gt;"-",SUMIFS(买入!$J$4:$J$1000,买入!$C$4:$C$1000,持仓统计!C136)+SUMIFS(卖出!$J$4:$J$1000,卖出!$C$4:$C$1000,持仓统计!C136),"-")</f>
        <v>-</v>
      </c>
      <c r="T136" s="9" t="str">
        <f t="shared" si="7"/>
        <v>-</v>
      </c>
      <c r="U136" s="8"/>
    </row>
    <row r="137" customHeight="1" spans="2:21">
      <c r="B137" s="8">
        <f t="shared" si="4"/>
        <v>131</v>
      </c>
      <c r="C137" s="8" t="str">
        <f>IF(选股!C131&lt;&gt;"",选股!C131,"-")</f>
        <v>-</v>
      </c>
      <c r="D137" s="8"/>
      <c r="E137" s="8" t="str">
        <f>IFERROR(VLOOKUP(C137,选股!C131:E1127,2,FALSE),"-")</f>
        <v>-</v>
      </c>
      <c r="F137" s="8"/>
      <c r="G137" s="8"/>
      <c r="H137" s="8"/>
      <c r="I137" s="8"/>
      <c r="J137" s="8"/>
      <c r="K137" s="8" t="str">
        <f>IFERROR(VLOOKUP(C137,选股!C131:E1127,3,FALSE),"-")</f>
        <v>-</v>
      </c>
      <c r="L137" s="8" t="str">
        <f>IF(C137&lt;&gt;"-",SUMIFS(买入!$G$4:$G$1000,买入!$C$4:$C$1000,持仓统计!C137),"-")</f>
        <v>-</v>
      </c>
      <c r="M137" s="9" t="str">
        <f>IF(C137&lt;&gt;"-",SUMIFS(买入!$I$4:$I$1000,买入!$C$4:$C$1000,持仓统计!C137),"-")</f>
        <v>-</v>
      </c>
      <c r="N137" s="8" t="str">
        <f>IF(C137&lt;&gt;"-",SUMIFS(卖出!$G$4:$G$1000,卖出!$C$4:$C$1000,持仓统计!C137),"-")</f>
        <v>-</v>
      </c>
      <c r="O137" s="9" t="str">
        <f>IF(C137&lt;&gt;"-",SUMIFS(卖出!$I$4:$I$1000,卖出!$C$4:$C$1000,持仓统计!C137),"-")</f>
        <v>-</v>
      </c>
      <c r="P137" s="8" t="str">
        <f t="shared" si="5"/>
        <v>-</v>
      </c>
      <c r="Q137" s="9"/>
      <c r="R137" s="9" t="str">
        <f t="shared" si="6"/>
        <v>-</v>
      </c>
      <c r="S137" s="9" t="str">
        <f>IF(C137&lt;&gt;"-",SUMIFS(买入!$J$4:$J$1000,买入!$C$4:$C$1000,持仓统计!C137)+SUMIFS(卖出!$J$4:$J$1000,卖出!$C$4:$C$1000,持仓统计!C137),"-")</f>
        <v>-</v>
      </c>
      <c r="T137" s="9" t="str">
        <f t="shared" si="7"/>
        <v>-</v>
      </c>
      <c r="U137" s="8"/>
    </row>
    <row r="138" customHeight="1" spans="2:21">
      <c r="B138" s="8">
        <f t="shared" si="4"/>
        <v>132</v>
      </c>
      <c r="C138" s="8" t="str">
        <f>IF(选股!C132&lt;&gt;"",选股!C132,"-")</f>
        <v>-</v>
      </c>
      <c r="D138" s="8"/>
      <c r="E138" s="8" t="str">
        <f>IFERROR(VLOOKUP(C138,选股!C132:E1128,2,FALSE),"-")</f>
        <v>-</v>
      </c>
      <c r="F138" s="8"/>
      <c r="G138" s="8"/>
      <c r="H138" s="8"/>
      <c r="I138" s="8"/>
      <c r="J138" s="8"/>
      <c r="K138" s="8" t="str">
        <f>IFERROR(VLOOKUP(C138,选股!C132:E1128,3,FALSE),"-")</f>
        <v>-</v>
      </c>
      <c r="L138" s="8" t="str">
        <f>IF(C138&lt;&gt;"-",SUMIFS(买入!$G$4:$G$1000,买入!$C$4:$C$1000,持仓统计!C138),"-")</f>
        <v>-</v>
      </c>
      <c r="M138" s="9" t="str">
        <f>IF(C138&lt;&gt;"-",SUMIFS(买入!$I$4:$I$1000,买入!$C$4:$C$1000,持仓统计!C138),"-")</f>
        <v>-</v>
      </c>
      <c r="N138" s="8" t="str">
        <f>IF(C138&lt;&gt;"-",SUMIFS(卖出!$G$4:$G$1000,卖出!$C$4:$C$1000,持仓统计!C138),"-")</f>
        <v>-</v>
      </c>
      <c r="O138" s="9" t="str">
        <f>IF(C138&lt;&gt;"-",SUMIFS(卖出!$I$4:$I$1000,卖出!$C$4:$C$1000,持仓统计!C138),"-")</f>
        <v>-</v>
      </c>
      <c r="P138" s="8" t="str">
        <f t="shared" si="5"/>
        <v>-</v>
      </c>
      <c r="Q138" s="9"/>
      <c r="R138" s="9" t="str">
        <f t="shared" si="6"/>
        <v>-</v>
      </c>
      <c r="S138" s="9" t="str">
        <f>IF(C138&lt;&gt;"-",SUMIFS(买入!$J$4:$J$1000,买入!$C$4:$C$1000,持仓统计!C138)+SUMIFS(卖出!$J$4:$J$1000,卖出!$C$4:$C$1000,持仓统计!C138),"-")</f>
        <v>-</v>
      </c>
      <c r="T138" s="9" t="str">
        <f t="shared" si="7"/>
        <v>-</v>
      </c>
      <c r="U138" s="8"/>
    </row>
    <row r="139" customHeight="1" spans="2:21">
      <c r="B139" s="8">
        <f t="shared" ref="B139:B202" si="8">IF(C139&lt;&gt;"",ROW()-6,"")</f>
        <v>133</v>
      </c>
      <c r="C139" s="8" t="str">
        <f>IF(选股!C133&lt;&gt;"",选股!C133,"-")</f>
        <v>-</v>
      </c>
      <c r="D139" s="8"/>
      <c r="E139" s="8" t="str">
        <f>IFERROR(VLOOKUP(C139,选股!C133:E1129,2,FALSE),"-")</f>
        <v>-</v>
      </c>
      <c r="F139" s="8"/>
      <c r="G139" s="8"/>
      <c r="H139" s="8"/>
      <c r="I139" s="8"/>
      <c r="J139" s="8"/>
      <c r="K139" s="8" t="str">
        <f>IFERROR(VLOOKUP(C139,选股!C133:E1129,3,FALSE),"-")</f>
        <v>-</v>
      </c>
      <c r="L139" s="8" t="str">
        <f>IF(C139&lt;&gt;"-",SUMIFS(买入!$G$4:$G$1000,买入!$C$4:$C$1000,持仓统计!C139),"-")</f>
        <v>-</v>
      </c>
      <c r="M139" s="9" t="str">
        <f>IF(C139&lt;&gt;"-",SUMIFS(买入!$I$4:$I$1000,买入!$C$4:$C$1000,持仓统计!C139),"-")</f>
        <v>-</v>
      </c>
      <c r="N139" s="8" t="str">
        <f>IF(C139&lt;&gt;"-",SUMIFS(卖出!$G$4:$G$1000,卖出!$C$4:$C$1000,持仓统计!C139),"-")</f>
        <v>-</v>
      </c>
      <c r="O139" s="9" t="str">
        <f>IF(C139&lt;&gt;"-",SUMIFS(卖出!$I$4:$I$1000,卖出!$C$4:$C$1000,持仓统计!C139),"-")</f>
        <v>-</v>
      </c>
      <c r="P139" s="8" t="str">
        <f t="shared" ref="P139:P202" si="9">IFERROR(IF(AND(L139&lt;&gt;"",N139&lt;&gt;""),L139-N139,"-"),"-")</f>
        <v>-</v>
      </c>
      <c r="Q139" s="9"/>
      <c r="R139" s="9" t="str">
        <f t="shared" ref="R139:R202" si="10">IFERROR(IF(AND(P139&lt;&gt;"",Q139&lt;&gt;""),P139*Q139,"-"),"")</f>
        <v>-</v>
      </c>
      <c r="S139" s="9" t="str">
        <f>IF(C139&lt;&gt;"-",SUMIFS(买入!$J$4:$J$1000,买入!$C$4:$C$1000,持仓统计!C139)+SUMIFS(卖出!$J$4:$J$1000,卖出!$C$4:$C$1000,持仓统计!C139),"-")</f>
        <v>-</v>
      </c>
      <c r="T139" s="9" t="str">
        <f t="shared" ref="T139:T202" si="11">IF(C139&lt;&gt;"-",O139+R139-M139-S139,"-")</f>
        <v>-</v>
      </c>
      <c r="U139" s="8"/>
    </row>
    <row r="140" customHeight="1" spans="2:21">
      <c r="B140" s="8">
        <f t="shared" si="8"/>
        <v>134</v>
      </c>
      <c r="C140" s="8" t="str">
        <f>IF(选股!C134&lt;&gt;"",选股!C134,"-")</f>
        <v>-</v>
      </c>
      <c r="D140" s="8"/>
      <c r="E140" s="8" t="str">
        <f>IFERROR(VLOOKUP(C140,选股!C134:E1130,2,FALSE),"-")</f>
        <v>-</v>
      </c>
      <c r="F140" s="8"/>
      <c r="G140" s="8"/>
      <c r="H140" s="8"/>
      <c r="I140" s="8"/>
      <c r="J140" s="8"/>
      <c r="K140" s="8" t="str">
        <f>IFERROR(VLOOKUP(C140,选股!C134:E1130,3,FALSE),"-")</f>
        <v>-</v>
      </c>
      <c r="L140" s="8" t="str">
        <f>IF(C140&lt;&gt;"-",SUMIFS(买入!$G$4:$G$1000,买入!$C$4:$C$1000,持仓统计!C140),"-")</f>
        <v>-</v>
      </c>
      <c r="M140" s="9" t="str">
        <f>IF(C140&lt;&gt;"-",SUMIFS(买入!$I$4:$I$1000,买入!$C$4:$C$1000,持仓统计!C140),"-")</f>
        <v>-</v>
      </c>
      <c r="N140" s="8" t="str">
        <f>IF(C140&lt;&gt;"-",SUMIFS(卖出!$G$4:$G$1000,卖出!$C$4:$C$1000,持仓统计!C140),"-")</f>
        <v>-</v>
      </c>
      <c r="O140" s="9" t="str">
        <f>IF(C140&lt;&gt;"-",SUMIFS(卖出!$I$4:$I$1000,卖出!$C$4:$C$1000,持仓统计!C140),"-")</f>
        <v>-</v>
      </c>
      <c r="P140" s="8" t="str">
        <f t="shared" si="9"/>
        <v>-</v>
      </c>
      <c r="Q140" s="9"/>
      <c r="R140" s="9" t="str">
        <f t="shared" si="10"/>
        <v>-</v>
      </c>
      <c r="S140" s="9" t="str">
        <f>IF(C140&lt;&gt;"-",SUMIFS(买入!$J$4:$J$1000,买入!$C$4:$C$1000,持仓统计!C140)+SUMIFS(卖出!$J$4:$J$1000,卖出!$C$4:$C$1000,持仓统计!C140),"-")</f>
        <v>-</v>
      </c>
      <c r="T140" s="9" t="str">
        <f t="shared" si="11"/>
        <v>-</v>
      </c>
      <c r="U140" s="8"/>
    </row>
    <row r="141" customHeight="1" spans="2:21">
      <c r="B141" s="8">
        <f t="shared" si="8"/>
        <v>135</v>
      </c>
      <c r="C141" s="8" t="str">
        <f>IF(选股!C135&lt;&gt;"",选股!C135,"-")</f>
        <v>-</v>
      </c>
      <c r="D141" s="8"/>
      <c r="E141" s="8" t="str">
        <f>IFERROR(VLOOKUP(C141,选股!C135:E1131,2,FALSE),"-")</f>
        <v>-</v>
      </c>
      <c r="F141" s="8"/>
      <c r="G141" s="8"/>
      <c r="H141" s="8"/>
      <c r="I141" s="8"/>
      <c r="J141" s="8"/>
      <c r="K141" s="8" t="str">
        <f>IFERROR(VLOOKUP(C141,选股!C135:E1131,3,FALSE),"-")</f>
        <v>-</v>
      </c>
      <c r="L141" s="8" t="str">
        <f>IF(C141&lt;&gt;"-",SUMIFS(买入!$G$4:$G$1000,买入!$C$4:$C$1000,持仓统计!C141),"-")</f>
        <v>-</v>
      </c>
      <c r="M141" s="9" t="str">
        <f>IF(C141&lt;&gt;"-",SUMIFS(买入!$I$4:$I$1000,买入!$C$4:$C$1000,持仓统计!C141),"-")</f>
        <v>-</v>
      </c>
      <c r="N141" s="8" t="str">
        <f>IF(C141&lt;&gt;"-",SUMIFS(卖出!$G$4:$G$1000,卖出!$C$4:$C$1000,持仓统计!C141),"-")</f>
        <v>-</v>
      </c>
      <c r="O141" s="9" t="str">
        <f>IF(C141&lt;&gt;"-",SUMIFS(卖出!$I$4:$I$1000,卖出!$C$4:$C$1000,持仓统计!C141),"-")</f>
        <v>-</v>
      </c>
      <c r="P141" s="8" t="str">
        <f t="shared" si="9"/>
        <v>-</v>
      </c>
      <c r="Q141" s="9"/>
      <c r="R141" s="9" t="str">
        <f t="shared" si="10"/>
        <v>-</v>
      </c>
      <c r="S141" s="9" t="str">
        <f>IF(C141&lt;&gt;"-",SUMIFS(买入!$J$4:$J$1000,买入!$C$4:$C$1000,持仓统计!C141)+SUMIFS(卖出!$J$4:$J$1000,卖出!$C$4:$C$1000,持仓统计!C141),"-")</f>
        <v>-</v>
      </c>
      <c r="T141" s="9" t="str">
        <f t="shared" si="11"/>
        <v>-</v>
      </c>
      <c r="U141" s="8"/>
    </row>
    <row r="142" customHeight="1" spans="2:21">
      <c r="B142" s="8">
        <f t="shared" si="8"/>
        <v>136</v>
      </c>
      <c r="C142" s="8" t="str">
        <f>IF(选股!C136&lt;&gt;"",选股!C136,"-")</f>
        <v>-</v>
      </c>
      <c r="D142" s="8"/>
      <c r="E142" s="8" t="str">
        <f>IFERROR(VLOOKUP(C142,选股!C136:E1132,2,FALSE),"-")</f>
        <v>-</v>
      </c>
      <c r="F142" s="8"/>
      <c r="G142" s="8"/>
      <c r="H142" s="8"/>
      <c r="I142" s="8"/>
      <c r="J142" s="8"/>
      <c r="K142" s="8" t="str">
        <f>IFERROR(VLOOKUP(C142,选股!C136:E1132,3,FALSE),"-")</f>
        <v>-</v>
      </c>
      <c r="L142" s="8" t="str">
        <f>IF(C142&lt;&gt;"-",SUMIFS(买入!$G$4:$G$1000,买入!$C$4:$C$1000,持仓统计!C142),"-")</f>
        <v>-</v>
      </c>
      <c r="M142" s="9" t="str">
        <f>IF(C142&lt;&gt;"-",SUMIFS(买入!$I$4:$I$1000,买入!$C$4:$C$1000,持仓统计!C142),"-")</f>
        <v>-</v>
      </c>
      <c r="N142" s="8" t="str">
        <f>IF(C142&lt;&gt;"-",SUMIFS(卖出!$G$4:$G$1000,卖出!$C$4:$C$1000,持仓统计!C142),"-")</f>
        <v>-</v>
      </c>
      <c r="O142" s="9" t="str">
        <f>IF(C142&lt;&gt;"-",SUMIFS(卖出!$I$4:$I$1000,卖出!$C$4:$C$1000,持仓统计!C142),"-")</f>
        <v>-</v>
      </c>
      <c r="P142" s="8" t="str">
        <f t="shared" si="9"/>
        <v>-</v>
      </c>
      <c r="Q142" s="9"/>
      <c r="R142" s="9" t="str">
        <f t="shared" si="10"/>
        <v>-</v>
      </c>
      <c r="S142" s="9" t="str">
        <f>IF(C142&lt;&gt;"-",SUMIFS(买入!$J$4:$J$1000,买入!$C$4:$C$1000,持仓统计!C142)+SUMIFS(卖出!$J$4:$J$1000,卖出!$C$4:$C$1000,持仓统计!C142),"-")</f>
        <v>-</v>
      </c>
      <c r="T142" s="9" t="str">
        <f t="shared" si="11"/>
        <v>-</v>
      </c>
      <c r="U142" s="8"/>
    </row>
    <row r="143" customHeight="1" spans="2:21">
      <c r="B143" s="8">
        <f t="shared" si="8"/>
        <v>137</v>
      </c>
      <c r="C143" s="8" t="str">
        <f>IF(选股!C137&lt;&gt;"",选股!C137,"-")</f>
        <v>-</v>
      </c>
      <c r="D143" s="8"/>
      <c r="E143" s="8" t="str">
        <f>IFERROR(VLOOKUP(C143,选股!C137:E1133,2,FALSE),"-")</f>
        <v>-</v>
      </c>
      <c r="F143" s="8"/>
      <c r="G143" s="8"/>
      <c r="H143" s="8"/>
      <c r="I143" s="8"/>
      <c r="J143" s="8"/>
      <c r="K143" s="8" t="str">
        <f>IFERROR(VLOOKUP(C143,选股!C137:E1133,3,FALSE),"-")</f>
        <v>-</v>
      </c>
      <c r="L143" s="8" t="str">
        <f>IF(C143&lt;&gt;"-",SUMIFS(买入!$G$4:$G$1000,买入!$C$4:$C$1000,持仓统计!C143),"-")</f>
        <v>-</v>
      </c>
      <c r="M143" s="9" t="str">
        <f>IF(C143&lt;&gt;"-",SUMIFS(买入!$I$4:$I$1000,买入!$C$4:$C$1000,持仓统计!C143),"-")</f>
        <v>-</v>
      </c>
      <c r="N143" s="8" t="str">
        <f>IF(C143&lt;&gt;"-",SUMIFS(卖出!$G$4:$G$1000,卖出!$C$4:$C$1000,持仓统计!C143),"-")</f>
        <v>-</v>
      </c>
      <c r="O143" s="9" t="str">
        <f>IF(C143&lt;&gt;"-",SUMIFS(卖出!$I$4:$I$1000,卖出!$C$4:$C$1000,持仓统计!C143),"-")</f>
        <v>-</v>
      </c>
      <c r="P143" s="8" t="str">
        <f t="shared" si="9"/>
        <v>-</v>
      </c>
      <c r="Q143" s="9"/>
      <c r="R143" s="9" t="str">
        <f t="shared" si="10"/>
        <v>-</v>
      </c>
      <c r="S143" s="9" t="str">
        <f>IF(C143&lt;&gt;"-",SUMIFS(买入!$J$4:$J$1000,买入!$C$4:$C$1000,持仓统计!C143)+SUMIFS(卖出!$J$4:$J$1000,卖出!$C$4:$C$1000,持仓统计!C143),"-")</f>
        <v>-</v>
      </c>
      <c r="T143" s="9" t="str">
        <f t="shared" si="11"/>
        <v>-</v>
      </c>
      <c r="U143" s="8"/>
    </row>
    <row r="144" customHeight="1" spans="2:21">
      <c r="B144" s="8">
        <f t="shared" si="8"/>
        <v>138</v>
      </c>
      <c r="C144" s="8" t="str">
        <f>IF(选股!C138&lt;&gt;"",选股!C138,"-")</f>
        <v>-</v>
      </c>
      <c r="D144" s="8"/>
      <c r="E144" s="8" t="str">
        <f>IFERROR(VLOOKUP(C144,选股!C138:E1134,2,FALSE),"-")</f>
        <v>-</v>
      </c>
      <c r="F144" s="8"/>
      <c r="G144" s="8"/>
      <c r="H144" s="8"/>
      <c r="I144" s="8"/>
      <c r="J144" s="8"/>
      <c r="K144" s="8" t="str">
        <f>IFERROR(VLOOKUP(C144,选股!C138:E1134,3,FALSE),"-")</f>
        <v>-</v>
      </c>
      <c r="L144" s="8" t="str">
        <f>IF(C144&lt;&gt;"-",SUMIFS(买入!$G$4:$G$1000,买入!$C$4:$C$1000,持仓统计!C144),"-")</f>
        <v>-</v>
      </c>
      <c r="M144" s="9" t="str">
        <f>IF(C144&lt;&gt;"-",SUMIFS(买入!$I$4:$I$1000,买入!$C$4:$C$1000,持仓统计!C144),"-")</f>
        <v>-</v>
      </c>
      <c r="N144" s="8" t="str">
        <f>IF(C144&lt;&gt;"-",SUMIFS(卖出!$G$4:$G$1000,卖出!$C$4:$C$1000,持仓统计!C144),"-")</f>
        <v>-</v>
      </c>
      <c r="O144" s="9" t="str">
        <f>IF(C144&lt;&gt;"-",SUMIFS(卖出!$I$4:$I$1000,卖出!$C$4:$C$1000,持仓统计!C144),"-")</f>
        <v>-</v>
      </c>
      <c r="P144" s="8" t="str">
        <f t="shared" si="9"/>
        <v>-</v>
      </c>
      <c r="Q144" s="9"/>
      <c r="R144" s="9" t="str">
        <f t="shared" si="10"/>
        <v>-</v>
      </c>
      <c r="S144" s="9" t="str">
        <f>IF(C144&lt;&gt;"-",SUMIFS(买入!$J$4:$J$1000,买入!$C$4:$C$1000,持仓统计!C144)+SUMIFS(卖出!$J$4:$J$1000,卖出!$C$4:$C$1000,持仓统计!C144),"-")</f>
        <v>-</v>
      </c>
      <c r="T144" s="9" t="str">
        <f t="shared" si="11"/>
        <v>-</v>
      </c>
      <c r="U144" s="8"/>
    </row>
    <row r="145" customHeight="1" spans="2:21">
      <c r="B145" s="8">
        <f t="shared" si="8"/>
        <v>139</v>
      </c>
      <c r="C145" s="8" t="str">
        <f>IF(选股!C139&lt;&gt;"",选股!C139,"-")</f>
        <v>-</v>
      </c>
      <c r="D145" s="8"/>
      <c r="E145" s="8" t="str">
        <f>IFERROR(VLOOKUP(C145,选股!C139:E1135,2,FALSE),"-")</f>
        <v>-</v>
      </c>
      <c r="F145" s="8"/>
      <c r="G145" s="8"/>
      <c r="H145" s="8"/>
      <c r="I145" s="8"/>
      <c r="J145" s="8"/>
      <c r="K145" s="8" t="str">
        <f>IFERROR(VLOOKUP(C145,选股!C139:E1135,3,FALSE),"-")</f>
        <v>-</v>
      </c>
      <c r="L145" s="8" t="str">
        <f>IF(C145&lt;&gt;"-",SUMIFS(买入!$G$4:$G$1000,买入!$C$4:$C$1000,持仓统计!C145),"-")</f>
        <v>-</v>
      </c>
      <c r="M145" s="9" t="str">
        <f>IF(C145&lt;&gt;"-",SUMIFS(买入!$I$4:$I$1000,买入!$C$4:$C$1000,持仓统计!C145),"-")</f>
        <v>-</v>
      </c>
      <c r="N145" s="8" t="str">
        <f>IF(C145&lt;&gt;"-",SUMIFS(卖出!$G$4:$G$1000,卖出!$C$4:$C$1000,持仓统计!C145),"-")</f>
        <v>-</v>
      </c>
      <c r="O145" s="9" t="str">
        <f>IF(C145&lt;&gt;"-",SUMIFS(卖出!$I$4:$I$1000,卖出!$C$4:$C$1000,持仓统计!C145),"-")</f>
        <v>-</v>
      </c>
      <c r="P145" s="8" t="str">
        <f t="shared" si="9"/>
        <v>-</v>
      </c>
      <c r="Q145" s="9"/>
      <c r="R145" s="9" t="str">
        <f t="shared" si="10"/>
        <v>-</v>
      </c>
      <c r="S145" s="9" t="str">
        <f>IF(C145&lt;&gt;"-",SUMIFS(买入!$J$4:$J$1000,买入!$C$4:$C$1000,持仓统计!C145)+SUMIFS(卖出!$J$4:$J$1000,卖出!$C$4:$C$1000,持仓统计!C145),"-")</f>
        <v>-</v>
      </c>
      <c r="T145" s="9" t="str">
        <f t="shared" si="11"/>
        <v>-</v>
      </c>
      <c r="U145" s="8"/>
    </row>
    <row r="146" customHeight="1" spans="2:21">
      <c r="B146" s="8">
        <f t="shared" si="8"/>
        <v>140</v>
      </c>
      <c r="C146" s="8" t="str">
        <f>IF(选股!C140&lt;&gt;"",选股!C140,"-")</f>
        <v>-</v>
      </c>
      <c r="D146" s="8"/>
      <c r="E146" s="8" t="str">
        <f>IFERROR(VLOOKUP(C146,选股!C140:E1136,2,FALSE),"-")</f>
        <v>-</v>
      </c>
      <c r="F146" s="8"/>
      <c r="G146" s="8"/>
      <c r="H146" s="8"/>
      <c r="I146" s="8"/>
      <c r="J146" s="8"/>
      <c r="K146" s="8" t="str">
        <f>IFERROR(VLOOKUP(C146,选股!C140:E1136,3,FALSE),"-")</f>
        <v>-</v>
      </c>
      <c r="L146" s="8" t="str">
        <f>IF(C146&lt;&gt;"-",SUMIFS(买入!$G$4:$G$1000,买入!$C$4:$C$1000,持仓统计!C146),"-")</f>
        <v>-</v>
      </c>
      <c r="M146" s="9" t="str">
        <f>IF(C146&lt;&gt;"-",SUMIFS(买入!$I$4:$I$1000,买入!$C$4:$C$1000,持仓统计!C146),"-")</f>
        <v>-</v>
      </c>
      <c r="N146" s="8" t="str">
        <f>IF(C146&lt;&gt;"-",SUMIFS(卖出!$G$4:$G$1000,卖出!$C$4:$C$1000,持仓统计!C146),"-")</f>
        <v>-</v>
      </c>
      <c r="O146" s="9" t="str">
        <f>IF(C146&lt;&gt;"-",SUMIFS(卖出!$I$4:$I$1000,卖出!$C$4:$C$1000,持仓统计!C146),"-")</f>
        <v>-</v>
      </c>
      <c r="P146" s="8" t="str">
        <f t="shared" si="9"/>
        <v>-</v>
      </c>
      <c r="Q146" s="9"/>
      <c r="R146" s="9" t="str">
        <f t="shared" si="10"/>
        <v>-</v>
      </c>
      <c r="S146" s="9" t="str">
        <f>IF(C146&lt;&gt;"-",SUMIFS(买入!$J$4:$J$1000,买入!$C$4:$C$1000,持仓统计!C146)+SUMIFS(卖出!$J$4:$J$1000,卖出!$C$4:$C$1000,持仓统计!C146),"-")</f>
        <v>-</v>
      </c>
      <c r="T146" s="9" t="str">
        <f t="shared" si="11"/>
        <v>-</v>
      </c>
      <c r="U146" s="8"/>
    </row>
    <row r="147" customHeight="1" spans="2:21">
      <c r="B147" s="8">
        <f t="shared" si="8"/>
        <v>141</v>
      </c>
      <c r="C147" s="8" t="str">
        <f>IF(选股!C141&lt;&gt;"",选股!C141,"-")</f>
        <v>-</v>
      </c>
      <c r="D147" s="8"/>
      <c r="E147" s="8" t="str">
        <f>IFERROR(VLOOKUP(C147,选股!C141:E1137,2,FALSE),"-")</f>
        <v>-</v>
      </c>
      <c r="F147" s="8"/>
      <c r="G147" s="8"/>
      <c r="H147" s="8"/>
      <c r="I147" s="8"/>
      <c r="J147" s="8"/>
      <c r="K147" s="8" t="str">
        <f>IFERROR(VLOOKUP(C147,选股!C141:E1137,3,FALSE),"-")</f>
        <v>-</v>
      </c>
      <c r="L147" s="8" t="str">
        <f>IF(C147&lt;&gt;"-",SUMIFS(买入!$G$4:$G$1000,买入!$C$4:$C$1000,持仓统计!C147),"-")</f>
        <v>-</v>
      </c>
      <c r="M147" s="9" t="str">
        <f>IF(C147&lt;&gt;"-",SUMIFS(买入!$I$4:$I$1000,买入!$C$4:$C$1000,持仓统计!C147),"-")</f>
        <v>-</v>
      </c>
      <c r="N147" s="8" t="str">
        <f>IF(C147&lt;&gt;"-",SUMIFS(卖出!$G$4:$G$1000,卖出!$C$4:$C$1000,持仓统计!C147),"-")</f>
        <v>-</v>
      </c>
      <c r="O147" s="9" t="str">
        <f>IF(C147&lt;&gt;"-",SUMIFS(卖出!$I$4:$I$1000,卖出!$C$4:$C$1000,持仓统计!C147),"-")</f>
        <v>-</v>
      </c>
      <c r="P147" s="8" t="str">
        <f t="shared" si="9"/>
        <v>-</v>
      </c>
      <c r="Q147" s="9"/>
      <c r="R147" s="9" t="str">
        <f t="shared" si="10"/>
        <v>-</v>
      </c>
      <c r="S147" s="9" t="str">
        <f>IF(C147&lt;&gt;"-",SUMIFS(买入!$J$4:$J$1000,买入!$C$4:$C$1000,持仓统计!C147)+SUMIFS(卖出!$J$4:$J$1000,卖出!$C$4:$C$1000,持仓统计!C147),"-")</f>
        <v>-</v>
      </c>
      <c r="T147" s="9" t="str">
        <f t="shared" si="11"/>
        <v>-</v>
      </c>
      <c r="U147" s="8"/>
    </row>
    <row r="148" customHeight="1" spans="2:21">
      <c r="B148" s="8">
        <f t="shared" si="8"/>
        <v>142</v>
      </c>
      <c r="C148" s="8" t="str">
        <f>IF(选股!C142&lt;&gt;"",选股!C142,"-")</f>
        <v>-</v>
      </c>
      <c r="D148" s="8"/>
      <c r="E148" s="8" t="str">
        <f>IFERROR(VLOOKUP(C148,选股!C142:E1138,2,FALSE),"-")</f>
        <v>-</v>
      </c>
      <c r="F148" s="8"/>
      <c r="G148" s="8"/>
      <c r="H148" s="8"/>
      <c r="I148" s="8"/>
      <c r="J148" s="8"/>
      <c r="K148" s="8" t="str">
        <f>IFERROR(VLOOKUP(C148,选股!C142:E1138,3,FALSE),"-")</f>
        <v>-</v>
      </c>
      <c r="L148" s="8" t="str">
        <f>IF(C148&lt;&gt;"-",SUMIFS(买入!$G$4:$G$1000,买入!$C$4:$C$1000,持仓统计!C148),"-")</f>
        <v>-</v>
      </c>
      <c r="M148" s="9" t="str">
        <f>IF(C148&lt;&gt;"-",SUMIFS(买入!$I$4:$I$1000,买入!$C$4:$C$1000,持仓统计!C148),"-")</f>
        <v>-</v>
      </c>
      <c r="N148" s="8" t="str">
        <f>IF(C148&lt;&gt;"-",SUMIFS(卖出!$G$4:$G$1000,卖出!$C$4:$C$1000,持仓统计!C148),"-")</f>
        <v>-</v>
      </c>
      <c r="O148" s="9" t="str">
        <f>IF(C148&lt;&gt;"-",SUMIFS(卖出!$I$4:$I$1000,卖出!$C$4:$C$1000,持仓统计!C148),"-")</f>
        <v>-</v>
      </c>
      <c r="P148" s="8" t="str">
        <f t="shared" si="9"/>
        <v>-</v>
      </c>
      <c r="Q148" s="9"/>
      <c r="R148" s="9" t="str">
        <f t="shared" si="10"/>
        <v>-</v>
      </c>
      <c r="S148" s="9" t="str">
        <f>IF(C148&lt;&gt;"-",SUMIFS(买入!$J$4:$J$1000,买入!$C$4:$C$1000,持仓统计!C148)+SUMIFS(卖出!$J$4:$J$1000,卖出!$C$4:$C$1000,持仓统计!C148),"-")</f>
        <v>-</v>
      </c>
      <c r="T148" s="9" t="str">
        <f t="shared" si="11"/>
        <v>-</v>
      </c>
      <c r="U148" s="8"/>
    </row>
    <row r="149" customHeight="1" spans="2:21">
      <c r="B149" s="8">
        <f t="shared" si="8"/>
        <v>143</v>
      </c>
      <c r="C149" s="8" t="str">
        <f>IF(选股!C143&lt;&gt;"",选股!C143,"-")</f>
        <v>-</v>
      </c>
      <c r="D149" s="8"/>
      <c r="E149" s="8" t="str">
        <f>IFERROR(VLOOKUP(C149,选股!C143:E1139,2,FALSE),"-")</f>
        <v>-</v>
      </c>
      <c r="F149" s="8"/>
      <c r="G149" s="8"/>
      <c r="H149" s="8"/>
      <c r="I149" s="8"/>
      <c r="J149" s="8"/>
      <c r="K149" s="8" t="str">
        <f>IFERROR(VLOOKUP(C149,选股!C143:E1139,3,FALSE),"-")</f>
        <v>-</v>
      </c>
      <c r="L149" s="8" t="str">
        <f>IF(C149&lt;&gt;"-",SUMIFS(买入!$G$4:$G$1000,买入!$C$4:$C$1000,持仓统计!C149),"-")</f>
        <v>-</v>
      </c>
      <c r="M149" s="9" t="str">
        <f>IF(C149&lt;&gt;"-",SUMIFS(买入!$I$4:$I$1000,买入!$C$4:$C$1000,持仓统计!C149),"-")</f>
        <v>-</v>
      </c>
      <c r="N149" s="8" t="str">
        <f>IF(C149&lt;&gt;"-",SUMIFS(卖出!$G$4:$G$1000,卖出!$C$4:$C$1000,持仓统计!C149),"-")</f>
        <v>-</v>
      </c>
      <c r="O149" s="9" t="str">
        <f>IF(C149&lt;&gt;"-",SUMIFS(卖出!$I$4:$I$1000,卖出!$C$4:$C$1000,持仓统计!C149),"-")</f>
        <v>-</v>
      </c>
      <c r="P149" s="8" t="str">
        <f t="shared" si="9"/>
        <v>-</v>
      </c>
      <c r="Q149" s="9"/>
      <c r="R149" s="9" t="str">
        <f t="shared" si="10"/>
        <v>-</v>
      </c>
      <c r="S149" s="9" t="str">
        <f>IF(C149&lt;&gt;"-",SUMIFS(买入!$J$4:$J$1000,买入!$C$4:$C$1000,持仓统计!C149)+SUMIFS(卖出!$J$4:$J$1000,卖出!$C$4:$C$1000,持仓统计!C149),"-")</f>
        <v>-</v>
      </c>
      <c r="T149" s="9" t="str">
        <f t="shared" si="11"/>
        <v>-</v>
      </c>
      <c r="U149" s="8"/>
    </row>
    <row r="150" customHeight="1" spans="2:21">
      <c r="B150" s="8">
        <f t="shared" si="8"/>
        <v>144</v>
      </c>
      <c r="C150" s="8" t="str">
        <f>IF(选股!C144&lt;&gt;"",选股!C144,"-")</f>
        <v>-</v>
      </c>
      <c r="D150" s="8"/>
      <c r="E150" s="8" t="str">
        <f>IFERROR(VLOOKUP(C150,选股!C144:E1140,2,FALSE),"-")</f>
        <v>-</v>
      </c>
      <c r="F150" s="8"/>
      <c r="G150" s="8"/>
      <c r="H150" s="8"/>
      <c r="I150" s="8"/>
      <c r="J150" s="8"/>
      <c r="K150" s="8" t="str">
        <f>IFERROR(VLOOKUP(C150,选股!C144:E1140,3,FALSE),"-")</f>
        <v>-</v>
      </c>
      <c r="L150" s="8" t="str">
        <f>IF(C150&lt;&gt;"-",SUMIFS(买入!$G$4:$G$1000,买入!$C$4:$C$1000,持仓统计!C150),"-")</f>
        <v>-</v>
      </c>
      <c r="M150" s="9" t="str">
        <f>IF(C150&lt;&gt;"-",SUMIFS(买入!$I$4:$I$1000,买入!$C$4:$C$1000,持仓统计!C150),"-")</f>
        <v>-</v>
      </c>
      <c r="N150" s="8" t="str">
        <f>IF(C150&lt;&gt;"-",SUMIFS(卖出!$G$4:$G$1000,卖出!$C$4:$C$1000,持仓统计!C150),"-")</f>
        <v>-</v>
      </c>
      <c r="O150" s="9" t="str">
        <f>IF(C150&lt;&gt;"-",SUMIFS(卖出!$I$4:$I$1000,卖出!$C$4:$C$1000,持仓统计!C150),"-")</f>
        <v>-</v>
      </c>
      <c r="P150" s="8" t="str">
        <f t="shared" si="9"/>
        <v>-</v>
      </c>
      <c r="Q150" s="9"/>
      <c r="R150" s="9" t="str">
        <f t="shared" si="10"/>
        <v>-</v>
      </c>
      <c r="S150" s="9" t="str">
        <f>IF(C150&lt;&gt;"-",SUMIFS(买入!$J$4:$J$1000,买入!$C$4:$C$1000,持仓统计!C150)+SUMIFS(卖出!$J$4:$J$1000,卖出!$C$4:$C$1000,持仓统计!C150),"-")</f>
        <v>-</v>
      </c>
      <c r="T150" s="9" t="str">
        <f t="shared" si="11"/>
        <v>-</v>
      </c>
      <c r="U150" s="8"/>
    </row>
    <row r="151" customHeight="1" spans="2:21">
      <c r="B151" s="8">
        <f t="shared" si="8"/>
        <v>145</v>
      </c>
      <c r="C151" s="8" t="str">
        <f>IF(选股!C145&lt;&gt;"",选股!C145,"-")</f>
        <v>-</v>
      </c>
      <c r="D151" s="8"/>
      <c r="E151" s="8" t="str">
        <f>IFERROR(VLOOKUP(C151,选股!C145:E1141,2,FALSE),"-")</f>
        <v>-</v>
      </c>
      <c r="F151" s="8"/>
      <c r="G151" s="8"/>
      <c r="H151" s="8"/>
      <c r="I151" s="8"/>
      <c r="J151" s="8"/>
      <c r="K151" s="8" t="str">
        <f>IFERROR(VLOOKUP(C151,选股!C145:E1141,3,FALSE),"-")</f>
        <v>-</v>
      </c>
      <c r="L151" s="8" t="str">
        <f>IF(C151&lt;&gt;"-",SUMIFS(买入!$G$4:$G$1000,买入!$C$4:$C$1000,持仓统计!C151),"-")</f>
        <v>-</v>
      </c>
      <c r="M151" s="9" t="str">
        <f>IF(C151&lt;&gt;"-",SUMIFS(买入!$I$4:$I$1000,买入!$C$4:$C$1000,持仓统计!C151),"-")</f>
        <v>-</v>
      </c>
      <c r="N151" s="8" t="str">
        <f>IF(C151&lt;&gt;"-",SUMIFS(卖出!$G$4:$G$1000,卖出!$C$4:$C$1000,持仓统计!C151),"-")</f>
        <v>-</v>
      </c>
      <c r="O151" s="9" t="str">
        <f>IF(C151&lt;&gt;"-",SUMIFS(卖出!$I$4:$I$1000,卖出!$C$4:$C$1000,持仓统计!C151),"-")</f>
        <v>-</v>
      </c>
      <c r="P151" s="8" t="str">
        <f t="shared" si="9"/>
        <v>-</v>
      </c>
      <c r="Q151" s="9"/>
      <c r="R151" s="9" t="str">
        <f t="shared" si="10"/>
        <v>-</v>
      </c>
      <c r="S151" s="9" t="str">
        <f>IF(C151&lt;&gt;"-",SUMIFS(买入!$J$4:$J$1000,买入!$C$4:$C$1000,持仓统计!C151)+SUMIFS(卖出!$J$4:$J$1000,卖出!$C$4:$C$1000,持仓统计!C151),"-")</f>
        <v>-</v>
      </c>
      <c r="T151" s="9" t="str">
        <f t="shared" si="11"/>
        <v>-</v>
      </c>
      <c r="U151" s="8"/>
    </row>
    <row r="152" customHeight="1" spans="2:21">
      <c r="B152" s="8">
        <f t="shared" si="8"/>
        <v>146</v>
      </c>
      <c r="C152" s="8" t="str">
        <f>IF(选股!C146&lt;&gt;"",选股!C146,"-")</f>
        <v>-</v>
      </c>
      <c r="D152" s="8"/>
      <c r="E152" s="8" t="str">
        <f>IFERROR(VLOOKUP(C152,选股!C146:E1142,2,FALSE),"-")</f>
        <v>-</v>
      </c>
      <c r="F152" s="8"/>
      <c r="G152" s="8"/>
      <c r="H152" s="8"/>
      <c r="I152" s="8"/>
      <c r="J152" s="8"/>
      <c r="K152" s="8" t="str">
        <f>IFERROR(VLOOKUP(C152,选股!C146:E1142,3,FALSE),"-")</f>
        <v>-</v>
      </c>
      <c r="L152" s="8" t="str">
        <f>IF(C152&lt;&gt;"-",SUMIFS(买入!$G$4:$G$1000,买入!$C$4:$C$1000,持仓统计!C152),"-")</f>
        <v>-</v>
      </c>
      <c r="M152" s="9" t="str">
        <f>IF(C152&lt;&gt;"-",SUMIFS(买入!$I$4:$I$1000,买入!$C$4:$C$1000,持仓统计!C152),"-")</f>
        <v>-</v>
      </c>
      <c r="N152" s="8" t="str">
        <f>IF(C152&lt;&gt;"-",SUMIFS(卖出!$G$4:$G$1000,卖出!$C$4:$C$1000,持仓统计!C152),"-")</f>
        <v>-</v>
      </c>
      <c r="O152" s="9" t="str">
        <f>IF(C152&lt;&gt;"-",SUMIFS(卖出!$I$4:$I$1000,卖出!$C$4:$C$1000,持仓统计!C152),"-")</f>
        <v>-</v>
      </c>
      <c r="P152" s="8" t="str">
        <f t="shared" si="9"/>
        <v>-</v>
      </c>
      <c r="Q152" s="9"/>
      <c r="R152" s="9" t="str">
        <f t="shared" si="10"/>
        <v>-</v>
      </c>
      <c r="S152" s="9" t="str">
        <f>IF(C152&lt;&gt;"-",SUMIFS(买入!$J$4:$J$1000,买入!$C$4:$C$1000,持仓统计!C152)+SUMIFS(卖出!$J$4:$J$1000,卖出!$C$4:$C$1000,持仓统计!C152),"-")</f>
        <v>-</v>
      </c>
      <c r="T152" s="9" t="str">
        <f t="shared" si="11"/>
        <v>-</v>
      </c>
      <c r="U152" s="8"/>
    </row>
    <row r="153" customHeight="1" spans="2:21">
      <c r="B153" s="8">
        <f t="shared" si="8"/>
        <v>147</v>
      </c>
      <c r="C153" s="8" t="str">
        <f>IF(选股!C147&lt;&gt;"",选股!C147,"-")</f>
        <v>-</v>
      </c>
      <c r="D153" s="8"/>
      <c r="E153" s="8" t="str">
        <f>IFERROR(VLOOKUP(C153,选股!C147:E1143,2,FALSE),"-")</f>
        <v>-</v>
      </c>
      <c r="F153" s="8"/>
      <c r="G153" s="8"/>
      <c r="H153" s="8"/>
      <c r="I153" s="8"/>
      <c r="J153" s="8"/>
      <c r="K153" s="8" t="str">
        <f>IFERROR(VLOOKUP(C153,选股!C147:E1143,3,FALSE),"-")</f>
        <v>-</v>
      </c>
      <c r="L153" s="8" t="str">
        <f>IF(C153&lt;&gt;"-",SUMIFS(买入!$G$4:$G$1000,买入!$C$4:$C$1000,持仓统计!C153),"-")</f>
        <v>-</v>
      </c>
      <c r="M153" s="9" t="str">
        <f>IF(C153&lt;&gt;"-",SUMIFS(买入!$I$4:$I$1000,买入!$C$4:$C$1000,持仓统计!C153),"-")</f>
        <v>-</v>
      </c>
      <c r="N153" s="8" t="str">
        <f>IF(C153&lt;&gt;"-",SUMIFS(卖出!$G$4:$G$1000,卖出!$C$4:$C$1000,持仓统计!C153),"-")</f>
        <v>-</v>
      </c>
      <c r="O153" s="9" t="str">
        <f>IF(C153&lt;&gt;"-",SUMIFS(卖出!$I$4:$I$1000,卖出!$C$4:$C$1000,持仓统计!C153),"-")</f>
        <v>-</v>
      </c>
      <c r="P153" s="8" t="str">
        <f t="shared" si="9"/>
        <v>-</v>
      </c>
      <c r="Q153" s="9"/>
      <c r="R153" s="9" t="str">
        <f t="shared" si="10"/>
        <v>-</v>
      </c>
      <c r="S153" s="9" t="str">
        <f>IF(C153&lt;&gt;"-",SUMIFS(买入!$J$4:$J$1000,买入!$C$4:$C$1000,持仓统计!C153)+SUMIFS(卖出!$J$4:$J$1000,卖出!$C$4:$C$1000,持仓统计!C153),"-")</f>
        <v>-</v>
      </c>
      <c r="T153" s="9" t="str">
        <f t="shared" si="11"/>
        <v>-</v>
      </c>
      <c r="U153" s="8"/>
    </row>
    <row r="154" customHeight="1" spans="2:21">
      <c r="B154" s="8">
        <f t="shared" si="8"/>
        <v>148</v>
      </c>
      <c r="C154" s="8" t="str">
        <f>IF(选股!C148&lt;&gt;"",选股!C148,"-")</f>
        <v>-</v>
      </c>
      <c r="D154" s="8"/>
      <c r="E154" s="8" t="str">
        <f>IFERROR(VLOOKUP(C154,选股!C148:E1144,2,FALSE),"-")</f>
        <v>-</v>
      </c>
      <c r="F154" s="8"/>
      <c r="G154" s="8"/>
      <c r="H154" s="8"/>
      <c r="I154" s="8"/>
      <c r="J154" s="8"/>
      <c r="K154" s="8" t="str">
        <f>IFERROR(VLOOKUP(C154,选股!C148:E1144,3,FALSE),"-")</f>
        <v>-</v>
      </c>
      <c r="L154" s="8" t="str">
        <f>IF(C154&lt;&gt;"-",SUMIFS(买入!$G$4:$G$1000,买入!$C$4:$C$1000,持仓统计!C154),"-")</f>
        <v>-</v>
      </c>
      <c r="M154" s="9" t="str">
        <f>IF(C154&lt;&gt;"-",SUMIFS(买入!$I$4:$I$1000,买入!$C$4:$C$1000,持仓统计!C154),"-")</f>
        <v>-</v>
      </c>
      <c r="N154" s="8" t="str">
        <f>IF(C154&lt;&gt;"-",SUMIFS(卖出!$G$4:$G$1000,卖出!$C$4:$C$1000,持仓统计!C154),"-")</f>
        <v>-</v>
      </c>
      <c r="O154" s="9" t="str">
        <f>IF(C154&lt;&gt;"-",SUMIFS(卖出!$I$4:$I$1000,卖出!$C$4:$C$1000,持仓统计!C154),"-")</f>
        <v>-</v>
      </c>
      <c r="P154" s="8" t="str">
        <f t="shared" si="9"/>
        <v>-</v>
      </c>
      <c r="Q154" s="9"/>
      <c r="R154" s="9" t="str">
        <f t="shared" si="10"/>
        <v>-</v>
      </c>
      <c r="S154" s="9" t="str">
        <f>IF(C154&lt;&gt;"-",SUMIFS(买入!$J$4:$J$1000,买入!$C$4:$C$1000,持仓统计!C154)+SUMIFS(卖出!$J$4:$J$1000,卖出!$C$4:$C$1000,持仓统计!C154),"-")</f>
        <v>-</v>
      </c>
      <c r="T154" s="9" t="str">
        <f t="shared" si="11"/>
        <v>-</v>
      </c>
      <c r="U154" s="8"/>
    </row>
    <row r="155" customHeight="1" spans="2:21">
      <c r="B155" s="8">
        <f t="shared" si="8"/>
        <v>149</v>
      </c>
      <c r="C155" s="8" t="str">
        <f>IF(选股!C149&lt;&gt;"",选股!C149,"-")</f>
        <v>-</v>
      </c>
      <c r="D155" s="8"/>
      <c r="E155" s="8" t="str">
        <f>IFERROR(VLOOKUP(C155,选股!C149:E1145,2,FALSE),"-")</f>
        <v>-</v>
      </c>
      <c r="F155" s="8"/>
      <c r="G155" s="8"/>
      <c r="H155" s="8"/>
      <c r="I155" s="8"/>
      <c r="J155" s="8"/>
      <c r="K155" s="8" t="str">
        <f>IFERROR(VLOOKUP(C155,选股!C149:E1145,3,FALSE),"-")</f>
        <v>-</v>
      </c>
      <c r="L155" s="8" t="str">
        <f>IF(C155&lt;&gt;"-",SUMIFS(买入!$G$4:$G$1000,买入!$C$4:$C$1000,持仓统计!C155),"-")</f>
        <v>-</v>
      </c>
      <c r="M155" s="9" t="str">
        <f>IF(C155&lt;&gt;"-",SUMIFS(买入!$I$4:$I$1000,买入!$C$4:$C$1000,持仓统计!C155),"-")</f>
        <v>-</v>
      </c>
      <c r="N155" s="8" t="str">
        <f>IF(C155&lt;&gt;"-",SUMIFS(卖出!$G$4:$G$1000,卖出!$C$4:$C$1000,持仓统计!C155),"-")</f>
        <v>-</v>
      </c>
      <c r="O155" s="9" t="str">
        <f>IF(C155&lt;&gt;"-",SUMIFS(卖出!$I$4:$I$1000,卖出!$C$4:$C$1000,持仓统计!C155),"-")</f>
        <v>-</v>
      </c>
      <c r="P155" s="8" t="str">
        <f t="shared" si="9"/>
        <v>-</v>
      </c>
      <c r="Q155" s="9"/>
      <c r="R155" s="9" t="str">
        <f t="shared" si="10"/>
        <v>-</v>
      </c>
      <c r="S155" s="9" t="str">
        <f>IF(C155&lt;&gt;"-",SUMIFS(买入!$J$4:$J$1000,买入!$C$4:$C$1000,持仓统计!C155)+SUMIFS(卖出!$J$4:$J$1000,卖出!$C$4:$C$1000,持仓统计!C155),"-")</f>
        <v>-</v>
      </c>
      <c r="T155" s="9" t="str">
        <f t="shared" si="11"/>
        <v>-</v>
      </c>
      <c r="U155" s="8"/>
    </row>
    <row r="156" customHeight="1" spans="2:21">
      <c r="B156" s="8">
        <f t="shared" si="8"/>
        <v>150</v>
      </c>
      <c r="C156" s="8" t="str">
        <f>IF(选股!C150&lt;&gt;"",选股!C150,"-")</f>
        <v>-</v>
      </c>
      <c r="D156" s="8"/>
      <c r="E156" s="8" t="str">
        <f>IFERROR(VLOOKUP(C156,选股!C150:E1146,2,FALSE),"-")</f>
        <v>-</v>
      </c>
      <c r="F156" s="8"/>
      <c r="G156" s="8"/>
      <c r="H156" s="8"/>
      <c r="I156" s="8"/>
      <c r="J156" s="8"/>
      <c r="K156" s="8" t="str">
        <f>IFERROR(VLOOKUP(C156,选股!C150:E1146,3,FALSE),"-")</f>
        <v>-</v>
      </c>
      <c r="L156" s="8" t="str">
        <f>IF(C156&lt;&gt;"-",SUMIFS(买入!$G$4:$G$1000,买入!$C$4:$C$1000,持仓统计!C156),"-")</f>
        <v>-</v>
      </c>
      <c r="M156" s="9" t="str">
        <f>IF(C156&lt;&gt;"-",SUMIFS(买入!$I$4:$I$1000,买入!$C$4:$C$1000,持仓统计!C156),"-")</f>
        <v>-</v>
      </c>
      <c r="N156" s="8" t="str">
        <f>IF(C156&lt;&gt;"-",SUMIFS(卖出!$G$4:$G$1000,卖出!$C$4:$C$1000,持仓统计!C156),"-")</f>
        <v>-</v>
      </c>
      <c r="O156" s="9" t="str">
        <f>IF(C156&lt;&gt;"-",SUMIFS(卖出!$I$4:$I$1000,卖出!$C$4:$C$1000,持仓统计!C156),"-")</f>
        <v>-</v>
      </c>
      <c r="P156" s="8" t="str">
        <f t="shared" si="9"/>
        <v>-</v>
      </c>
      <c r="Q156" s="9"/>
      <c r="R156" s="9" t="str">
        <f t="shared" si="10"/>
        <v>-</v>
      </c>
      <c r="S156" s="9" t="str">
        <f>IF(C156&lt;&gt;"-",SUMIFS(买入!$J$4:$J$1000,买入!$C$4:$C$1000,持仓统计!C156)+SUMIFS(卖出!$J$4:$J$1000,卖出!$C$4:$C$1000,持仓统计!C156),"-")</f>
        <v>-</v>
      </c>
      <c r="T156" s="9" t="str">
        <f t="shared" si="11"/>
        <v>-</v>
      </c>
      <c r="U156" s="8"/>
    </row>
    <row r="157" customHeight="1" spans="2:21">
      <c r="B157" s="8">
        <f t="shared" si="8"/>
        <v>151</v>
      </c>
      <c r="C157" s="8" t="str">
        <f>IF(选股!C151&lt;&gt;"",选股!C151,"-")</f>
        <v>-</v>
      </c>
      <c r="D157" s="8"/>
      <c r="E157" s="8" t="str">
        <f>IFERROR(VLOOKUP(C157,选股!C151:E1147,2,FALSE),"-")</f>
        <v>-</v>
      </c>
      <c r="F157" s="8"/>
      <c r="G157" s="8"/>
      <c r="H157" s="8"/>
      <c r="I157" s="8"/>
      <c r="J157" s="8"/>
      <c r="K157" s="8" t="str">
        <f>IFERROR(VLOOKUP(C157,选股!C151:E1147,3,FALSE),"-")</f>
        <v>-</v>
      </c>
      <c r="L157" s="8" t="str">
        <f>IF(C157&lt;&gt;"-",SUMIFS(买入!$G$4:$G$1000,买入!$C$4:$C$1000,持仓统计!C157),"-")</f>
        <v>-</v>
      </c>
      <c r="M157" s="9" t="str">
        <f>IF(C157&lt;&gt;"-",SUMIFS(买入!$I$4:$I$1000,买入!$C$4:$C$1000,持仓统计!C157),"-")</f>
        <v>-</v>
      </c>
      <c r="N157" s="8" t="str">
        <f>IF(C157&lt;&gt;"-",SUMIFS(卖出!$G$4:$G$1000,卖出!$C$4:$C$1000,持仓统计!C157),"-")</f>
        <v>-</v>
      </c>
      <c r="O157" s="9" t="str">
        <f>IF(C157&lt;&gt;"-",SUMIFS(卖出!$I$4:$I$1000,卖出!$C$4:$C$1000,持仓统计!C157),"-")</f>
        <v>-</v>
      </c>
      <c r="P157" s="8" t="str">
        <f t="shared" si="9"/>
        <v>-</v>
      </c>
      <c r="Q157" s="9"/>
      <c r="R157" s="9" t="str">
        <f t="shared" si="10"/>
        <v>-</v>
      </c>
      <c r="S157" s="9" t="str">
        <f>IF(C157&lt;&gt;"-",SUMIFS(买入!$J$4:$J$1000,买入!$C$4:$C$1000,持仓统计!C157)+SUMIFS(卖出!$J$4:$J$1000,卖出!$C$4:$C$1000,持仓统计!C157),"-")</f>
        <v>-</v>
      </c>
      <c r="T157" s="9" t="str">
        <f t="shared" si="11"/>
        <v>-</v>
      </c>
      <c r="U157" s="8"/>
    </row>
    <row r="158" customHeight="1" spans="2:21">
      <c r="B158" s="8">
        <f t="shared" si="8"/>
        <v>152</v>
      </c>
      <c r="C158" s="8" t="str">
        <f>IF(选股!C152&lt;&gt;"",选股!C152,"-")</f>
        <v>-</v>
      </c>
      <c r="D158" s="8"/>
      <c r="E158" s="8" t="str">
        <f>IFERROR(VLOOKUP(C158,选股!C152:E1148,2,FALSE),"-")</f>
        <v>-</v>
      </c>
      <c r="F158" s="8"/>
      <c r="G158" s="8"/>
      <c r="H158" s="8"/>
      <c r="I158" s="8"/>
      <c r="J158" s="8"/>
      <c r="K158" s="8" t="str">
        <f>IFERROR(VLOOKUP(C158,选股!C152:E1148,3,FALSE),"-")</f>
        <v>-</v>
      </c>
      <c r="L158" s="8" t="str">
        <f>IF(C158&lt;&gt;"-",SUMIFS(买入!$G$4:$G$1000,买入!$C$4:$C$1000,持仓统计!C158),"-")</f>
        <v>-</v>
      </c>
      <c r="M158" s="9" t="str">
        <f>IF(C158&lt;&gt;"-",SUMIFS(买入!$I$4:$I$1000,买入!$C$4:$C$1000,持仓统计!C158),"-")</f>
        <v>-</v>
      </c>
      <c r="N158" s="8" t="str">
        <f>IF(C158&lt;&gt;"-",SUMIFS(卖出!$G$4:$G$1000,卖出!$C$4:$C$1000,持仓统计!C158),"-")</f>
        <v>-</v>
      </c>
      <c r="O158" s="9" t="str">
        <f>IF(C158&lt;&gt;"-",SUMIFS(卖出!$I$4:$I$1000,卖出!$C$4:$C$1000,持仓统计!C158),"-")</f>
        <v>-</v>
      </c>
      <c r="P158" s="8" t="str">
        <f t="shared" si="9"/>
        <v>-</v>
      </c>
      <c r="Q158" s="9"/>
      <c r="R158" s="9" t="str">
        <f t="shared" si="10"/>
        <v>-</v>
      </c>
      <c r="S158" s="9" t="str">
        <f>IF(C158&lt;&gt;"-",SUMIFS(买入!$J$4:$J$1000,买入!$C$4:$C$1000,持仓统计!C158)+SUMIFS(卖出!$J$4:$J$1000,卖出!$C$4:$C$1000,持仓统计!C158),"-")</f>
        <v>-</v>
      </c>
      <c r="T158" s="9" t="str">
        <f t="shared" si="11"/>
        <v>-</v>
      </c>
      <c r="U158" s="8"/>
    </row>
    <row r="159" customHeight="1" spans="2:21">
      <c r="B159" s="8">
        <f t="shared" si="8"/>
        <v>153</v>
      </c>
      <c r="C159" s="8" t="str">
        <f>IF(选股!C153&lt;&gt;"",选股!C153,"-")</f>
        <v>-</v>
      </c>
      <c r="D159" s="8"/>
      <c r="E159" s="8" t="str">
        <f>IFERROR(VLOOKUP(C159,选股!C153:E1149,2,FALSE),"-")</f>
        <v>-</v>
      </c>
      <c r="F159" s="8"/>
      <c r="G159" s="8"/>
      <c r="H159" s="8"/>
      <c r="I159" s="8"/>
      <c r="J159" s="8"/>
      <c r="K159" s="8" t="str">
        <f>IFERROR(VLOOKUP(C159,选股!C153:E1149,3,FALSE),"-")</f>
        <v>-</v>
      </c>
      <c r="L159" s="8" t="str">
        <f>IF(C159&lt;&gt;"-",SUMIFS(买入!$G$4:$G$1000,买入!$C$4:$C$1000,持仓统计!C159),"-")</f>
        <v>-</v>
      </c>
      <c r="M159" s="9" t="str">
        <f>IF(C159&lt;&gt;"-",SUMIFS(买入!$I$4:$I$1000,买入!$C$4:$C$1000,持仓统计!C159),"-")</f>
        <v>-</v>
      </c>
      <c r="N159" s="8" t="str">
        <f>IF(C159&lt;&gt;"-",SUMIFS(卖出!$G$4:$G$1000,卖出!$C$4:$C$1000,持仓统计!C159),"-")</f>
        <v>-</v>
      </c>
      <c r="O159" s="9" t="str">
        <f>IF(C159&lt;&gt;"-",SUMIFS(卖出!$I$4:$I$1000,卖出!$C$4:$C$1000,持仓统计!C159),"-")</f>
        <v>-</v>
      </c>
      <c r="P159" s="8" t="str">
        <f t="shared" si="9"/>
        <v>-</v>
      </c>
      <c r="Q159" s="9"/>
      <c r="R159" s="9" t="str">
        <f t="shared" si="10"/>
        <v>-</v>
      </c>
      <c r="S159" s="9" t="str">
        <f>IF(C159&lt;&gt;"-",SUMIFS(买入!$J$4:$J$1000,买入!$C$4:$C$1000,持仓统计!C159)+SUMIFS(卖出!$J$4:$J$1000,卖出!$C$4:$C$1000,持仓统计!C159),"-")</f>
        <v>-</v>
      </c>
      <c r="T159" s="9" t="str">
        <f t="shared" si="11"/>
        <v>-</v>
      </c>
      <c r="U159" s="8"/>
    </row>
    <row r="160" customHeight="1" spans="2:21">
      <c r="B160" s="8">
        <f t="shared" si="8"/>
        <v>154</v>
      </c>
      <c r="C160" s="8" t="str">
        <f>IF(选股!C154&lt;&gt;"",选股!C154,"-")</f>
        <v>-</v>
      </c>
      <c r="D160" s="8"/>
      <c r="E160" s="8" t="str">
        <f>IFERROR(VLOOKUP(C160,选股!C154:E1150,2,FALSE),"-")</f>
        <v>-</v>
      </c>
      <c r="F160" s="8"/>
      <c r="G160" s="8"/>
      <c r="H160" s="8"/>
      <c r="I160" s="8"/>
      <c r="J160" s="8"/>
      <c r="K160" s="8" t="str">
        <f>IFERROR(VLOOKUP(C160,选股!C154:E1150,3,FALSE),"-")</f>
        <v>-</v>
      </c>
      <c r="L160" s="8" t="str">
        <f>IF(C160&lt;&gt;"-",SUMIFS(买入!$G$4:$G$1000,买入!$C$4:$C$1000,持仓统计!C160),"-")</f>
        <v>-</v>
      </c>
      <c r="M160" s="9" t="str">
        <f>IF(C160&lt;&gt;"-",SUMIFS(买入!$I$4:$I$1000,买入!$C$4:$C$1000,持仓统计!C160),"-")</f>
        <v>-</v>
      </c>
      <c r="N160" s="8" t="str">
        <f>IF(C160&lt;&gt;"-",SUMIFS(卖出!$G$4:$G$1000,卖出!$C$4:$C$1000,持仓统计!C160),"-")</f>
        <v>-</v>
      </c>
      <c r="O160" s="9" t="str">
        <f>IF(C160&lt;&gt;"-",SUMIFS(卖出!$I$4:$I$1000,卖出!$C$4:$C$1000,持仓统计!C160),"-")</f>
        <v>-</v>
      </c>
      <c r="P160" s="8" t="str">
        <f t="shared" si="9"/>
        <v>-</v>
      </c>
      <c r="Q160" s="9"/>
      <c r="R160" s="9" t="str">
        <f t="shared" si="10"/>
        <v>-</v>
      </c>
      <c r="S160" s="9" t="str">
        <f>IF(C160&lt;&gt;"-",SUMIFS(买入!$J$4:$J$1000,买入!$C$4:$C$1000,持仓统计!C160)+SUMIFS(卖出!$J$4:$J$1000,卖出!$C$4:$C$1000,持仓统计!C160),"-")</f>
        <v>-</v>
      </c>
      <c r="T160" s="9" t="str">
        <f t="shared" si="11"/>
        <v>-</v>
      </c>
      <c r="U160" s="8"/>
    </row>
    <row r="161" customHeight="1" spans="2:21">
      <c r="B161" s="8">
        <f t="shared" si="8"/>
        <v>155</v>
      </c>
      <c r="C161" s="8" t="str">
        <f>IF(选股!C155&lt;&gt;"",选股!C155,"-")</f>
        <v>-</v>
      </c>
      <c r="D161" s="8"/>
      <c r="E161" s="8" t="str">
        <f>IFERROR(VLOOKUP(C161,选股!C155:E1151,2,FALSE),"-")</f>
        <v>-</v>
      </c>
      <c r="F161" s="8"/>
      <c r="G161" s="8"/>
      <c r="H161" s="8"/>
      <c r="I161" s="8"/>
      <c r="J161" s="8"/>
      <c r="K161" s="8" t="str">
        <f>IFERROR(VLOOKUP(C161,选股!C155:E1151,3,FALSE),"-")</f>
        <v>-</v>
      </c>
      <c r="L161" s="8" t="str">
        <f>IF(C161&lt;&gt;"-",SUMIFS(买入!$G$4:$G$1000,买入!$C$4:$C$1000,持仓统计!C161),"-")</f>
        <v>-</v>
      </c>
      <c r="M161" s="9" t="str">
        <f>IF(C161&lt;&gt;"-",SUMIFS(买入!$I$4:$I$1000,买入!$C$4:$C$1000,持仓统计!C161),"-")</f>
        <v>-</v>
      </c>
      <c r="N161" s="8" t="str">
        <f>IF(C161&lt;&gt;"-",SUMIFS(卖出!$G$4:$G$1000,卖出!$C$4:$C$1000,持仓统计!C161),"-")</f>
        <v>-</v>
      </c>
      <c r="O161" s="9" t="str">
        <f>IF(C161&lt;&gt;"-",SUMIFS(卖出!$I$4:$I$1000,卖出!$C$4:$C$1000,持仓统计!C161),"-")</f>
        <v>-</v>
      </c>
      <c r="P161" s="8" t="str">
        <f t="shared" si="9"/>
        <v>-</v>
      </c>
      <c r="Q161" s="9"/>
      <c r="R161" s="9" t="str">
        <f t="shared" si="10"/>
        <v>-</v>
      </c>
      <c r="S161" s="9" t="str">
        <f>IF(C161&lt;&gt;"-",SUMIFS(买入!$J$4:$J$1000,买入!$C$4:$C$1000,持仓统计!C161)+SUMIFS(卖出!$J$4:$J$1000,卖出!$C$4:$C$1000,持仓统计!C161),"-")</f>
        <v>-</v>
      </c>
      <c r="T161" s="9" t="str">
        <f t="shared" si="11"/>
        <v>-</v>
      </c>
      <c r="U161" s="8"/>
    </row>
    <row r="162" customHeight="1" spans="2:21">
      <c r="B162" s="8">
        <f t="shared" si="8"/>
        <v>156</v>
      </c>
      <c r="C162" s="8" t="str">
        <f>IF(选股!C156&lt;&gt;"",选股!C156,"-")</f>
        <v>-</v>
      </c>
      <c r="D162" s="8"/>
      <c r="E162" s="8" t="str">
        <f>IFERROR(VLOOKUP(C162,选股!C156:E1152,2,FALSE),"-")</f>
        <v>-</v>
      </c>
      <c r="F162" s="8"/>
      <c r="G162" s="8"/>
      <c r="H162" s="8"/>
      <c r="I162" s="8"/>
      <c r="J162" s="8"/>
      <c r="K162" s="8" t="str">
        <f>IFERROR(VLOOKUP(C162,选股!C156:E1152,3,FALSE),"-")</f>
        <v>-</v>
      </c>
      <c r="L162" s="8" t="str">
        <f>IF(C162&lt;&gt;"-",SUMIFS(买入!$G$4:$G$1000,买入!$C$4:$C$1000,持仓统计!C162),"-")</f>
        <v>-</v>
      </c>
      <c r="M162" s="9" t="str">
        <f>IF(C162&lt;&gt;"-",SUMIFS(买入!$I$4:$I$1000,买入!$C$4:$C$1000,持仓统计!C162),"-")</f>
        <v>-</v>
      </c>
      <c r="N162" s="8" t="str">
        <f>IF(C162&lt;&gt;"-",SUMIFS(卖出!$G$4:$G$1000,卖出!$C$4:$C$1000,持仓统计!C162),"-")</f>
        <v>-</v>
      </c>
      <c r="O162" s="9" t="str">
        <f>IF(C162&lt;&gt;"-",SUMIFS(卖出!$I$4:$I$1000,卖出!$C$4:$C$1000,持仓统计!C162),"-")</f>
        <v>-</v>
      </c>
      <c r="P162" s="8" t="str">
        <f t="shared" si="9"/>
        <v>-</v>
      </c>
      <c r="Q162" s="9"/>
      <c r="R162" s="9" t="str">
        <f t="shared" si="10"/>
        <v>-</v>
      </c>
      <c r="S162" s="9" t="str">
        <f>IF(C162&lt;&gt;"-",SUMIFS(买入!$J$4:$J$1000,买入!$C$4:$C$1000,持仓统计!C162)+SUMIFS(卖出!$J$4:$J$1000,卖出!$C$4:$C$1000,持仓统计!C162),"-")</f>
        <v>-</v>
      </c>
      <c r="T162" s="9" t="str">
        <f t="shared" si="11"/>
        <v>-</v>
      </c>
      <c r="U162" s="8"/>
    </row>
    <row r="163" customHeight="1" spans="2:21">
      <c r="B163" s="8">
        <f t="shared" si="8"/>
        <v>157</v>
      </c>
      <c r="C163" s="8" t="str">
        <f>IF(选股!C157&lt;&gt;"",选股!C157,"-")</f>
        <v>-</v>
      </c>
      <c r="D163" s="8"/>
      <c r="E163" s="8" t="str">
        <f>IFERROR(VLOOKUP(C163,选股!C157:E1153,2,FALSE),"-")</f>
        <v>-</v>
      </c>
      <c r="F163" s="8"/>
      <c r="G163" s="8"/>
      <c r="H163" s="8"/>
      <c r="I163" s="8"/>
      <c r="J163" s="8"/>
      <c r="K163" s="8" t="str">
        <f>IFERROR(VLOOKUP(C163,选股!C157:E1153,3,FALSE),"-")</f>
        <v>-</v>
      </c>
      <c r="L163" s="8" t="str">
        <f>IF(C163&lt;&gt;"-",SUMIFS(买入!$G$4:$G$1000,买入!$C$4:$C$1000,持仓统计!C163),"-")</f>
        <v>-</v>
      </c>
      <c r="M163" s="9" t="str">
        <f>IF(C163&lt;&gt;"-",SUMIFS(买入!$I$4:$I$1000,买入!$C$4:$C$1000,持仓统计!C163),"-")</f>
        <v>-</v>
      </c>
      <c r="N163" s="8" t="str">
        <f>IF(C163&lt;&gt;"-",SUMIFS(卖出!$G$4:$G$1000,卖出!$C$4:$C$1000,持仓统计!C163),"-")</f>
        <v>-</v>
      </c>
      <c r="O163" s="9" t="str">
        <f>IF(C163&lt;&gt;"-",SUMIFS(卖出!$I$4:$I$1000,卖出!$C$4:$C$1000,持仓统计!C163),"-")</f>
        <v>-</v>
      </c>
      <c r="P163" s="8" t="str">
        <f t="shared" si="9"/>
        <v>-</v>
      </c>
      <c r="Q163" s="9"/>
      <c r="R163" s="9" t="str">
        <f t="shared" si="10"/>
        <v>-</v>
      </c>
      <c r="S163" s="9" t="str">
        <f>IF(C163&lt;&gt;"-",SUMIFS(买入!$J$4:$J$1000,买入!$C$4:$C$1000,持仓统计!C163)+SUMIFS(卖出!$J$4:$J$1000,卖出!$C$4:$C$1000,持仓统计!C163),"-")</f>
        <v>-</v>
      </c>
      <c r="T163" s="9" t="str">
        <f t="shared" si="11"/>
        <v>-</v>
      </c>
      <c r="U163" s="8"/>
    </row>
    <row r="164" customHeight="1" spans="2:21">
      <c r="B164" s="8">
        <f t="shared" si="8"/>
        <v>158</v>
      </c>
      <c r="C164" s="8" t="str">
        <f>IF(选股!C158&lt;&gt;"",选股!C158,"-")</f>
        <v>-</v>
      </c>
      <c r="D164" s="8"/>
      <c r="E164" s="8" t="str">
        <f>IFERROR(VLOOKUP(C164,选股!C158:E1154,2,FALSE),"-")</f>
        <v>-</v>
      </c>
      <c r="F164" s="8"/>
      <c r="G164" s="8"/>
      <c r="H164" s="8"/>
      <c r="I164" s="8"/>
      <c r="J164" s="8"/>
      <c r="K164" s="8" t="str">
        <f>IFERROR(VLOOKUP(C164,选股!C158:E1154,3,FALSE),"-")</f>
        <v>-</v>
      </c>
      <c r="L164" s="8" t="str">
        <f>IF(C164&lt;&gt;"-",SUMIFS(买入!$G$4:$G$1000,买入!$C$4:$C$1000,持仓统计!C164),"-")</f>
        <v>-</v>
      </c>
      <c r="M164" s="9" t="str">
        <f>IF(C164&lt;&gt;"-",SUMIFS(买入!$I$4:$I$1000,买入!$C$4:$C$1000,持仓统计!C164),"-")</f>
        <v>-</v>
      </c>
      <c r="N164" s="8" t="str">
        <f>IF(C164&lt;&gt;"-",SUMIFS(卖出!$G$4:$G$1000,卖出!$C$4:$C$1000,持仓统计!C164),"-")</f>
        <v>-</v>
      </c>
      <c r="O164" s="9" t="str">
        <f>IF(C164&lt;&gt;"-",SUMIFS(卖出!$I$4:$I$1000,卖出!$C$4:$C$1000,持仓统计!C164),"-")</f>
        <v>-</v>
      </c>
      <c r="P164" s="8" t="str">
        <f t="shared" si="9"/>
        <v>-</v>
      </c>
      <c r="Q164" s="9"/>
      <c r="R164" s="9" t="str">
        <f t="shared" si="10"/>
        <v>-</v>
      </c>
      <c r="S164" s="9" t="str">
        <f>IF(C164&lt;&gt;"-",SUMIFS(买入!$J$4:$J$1000,买入!$C$4:$C$1000,持仓统计!C164)+SUMIFS(卖出!$J$4:$J$1000,卖出!$C$4:$C$1000,持仓统计!C164),"-")</f>
        <v>-</v>
      </c>
      <c r="T164" s="9" t="str">
        <f t="shared" si="11"/>
        <v>-</v>
      </c>
      <c r="U164" s="8"/>
    </row>
    <row r="165" customHeight="1" spans="2:21">
      <c r="B165" s="8">
        <f t="shared" si="8"/>
        <v>159</v>
      </c>
      <c r="C165" s="8" t="str">
        <f>IF(选股!C159&lt;&gt;"",选股!C159,"-")</f>
        <v>-</v>
      </c>
      <c r="D165" s="8"/>
      <c r="E165" s="8" t="str">
        <f>IFERROR(VLOOKUP(C165,选股!C159:E1155,2,FALSE),"-")</f>
        <v>-</v>
      </c>
      <c r="F165" s="8"/>
      <c r="G165" s="8"/>
      <c r="H165" s="8"/>
      <c r="I165" s="8"/>
      <c r="J165" s="8"/>
      <c r="K165" s="8" t="str">
        <f>IFERROR(VLOOKUP(C165,选股!C159:E1155,3,FALSE),"-")</f>
        <v>-</v>
      </c>
      <c r="L165" s="8" t="str">
        <f>IF(C165&lt;&gt;"-",SUMIFS(买入!$G$4:$G$1000,买入!$C$4:$C$1000,持仓统计!C165),"-")</f>
        <v>-</v>
      </c>
      <c r="M165" s="9" t="str">
        <f>IF(C165&lt;&gt;"-",SUMIFS(买入!$I$4:$I$1000,买入!$C$4:$C$1000,持仓统计!C165),"-")</f>
        <v>-</v>
      </c>
      <c r="N165" s="8" t="str">
        <f>IF(C165&lt;&gt;"-",SUMIFS(卖出!$G$4:$G$1000,卖出!$C$4:$C$1000,持仓统计!C165),"-")</f>
        <v>-</v>
      </c>
      <c r="O165" s="9" t="str">
        <f>IF(C165&lt;&gt;"-",SUMIFS(卖出!$I$4:$I$1000,卖出!$C$4:$C$1000,持仓统计!C165),"-")</f>
        <v>-</v>
      </c>
      <c r="P165" s="8" t="str">
        <f t="shared" si="9"/>
        <v>-</v>
      </c>
      <c r="Q165" s="9"/>
      <c r="R165" s="9" t="str">
        <f t="shared" si="10"/>
        <v>-</v>
      </c>
      <c r="S165" s="9" t="str">
        <f>IF(C165&lt;&gt;"-",SUMIFS(买入!$J$4:$J$1000,买入!$C$4:$C$1000,持仓统计!C165)+SUMIFS(卖出!$J$4:$J$1000,卖出!$C$4:$C$1000,持仓统计!C165),"-")</f>
        <v>-</v>
      </c>
      <c r="T165" s="9" t="str">
        <f t="shared" si="11"/>
        <v>-</v>
      </c>
      <c r="U165" s="8"/>
    </row>
    <row r="166" customHeight="1" spans="2:21">
      <c r="B166" s="8">
        <f t="shared" si="8"/>
        <v>160</v>
      </c>
      <c r="C166" s="8" t="str">
        <f>IF(选股!C160&lt;&gt;"",选股!C160,"-")</f>
        <v>-</v>
      </c>
      <c r="D166" s="8"/>
      <c r="E166" s="8" t="str">
        <f>IFERROR(VLOOKUP(C166,选股!C160:E1156,2,FALSE),"-")</f>
        <v>-</v>
      </c>
      <c r="F166" s="8"/>
      <c r="G166" s="8"/>
      <c r="H166" s="8"/>
      <c r="I166" s="8"/>
      <c r="J166" s="8"/>
      <c r="K166" s="8" t="str">
        <f>IFERROR(VLOOKUP(C166,选股!C160:E1156,3,FALSE),"-")</f>
        <v>-</v>
      </c>
      <c r="L166" s="8" t="str">
        <f>IF(C166&lt;&gt;"-",SUMIFS(买入!$G$4:$G$1000,买入!$C$4:$C$1000,持仓统计!C166),"-")</f>
        <v>-</v>
      </c>
      <c r="M166" s="9" t="str">
        <f>IF(C166&lt;&gt;"-",SUMIFS(买入!$I$4:$I$1000,买入!$C$4:$C$1000,持仓统计!C166),"-")</f>
        <v>-</v>
      </c>
      <c r="N166" s="8" t="str">
        <f>IF(C166&lt;&gt;"-",SUMIFS(卖出!$G$4:$G$1000,卖出!$C$4:$C$1000,持仓统计!C166),"-")</f>
        <v>-</v>
      </c>
      <c r="O166" s="9" t="str">
        <f>IF(C166&lt;&gt;"-",SUMIFS(卖出!$I$4:$I$1000,卖出!$C$4:$C$1000,持仓统计!C166),"-")</f>
        <v>-</v>
      </c>
      <c r="P166" s="8" t="str">
        <f t="shared" si="9"/>
        <v>-</v>
      </c>
      <c r="Q166" s="9"/>
      <c r="R166" s="9" t="str">
        <f t="shared" si="10"/>
        <v>-</v>
      </c>
      <c r="S166" s="9" t="str">
        <f>IF(C166&lt;&gt;"-",SUMIFS(买入!$J$4:$J$1000,买入!$C$4:$C$1000,持仓统计!C166)+SUMIFS(卖出!$J$4:$J$1000,卖出!$C$4:$C$1000,持仓统计!C166),"-")</f>
        <v>-</v>
      </c>
      <c r="T166" s="9" t="str">
        <f t="shared" si="11"/>
        <v>-</v>
      </c>
      <c r="U166" s="8"/>
    </row>
    <row r="167" customHeight="1" spans="2:21">
      <c r="B167" s="8">
        <f t="shared" si="8"/>
        <v>161</v>
      </c>
      <c r="C167" s="8" t="str">
        <f>IF(选股!C161&lt;&gt;"",选股!C161,"-")</f>
        <v>-</v>
      </c>
      <c r="D167" s="8"/>
      <c r="E167" s="8" t="str">
        <f>IFERROR(VLOOKUP(C167,选股!C161:E1157,2,FALSE),"-")</f>
        <v>-</v>
      </c>
      <c r="F167" s="8"/>
      <c r="G167" s="8"/>
      <c r="H167" s="8"/>
      <c r="I167" s="8"/>
      <c r="J167" s="8"/>
      <c r="K167" s="8" t="str">
        <f>IFERROR(VLOOKUP(C167,选股!C161:E1157,3,FALSE),"-")</f>
        <v>-</v>
      </c>
      <c r="L167" s="8" t="str">
        <f>IF(C167&lt;&gt;"-",SUMIFS(买入!$G$4:$G$1000,买入!$C$4:$C$1000,持仓统计!C167),"-")</f>
        <v>-</v>
      </c>
      <c r="M167" s="9" t="str">
        <f>IF(C167&lt;&gt;"-",SUMIFS(买入!$I$4:$I$1000,买入!$C$4:$C$1000,持仓统计!C167),"-")</f>
        <v>-</v>
      </c>
      <c r="N167" s="8" t="str">
        <f>IF(C167&lt;&gt;"-",SUMIFS(卖出!$G$4:$G$1000,卖出!$C$4:$C$1000,持仓统计!C167),"-")</f>
        <v>-</v>
      </c>
      <c r="O167" s="9" t="str">
        <f>IF(C167&lt;&gt;"-",SUMIFS(卖出!$I$4:$I$1000,卖出!$C$4:$C$1000,持仓统计!C167),"-")</f>
        <v>-</v>
      </c>
      <c r="P167" s="8" t="str">
        <f t="shared" si="9"/>
        <v>-</v>
      </c>
      <c r="Q167" s="9"/>
      <c r="R167" s="9" t="str">
        <f t="shared" si="10"/>
        <v>-</v>
      </c>
      <c r="S167" s="9" t="str">
        <f>IF(C167&lt;&gt;"-",SUMIFS(买入!$J$4:$J$1000,买入!$C$4:$C$1000,持仓统计!C167)+SUMIFS(卖出!$J$4:$J$1000,卖出!$C$4:$C$1000,持仓统计!C167),"-")</f>
        <v>-</v>
      </c>
      <c r="T167" s="9" t="str">
        <f t="shared" si="11"/>
        <v>-</v>
      </c>
      <c r="U167" s="8"/>
    </row>
    <row r="168" customHeight="1" spans="2:21">
      <c r="B168" s="8">
        <f t="shared" si="8"/>
        <v>162</v>
      </c>
      <c r="C168" s="8" t="str">
        <f>IF(选股!C162&lt;&gt;"",选股!C162,"-")</f>
        <v>-</v>
      </c>
      <c r="D168" s="8"/>
      <c r="E168" s="8" t="str">
        <f>IFERROR(VLOOKUP(C168,选股!C162:E1158,2,FALSE),"-")</f>
        <v>-</v>
      </c>
      <c r="F168" s="8"/>
      <c r="G168" s="8"/>
      <c r="H168" s="8"/>
      <c r="I168" s="8"/>
      <c r="J168" s="8"/>
      <c r="K168" s="8" t="str">
        <f>IFERROR(VLOOKUP(C168,选股!C162:E1158,3,FALSE),"-")</f>
        <v>-</v>
      </c>
      <c r="L168" s="8" t="str">
        <f>IF(C168&lt;&gt;"-",SUMIFS(买入!$G$4:$G$1000,买入!$C$4:$C$1000,持仓统计!C168),"-")</f>
        <v>-</v>
      </c>
      <c r="M168" s="9" t="str">
        <f>IF(C168&lt;&gt;"-",SUMIFS(买入!$I$4:$I$1000,买入!$C$4:$C$1000,持仓统计!C168),"-")</f>
        <v>-</v>
      </c>
      <c r="N168" s="8" t="str">
        <f>IF(C168&lt;&gt;"-",SUMIFS(卖出!$G$4:$G$1000,卖出!$C$4:$C$1000,持仓统计!C168),"-")</f>
        <v>-</v>
      </c>
      <c r="O168" s="9" t="str">
        <f>IF(C168&lt;&gt;"-",SUMIFS(卖出!$I$4:$I$1000,卖出!$C$4:$C$1000,持仓统计!C168),"-")</f>
        <v>-</v>
      </c>
      <c r="P168" s="8" t="str">
        <f t="shared" si="9"/>
        <v>-</v>
      </c>
      <c r="Q168" s="9"/>
      <c r="R168" s="9" t="str">
        <f t="shared" si="10"/>
        <v>-</v>
      </c>
      <c r="S168" s="9" t="str">
        <f>IF(C168&lt;&gt;"-",SUMIFS(买入!$J$4:$J$1000,买入!$C$4:$C$1000,持仓统计!C168)+SUMIFS(卖出!$J$4:$J$1000,卖出!$C$4:$C$1000,持仓统计!C168),"-")</f>
        <v>-</v>
      </c>
      <c r="T168" s="9" t="str">
        <f t="shared" si="11"/>
        <v>-</v>
      </c>
      <c r="U168" s="8"/>
    </row>
    <row r="169" customHeight="1" spans="2:21">
      <c r="B169" s="8">
        <f t="shared" si="8"/>
        <v>163</v>
      </c>
      <c r="C169" s="8" t="str">
        <f>IF(选股!C163&lt;&gt;"",选股!C163,"-")</f>
        <v>-</v>
      </c>
      <c r="D169" s="8"/>
      <c r="E169" s="8" t="str">
        <f>IFERROR(VLOOKUP(C169,选股!C163:E1159,2,FALSE),"-")</f>
        <v>-</v>
      </c>
      <c r="F169" s="8"/>
      <c r="G169" s="8"/>
      <c r="H169" s="8"/>
      <c r="I169" s="8"/>
      <c r="J169" s="8"/>
      <c r="K169" s="8" t="str">
        <f>IFERROR(VLOOKUP(C169,选股!C163:E1159,3,FALSE),"-")</f>
        <v>-</v>
      </c>
      <c r="L169" s="8" t="str">
        <f>IF(C169&lt;&gt;"-",SUMIFS(买入!$G$4:$G$1000,买入!$C$4:$C$1000,持仓统计!C169),"-")</f>
        <v>-</v>
      </c>
      <c r="M169" s="9" t="str">
        <f>IF(C169&lt;&gt;"-",SUMIFS(买入!$I$4:$I$1000,买入!$C$4:$C$1000,持仓统计!C169),"-")</f>
        <v>-</v>
      </c>
      <c r="N169" s="8" t="str">
        <f>IF(C169&lt;&gt;"-",SUMIFS(卖出!$G$4:$G$1000,卖出!$C$4:$C$1000,持仓统计!C169),"-")</f>
        <v>-</v>
      </c>
      <c r="O169" s="9" t="str">
        <f>IF(C169&lt;&gt;"-",SUMIFS(卖出!$I$4:$I$1000,卖出!$C$4:$C$1000,持仓统计!C169),"-")</f>
        <v>-</v>
      </c>
      <c r="P169" s="8" t="str">
        <f t="shared" si="9"/>
        <v>-</v>
      </c>
      <c r="Q169" s="9"/>
      <c r="R169" s="9" t="str">
        <f t="shared" si="10"/>
        <v>-</v>
      </c>
      <c r="S169" s="9" t="str">
        <f>IF(C169&lt;&gt;"-",SUMIFS(买入!$J$4:$J$1000,买入!$C$4:$C$1000,持仓统计!C169)+SUMIFS(卖出!$J$4:$J$1000,卖出!$C$4:$C$1000,持仓统计!C169),"-")</f>
        <v>-</v>
      </c>
      <c r="T169" s="9" t="str">
        <f t="shared" si="11"/>
        <v>-</v>
      </c>
      <c r="U169" s="8"/>
    </row>
    <row r="170" customHeight="1" spans="2:21">
      <c r="B170" s="8">
        <f t="shared" si="8"/>
        <v>164</v>
      </c>
      <c r="C170" s="8" t="str">
        <f>IF(选股!C164&lt;&gt;"",选股!C164,"-")</f>
        <v>-</v>
      </c>
      <c r="D170" s="8"/>
      <c r="E170" s="8" t="str">
        <f>IFERROR(VLOOKUP(C170,选股!C164:E1160,2,FALSE),"-")</f>
        <v>-</v>
      </c>
      <c r="F170" s="8"/>
      <c r="G170" s="8"/>
      <c r="H170" s="8"/>
      <c r="I170" s="8"/>
      <c r="J170" s="8"/>
      <c r="K170" s="8" t="str">
        <f>IFERROR(VLOOKUP(C170,选股!C164:E1160,3,FALSE),"-")</f>
        <v>-</v>
      </c>
      <c r="L170" s="8" t="str">
        <f>IF(C170&lt;&gt;"-",SUMIFS(买入!$G$4:$G$1000,买入!$C$4:$C$1000,持仓统计!C170),"-")</f>
        <v>-</v>
      </c>
      <c r="M170" s="9" t="str">
        <f>IF(C170&lt;&gt;"-",SUMIFS(买入!$I$4:$I$1000,买入!$C$4:$C$1000,持仓统计!C170),"-")</f>
        <v>-</v>
      </c>
      <c r="N170" s="8" t="str">
        <f>IF(C170&lt;&gt;"-",SUMIFS(卖出!$G$4:$G$1000,卖出!$C$4:$C$1000,持仓统计!C170),"-")</f>
        <v>-</v>
      </c>
      <c r="O170" s="9" t="str">
        <f>IF(C170&lt;&gt;"-",SUMIFS(卖出!$I$4:$I$1000,卖出!$C$4:$C$1000,持仓统计!C170),"-")</f>
        <v>-</v>
      </c>
      <c r="P170" s="8" t="str">
        <f t="shared" si="9"/>
        <v>-</v>
      </c>
      <c r="Q170" s="9"/>
      <c r="R170" s="9" t="str">
        <f t="shared" si="10"/>
        <v>-</v>
      </c>
      <c r="S170" s="9" t="str">
        <f>IF(C170&lt;&gt;"-",SUMIFS(买入!$J$4:$J$1000,买入!$C$4:$C$1000,持仓统计!C170)+SUMIFS(卖出!$J$4:$J$1000,卖出!$C$4:$C$1000,持仓统计!C170),"-")</f>
        <v>-</v>
      </c>
      <c r="T170" s="9" t="str">
        <f t="shared" si="11"/>
        <v>-</v>
      </c>
      <c r="U170" s="8"/>
    </row>
    <row r="171" customHeight="1" spans="2:21">
      <c r="B171" s="8">
        <f t="shared" si="8"/>
        <v>165</v>
      </c>
      <c r="C171" s="8" t="str">
        <f>IF(选股!C165&lt;&gt;"",选股!C165,"-")</f>
        <v>-</v>
      </c>
      <c r="D171" s="8"/>
      <c r="E171" s="8" t="str">
        <f>IFERROR(VLOOKUP(C171,选股!C165:E1161,2,FALSE),"-")</f>
        <v>-</v>
      </c>
      <c r="F171" s="8"/>
      <c r="G171" s="8"/>
      <c r="H171" s="8"/>
      <c r="I171" s="8"/>
      <c r="J171" s="8"/>
      <c r="K171" s="8" t="str">
        <f>IFERROR(VLOOKUP(C171,选股!C165:E1161,3,FALSE),"-")</f>
        <v>-</v>
      </c>
      <c r="L171" s="8" t="str">
        <f>IF(C171&lt;&gt;"-",SUMIFS(买入!$G$4:$G$1000,买入!$C$4:$C$1000,持仓统计!C171),"-")</f>
        <v>-</v>
      </c>
      <c r="M171" s="9" t="str">
        <f>IF(C171&lt;&gt;"-",SUMIFS(买入!$I$4:$I$1000,买入!$C$4:$C$1000,持仓统计!C171),"-")</f>
        <v>-</v>
      </c>
      <c r="N171" s="8" t="str">
        <f>IF(C171&lt;&gt;"-",SUMIFS(卖出!$G$4:$G$1000,卖出!$C$4:$C$1000,持仓统计!C171),"-")</f>
        <v>-</v>
      </c>
      <c r="O171" s="9" t="str">
        <f>IF(C171&lt;&gt;"-",SUMIFS(卖出!$I$4:$I$1000,卖出!$C$4:$C$1000,持仓统计!C171),"-")</f>
        <v>-</v>
      </c>
      <c r="P171" s="8" t="str">
        <f t="shared" si="9"/>
        <v>-</v>
      </c>
      <c r="Q171" s="9"/>
      <c r="R171" s="9" t="str">
        <f t="shared" si="10"/>
        <v>-</v>
      </c>
      <c r="S171" s="9" t="str">
        <f>IF(C171&lt;&gt;"-",SUMIFS(买入!$J$4:$J$1000,买入!$C$4:$C$1000,持仓统计!C171)+SUMIFS(卖出!$J$4:$J$1000,卖出!$C$4:$C$1000,持仓统计!C171),"-")</f>
        <v>-</v>
      </c>
      <c r="T171" s="9" t="str">
        <f t="shared" si="11"/>
        <v>-</v>
      </c>
      <c r="U171" s="8"/>
    </row>
    <row r="172" customHeight="1" spans="2:21">
      <c r="B172" s="8">
        <f t="shared" si="8"/>
        <v>166</v>
      </c>
      <c r="C172" s="8" t="str">
        <f>IF(选股!C166&lt;&gt;"",选股!C166,"-")</f>
        <v>-</v>
      </c>
      <c r="D172" s="8"/>
      <c r="E172" s="8" t="str">
        <f>IFERROR(VLOOKUP(C172,选股!C166:E1162,2,FALSE),"-")</f>
        <v>-</v>
      </c>
      <c r="F172" s="8"/>
      <c r="G172" s="8"/>
      <c r="H172" s="8"/>
      <c r="I172" s="8"/>
      <c r="J172" s="8"/>
      <c r="K172" s="8" t="str">
        <f>IFERROR(VLOOKUP(C172,选股!C166:E1162,3,FALSE),"-")</f>
        <v>-</v>
      </c>
      <c r="L172" s="8" t="str">
        <f>IF(C172&lt;&gt;"-",SUMIFS(买入!$G$4:$G$1000,买入!$C$4:$C$1000,持仓统计!C172),"-")</f>
        <v>-</v>
      </c>
      <c r="M172" s="9" t="str">
        <f>IF(C172&lt;&gt;"-",SUMIFS(买入!$I$4:$I$1000,买入!$C$4:$C$1000,持仓统计!C172),"-")</f>
        <v>-</v>
      </c>
      <c r="N172" s="8" t="str">
        <f>IF(C172&lt;&gt;"-",SUMIFS(卖出!$G$4:$G$1000,卖出!$C$4:$C$1000,持仓统计!C172),"-")</f>
        <v>-</v>
      </c>
      <c r="O172" s="9" t="str">
        <f>IF(C172&lt;&gt;"-",SUMIFS(卖出!$I$4:$I$1000,卖出!$C$4:$C$1000,持仓统计!C172),"-")</f>
        <v>-</v>
      </c>
      <c r="P172" s="8" t="str">
        <f t="shared" si="9"/>
        <v>-</v>
      </c>
      <c r="Q172" s="9"/>
      <c r="R172" s="9" t="str">
        <f t="shared" si="10"/>
        <v>-</v>
      </c>
      <c r="S172" s="9" t="str">
        <f>IF(C172&lt;&gt;"-",SUMIFS(买入!$J$4:$J$1000,买入!$C$4:$C$1000,持仓统计!C172)+SUMIFS(卖出!$J$4:$J$1000,卖出!$C$4:$C$1000,持仓统计!C172),"-")</f>
        <v>-</v>
      </c>
      <c r="T172" s="9" t="str">
        <f t="shared" si="11"/>
        <v>-</v>
      </c>
      <c r="U172" s="8"/>
    </row>
    <row r="173" customHeight="1" spans="2:21">
      <c r="B173" s="8">
        <f t="shared" si="8"/>
        <v>167</v>
      </c>
      <c r="C173" s="8" t="str">
        <f>IF(选股!C167&lt;&gt;"",选股!C167,"-")</f>
        <v>-</v>
      </c>
      <c r="D173" s="8"/>
      <c r="E173" s="8" t="str">
        <f>IFERROR(VLOOKUP(C173,选股!C167:E1163,2,FALSE),"-")</f>
        <v>-</v>
      </c>
      <c r="F173" s="8"/>
      <c r="G173" s="8"/>
      <c r="H173" s="8"/>
      <c r="I173" s="8"/>
      <c r="J173" s="8"/>
      <c r="K173" s="8" t="str">
        <f>IFERROR(VLOOKUP(C173,选股!C167:E1163,3,FALSE),"-")</f>
        <v>-</v>
      </c>
      <c r="L173" s="8" t="str">
        <f>IF(C173&lt;&gt;"-",SUMIFS(买入!$G$4:$G$1000,买入!$C$4:$C$1000,持仓统计!C173),"-")</f>
        <v>-</v>
      </c>
      <c r="M173" s="9" t="str">
        <f>IF(C173&lt;&gt;"-",SUMIFS(买入!$I$4:$I$1000,买入!$C$4:$C$1000,持仓统计!C173),"-")</f>
        <v>-</v>
      </c>
      <c r="N173" s="8" t="str">
        <f>IF(C173&lt;&gt;"-",SUMIFS(卖出!$G$4:$G$1000,卖出!$C$4:$C$1000,持仓统计!C173),"-")</f>
        <v>-</v>
      </c>
      <c r="O173" s="9" t="str">
        <f>IF(C173&lt;&gt;"-",SUMIFS(卖出!$I$4:$I$1000,卖出!$C$4:$C$1000,持仓统计!C173),"-")</f>
        <v>-</v>
      </c>
      <c r="P173" s="8" t="str">
        <f t="shared" si="9"/>
        <v>-</v>
      </c>
      <c r="Q173" s="9"/>
      <c r="R173" s="9" t="str">
        <f t="shared" si="10"/>
        <v>-</v>
      </c>
      <c r="S173" s="9" t="str">
        <f>IF(C173&lt;&gt;"-",SUMIFS(买入!$J$4:$J$1000,买入!$C$4:$C$1000,持仓统计!C173)+SUMIFS(卖出!$J$4:$J$1000,卖出!$C$4:$C$1000,持仓统计!C173),"-")</f>
        <v>-</v>
      </c>
      <c r="T173" s="9" t="str">
        <f t="shared" si="11"/>
        <v>-</v>
      </c>
      <c r="U173" s="8"/>
    </row>
    <row r="174" customHeight="1" spans="2:21">
      <c r="B174" s="8">
        <f t="shared" si="8"/>
        <v>168</v>
      </c>
      <c r="C174" s="8" t="str">
        <f>IF(选股!C168&lt;&gt;"",选股!C168,"-")</f>
        <v>-</v>
      </c>
      <c r="D174" s="8"/>
      <c r="E174" s="8" t="str">
        <f>IFERROR(VLOOKUP(C174,选股!C168:E1164,2,FALSE),"-")</f>
        <v>-</v>
      </c>
      <c r="F174" s="8"/>
      <c r="G174" s="8"/>
      <c r="H174" s="8"/>
      <c r="I174" s="8"/>
      <c r="J174" s="8"/>
      <c r="K174" s="8" t="str">
        <f>IFERROR(VLOOKUP(C174,选股!C168:E1164,3,FALSE),"-")</f>
        <v>-</v>
      </c>
      <c r="L174" s="8" t="str">
        <f>IF(C174&lt;&gt;"-",SUMIFS(买入!$G$4:$G$1000,买入!$C$4:$C$1000,持仓统计!C174),"-")</f>
        <v>-</v>
      </c>
      <c r="M174" s="9" t="str">
        <f>IF(C174&lt;&gt;"-",SUMIFS(买入!$I$4:$I$1000,买入!$C$4:$C$1000,持仓统计!C174),"-")</f>
        <v>-</v>
      </c>
      <c r="N174" s="8" t="str">
        <f>IF(C174&lt;&gt;"-",SUMIFS(卖出!$G$4:$G$1000,卖出!$C$4:$C$1000,持仓统计!C174),"-")</f>
        <v>-</v>
      </c>
      <c r="O174" s="9" t="str">
        <f>IF(C174&lt;&gt;"-",SUMIFS(卖出!$I$4:$I$1000,卖出!$C$4:$C$1000,持仓统计!C174),"-")</f>
        <v>-</v>
      </c>
      <c r="P174" s="8" t="str">
        <f t="shared" si="9"/>
        <v>-</v>
      </c>
      <c r="Q174" s="9"/>
      <c r="R174" s="9" t="str">
        <f t="shared" si="10"/>
        <v>-</v>
      </c>
      <c r="S174" s="9" t="str">
        <f>IF(C174&lt;&gt;"-",SUMIFS(买入!$J$4:$J$1000,买入!$C$4:$C$1000,持仓统计!C174)+SUMIFS(卖出!$J$4:$J$1000,卖出!$C$4:$C$1000,持仓统计!C174),"-")</f>
        <v>-</v>
      </c>
      <c r="T174" s="9" t="str">
        <f t="shared" si="11"/>
        <v>-</v>
      </c>
      <c r="U174" s="8"/>
    </row>
    <row r="175" customHeight="1" spans="2:21">
      <c r="B175" s="8">
        <f t="shared" si="8"/>
        <v>169</v>
      </c>
      <c r="C175" s="8" t="str">
        <f>IF(选股!C169&lt;&gt;"",选股!C169,"-")</f>
        <v>-</v>
      </c>
      <c r="D175" s="8"/>
      <c r="E175" s="8" t="str">
        <f>IFERROR(VLOOKUP(C175,选股!C169:E1165,2,FALSE),"-")</f>
        <v>-</v>
      </c>
      <c r="F175" s="8"/>
      <c r="G175" s="8"/>
      <c r="H175" s="8"/>
      <c r="I175" s="8"/>
      <c r="J175" s="8"/>
      <c r="K175" s="8" t="str">
        <f>IFERROR(VLOOKUP(C175,选股!C169:E1165,3,FALSE),"-")</f>
        <v>-</v>
      </c>
      <c r="L175" s="8" t="str">
        <f>IF(C175&lt;&gt;"-",SUMIFS(买入!$G$4:$G$1000,买入!$C$4:$C$1000,持仓统计!C175),"-")</f>
        <v>-</v>
      </c>
      <c r="M175" s="9" t="str">
        <f>IF(C175&lt;&gt;"-",SUMIFS(买入!$I$4:$I$1000,买入!$C$4:$C$1000,持仓统计!C175),"-")</f>
        <v>-</v>
      </c>
      <c r="N175" s="8" t="str">
        <f>IF(C175&lt;&gt;"-",SUMIFS(卖出!$G$4:$G$1000,卖出!$C$4:$C$1000,持仓统计!C175),"-")</f>
        <v>-</v>
      </c>
      <c r="O175" s="9" t="str">
        <f>IF(C175&lt;&gt;"-",SUMIFS(卖出!$I$4:$I$1000,卖出!$C$4:$C$1000,持仓统计!C175),"-")</f>
        <v>-</v>
      </c>
      <c r="P175" s="8" t="str">
        <f t="shared" si="9"/>
        <v>-</v>
      </c>
      <c r="Q175" s="9"/>
      <c r="R175" s="9" t="str">
        <f t="shared" si="10"/>
        <v>-</v>
      </c>
      <c r="S175" s="9" t="str">
        <f>IF(C175&lt;&gt;"-",SUMIFS(买入!$J$4:$J$1000,买入!$C$4:$C$1000,持仓统计!C175)+SUMIFS(卖出!$J$4:$J$1000,卖出!$C$4:$C$1000,持仓统计!C175),"-")</f>
        <v>-</v>
      </c>
      <c r="T175" s="9" t="str">
        <f t="shared" si="11"/>
        <v>-</v>
      </c>
      <c r="U175" s="8"/>
    </row>
    <row r="176" customHeight="1" spans="2:21">
      <c r="B176" s="8">
        <f t="shared" si="8"/>
        <v>170</v>
      </c>
      <c r="C176" s="8" t="str">
        <f>IF(选股!C170&lt;&gt;"",选股!C170,"-")</f>
        <v>-</v>
      </c>
      <c r="D176" s="8"/>
      <c r="E176" s="8" t="str">
        <f>IFERROR(VLOOKUP(C176,选股!C170:E1166,2,FALSE),"-")</f>
        <v>-</v>
      </c>
      <c r="F176" s="8"/>
      <c r="G176" s="8"/>
      <c r="H176" s="8"/>
      <c r="I176" s="8"/>
      <c r="J176" s="8"/>
      <c r="K176" s="8" t="str">
        <f>IFERROR(VLOOKUP(C176,选股!C170:E1166,3,FALSE),"-")</f>
        <v>-</v>
      </c>
      <c r="L176" s="8" t="str">
        <f>IF(C176&lt;&gt;"-",SUMIFS(买入!$G$4:$G$1000,买入!$C$4:$C$1000,持仓统计!C176),"-")</f>
        <v>-</v>
      </c>
      <c r="M176" s="9" t="str">
        <f>IF(C176&lt;&gt;"-",SUMIFS(买入!$I$4:$I$1000,买入!$C$4:$C$1000,持仓统计!C176),"-")</f>
        <v>-</v>
      </c>
      <c r="N176" s="8" t="str">
        <f>IF(C176&lt;&gt;"-",SUMIFS(卖出!$G$4:$G$1000,卖出!$C$4:$C$1000,持仓统计!C176),"-")</f>
        <v>-</v>
      </c>
      <c r="O176" s="9" t="str">
        <f>IF(C176&lt;&gt;"-",SUMIFS(卖出!$I$4:$I$1000,卖出!$C$4:$C$1000,持仓统计!C176),"-")</f>
        <v>-</v>
      </c>
      <c r="P176" s="8" t="str">
        <f t="shared" si="9"/>
        <v>-</v>
      </c>
      <c r="Q176" s="9"/>
      <c r="R176" s="9" t="str">
        <f t="shared" si="10"/>
        <v>-</v>
      </c>
      <c r="S176" s="9" t="str">
        <f>IF(C176&lt;&gt;"-",SUMIFS(买入!$J$4:$J$1000,买入!$C$4:$C$1000,持仓统计!C176)+SUMIFS(卖出!$J$4:$J$1000,卖出!$C$4:$C$1000,持仓统计!C176),"-")</f>
        <v>-</v>
      </c>
      <c r="T176" s="9" t="str">
        <f t="shared" si="11"/>
        <v>-</v>
      </c>
      <c r="U176" s="8"/>
    </row>
    <row r="177" customHeight="1" spans="2:21">
      <c r="B177" s="8">
        <f t="shared" si="8"/>
        <v>171</v>
      </c>
      <c r="C177" s="8" t="str">
        <f>IF(选股!C171&lt;&gt;"",选股!C171,"-")</f>
        <v>-</v>
      </c>
      <c r="D177" s="8"/>
      <c r="E177" s="8" t="str">
        <f>IFERROR(VLOOKUP(C177,选股!C171:E1167,2,FALSE),"-")</f>
        <v>-</v>
      </c>
      <c r="F177" s="8"/>
      <c r="G177" s="8"/>
      <c r="H177" s="8"/>
      <c r="I177" s="8"/>
      <c r="J177" s="8"/>
      <c r="K177" s="8" t="str">
        <f>IFERROR(VLOOKUP(C177,选股!C171:E1167,3,FALSE),"-")</f>
        <v>-</v>
      </c>
      <c r="L177" s="8" t="str">
        <f>IF(C177&lt;&gt;"-",SUMIFS(买入!$G$4:$G$1000,买入!$C$4:$C$1000,持仓统计!C177),"-")</f>
        <v>-</v>
      </c>
      <c r="M177" s="9" t="str">
        <f>IF(C177&lt;&gt;"-",SUMIFS(买入!$I$4:$I$1000,买入!$C$4:$C$1000,持仓统计!C177),"-")</f>
        <v>-</v>
      </c>
      <c r="N177" s="8" t="str">
        <f>IF(C177&lt;&gt;"-",SUMIFS(卖出!$G$4:$G$1000,卖出!$C$4:$C$1000,持仓统计!C177),"-")</f>
        <v>-</v>
      </c>
      <c r="O177" s="9" t="str">
        <f>IF(C177&lt;&gt;"-",SUMIFS(卖出!$I$4:$I$1000,卖出!$C$4:$C$1000,持仓统计!C177),"-")</f>
        <v>-</v>
      </c>
      <c r="P177" s="8" t="str">
        <f t="shared" si="9"/>
        <v>-</v>
      </c>
      <c r="Q177" s="9"/>
      <c r="R177" s="9" t="str">
        <f t="shared" si="10"/>
        <v>-</v>
      </c>
      <c r="S177" s="9" t="str">
        <f>IF(C177&lt;&gt;"-",SUMIFS(买入!$J$4:$J$1000,买入!$C$4:$C$1000,持仓统计!C177)+SUMIFS(卖出!$J$4:$J$1000,卖出!$C$4:$C$1000,持仓统计!C177),"-")</f>
        <v>-</v>
      </c>
      <c r="T177" s="9" t="str">
        <f t="shared" si="11"/>
        <v>-</v>
      </c>
      <c r="U177" s="8"/>
    </row>
    <row r="178" customHeight="1" spans="2:21">
      <c r="B178" s="8">
        <f t="shared" si="8"/>
        <v>172</v>
      </c>
      <c r="C178" s="8" t="str">
        <f>IF(选股!C172&lt;&gt;"",选股!C172,"-")</f>
        <v>-</v>
      </c>
      <c r="D178" s="8"/>
      <c r="E178" s="8" t="str">
        <f>IFERROR(VLOOKUP(C178,选股!C172:E1168,2,FALSE),"-")</f>
        <v>-</v>
      </c>
      <c r="F178" s="8"/>
      <c r="G178" s="8"/>
      <c r="H178" s="8"/>
      <c r="I178" s="8"/>
      <c r="J178" s="8"/>
      <c r="K178" s="8" t="str">
        <f>IFERROR(VLOOKUP(C178,选股!C172:E1168,3,FALSE),"-")</f>
        <v>-</v>
      </c>
      <c r="L178" s="8" t="str">
        <f>IF(C178&lt;&gt;"-",SUMIFS(买入!$G$4:$G$1000,买入!$C$4:$C$1000,持仓统计!C178),"-")</f>
        <v>-</v>
      </c>
      <c r="M178" s="9" t="str">
        <f>IF(C178&lt;&gt;"-",SUMIFS(买入!$I$4:$I$1000,买入!$C$4:$C$1000,持仓统计!C178),"-")</f>
        <v>-</v>
      </c>
      <c r="N178" s="8" t="str">
        <f>IF(C178&lt;&gt;"-",SUMIFS(卖出!$G$4:$G$1000,卖出!$C$4:$C$1000,持仓统计!C178),"-")</f>
        <v>-</v>
      </c>
      <c r="O178" s="9" t="str">
        <f>IF(C178&lt;&gt;"-",SUMIFS(卖出!$I$4:$I$1000,卖出!$C$4:$C$1000,持仓统计!C178),"-")</f>
        <v>-</v>
      </c>
      <c r="P178" s="8" t="str">
        <f t="shared" si="9"/>
        <v>-</v>
      </c>
      <c r="Q178" s="9"/>
      <c r="R178" s="9" t="str">
        <f t="shared" si="10"/>
        <v>-</v>
      </c>
      <c r="S178" s="9" t="str">
        <f>IF(C178&lt;&gt;"-",SUMIFS(买入!$J$4:$J$1000,买入!$C$4:$C$1000,持仓统计!C178)+SUMIFS(卖出!$J$4:$J$1000,卖出!$C$4:$C$1000,持仓统计!C178),"-")</f>
        <v>-</v>
      </c>
      <c r="T178" s="9" t="str">
        <f t="shared" si="11"/>
        <v>-</v>
      </c>
      <c r="U178" s="8"/>
    </row>
    <row r="179" customHeight="1" spans="2:21">
      <c r="B179" s="8">
        <f t="shared" si="8"/>
        <v>173</v>
      </c>
      <c r="C179" s="8" t="str">
        <f>IF(选股!C173&lt;&gt;"",选股!C173,"-")</f>
        <v>-</v>
      </c>
      <c r="D179" s="8"/>
      <c r="E179" s="8" t="str">
        <f>IFERROR(VLOOKUP(C179,选股!C173:E1169,2,FALSE),"-")</f>
        <v>-</v>
      </c>
      <c r="F179" s="8"/>
      <c r="G179" s="8"/>
      <c r="H179" s="8"/>
      <c r="I179" s="8"/>
      <c r="J179" s="8"/>
      <c r="K179" s="8" t="str">
        <f>IFERROR(VLOOKUP(C179,选股!C173:E1169,3,FALSE),"-")</f>
        <v>-</v>
      </c>
      <c r="L179" s="8" t="str">
        <f>IF(C179&lt;&gt;"-",SUMIFS(买入!$G$4:$G$1000,买入!$C$4:$C$1000,持仓统计!C179),"-")</f>
        <v>-</v>
      </c>
      <c r="M179" s="9" t="str">
        <f>IF(C179&lt;&gt;"-",SUMIFS(买入!$I$4:$I$1000,买入!$C$4:$C$1000,持仓统计!C179),"-")</f>
        <v>-</v>
      </c>
      <c r="N179" s="8" t="str">
        <f>IF(C179&lt;&gt;"-",SUMIFS(卖出!$G$4:$G$1000,卖出!$C$4:$C$1000,持仓统计!C179),"-")</f>
        <v>-</v>
      </c>
      <c r="O179" s="9" t="str">
        <f>IF(C179&lt;&gt;"-",SUMIFS(卖出!$I$4:$I$1000,卖出!$C$4:$C$1000,持仓统计!C179),"-")</f>
        <v>-</v>
      </c>
      <c r="P179" s="8" t="str">
        <f t="shared" si="9"/>
        <v>-</v>
      </c>
      <c r="Q179" s="9"/>
      <c r="R179" s="9" t="str">
        <f t="shared" si="10"/>
        <v>-</v>
      </c>
      <c r="S179" s="9" t="str">
        <f>IF(C179&lt;&gt;"-",SUMIFS(买入!$J$4:$J$1000,买入!$C$4:$C$1000,持仓统计!C179)+SUMIFS(卖出!$J$4:$J$1000,卖出!$C$4:$C$1000,持仓统计!C179),"-")</f>
        <v>-</v>
      </c>
      <c r="T179" s="9" t="str">
        <f t="shared" si="11"/>
        <v>-</v>
      </c>
      <c r="U179" s="8"/>
    </row>
    <row r="180" customHeight="1" spans="2:21">
      <c r="B180" s="8">
        <f t="shared" si="8"/>
        <v>174</v>
      </c>
      <c r="C180" s="8" t="str">
        <f>IF(选股!C174&lt;&gt;"",选股!C174,"-")</f>
        <v>-</v>
      </c>
      <c r="D180" s="8"/>
      <c r="E180" s="8" t="str">
        <f>IFERROR(VLOOKUP(C180,选股!C174:E1170,2,FALSE),"-")</f>
        <v>-</v>
      </c>
      <c r="F180" s="8"/>
      <c r="G180" s="8"/>
      <c r="H180" s="8"/>
      <c r="I180" s="8"/>
      <c r="J180" s="8"/>
      <c r="K180" s="8" t="str">
        <f>IFERROR(VLOOKUP(C180,选股!C174:E1170,3,FALSE),"-")</f>
        <v>-</v>
      </c>
      <c r="L180" s="8" t="str">
        <f>IF(C180&lt;&gt;"-",SUMIFS(买入!$G$4:$G$1000,买入!$C$4:$C$1000,持仓统计!C180),"-")</f>
        <v>-</v>
      </c>
      <c r="M180" s="9" t="str">
        <f>IF(C180&lt;&gt;"-",SUMIFS(买入!$I$4:$I$1000,买入!$C$4:$C$1000,持仓统计!C180),"-")</f>
        <v>-</v>
      </c>
      <c r="N180" s="8" t="str">
        <f>IF(C180&lt;&gt;"-",SUMIFS(卖出!$G$4:$G$1000,卖出!$C$4:$C$1000,持仓统计!C180),"-")</f>
        <v>-</v>
      </c>
      <c r="O180" s="9" t="str">
        <f>IF(C180&lt;&gt;"-",SUMIFS(卖出!$I$4:$I$1000,卖出!$C$4:$C$1000,持仓统计!C180),"-")</f>
        <v>-</v>
      </c>
      <c r="P180" s="8" t="str">
        <f t="shared" si="9"/>
        <v>-</v>
      </c>
      <c r="Q180" s="9"/>
      <c r="R180" s="9" t="str">
        <f t="shared" si="10"/>
        <v>-</v>
      </c>
      <c r="S180" s="9" t="str">
        <f>IF(C180&lt;&gt;"-",SUMIFS(买入!$J$4:$J$1000,买入!$C$4:$C$1000,持仓统计!C180)+SUMIFS(卖出!$J$4:$J$1000,卖出!$C$4:$C$1000,持仓统计!C180),"-")</f>
        <v>-</v>
      </c>
      <c r="T180" s="9" t="str">
        <f t="shared" si="11"/>
        <v>-</v>
      </c>
      <c r="U180" s="8"/>
    </row>
    <row r="181" customHeight="1" spans="2:21">
      <c r="B181" s="8">
        <f t="shared" si="8"/>
        <v>175</v>
      </c>
      <c r="C181" s="8" t="str">
        <f>IF(选股!C175&lt;&gt;"",选股!C175,"-")</f>
        <v>-</v>
      </c>
      <c r="D181" s="8"/>
      <c r="E181" s="8" t="str">
        <f>IFERROR(VLOOKUP(C181,选股!C175:E1171,2,FALSE),"-")</f>
        <v>-</v>
      </c>
      <c r="F181" s="8"/>
      <c r="G181" s="8"/>
      <c r="H181" s="8"/>
      <c r="I181" s="8"/>
      <c r="J181" s="8"/>
      <c r="K181" s="8" t="str">
        <f>IFERROR(VLOOKUP(C181,选股!C175:E1171,3,FALSE),"-")</f>
        <v>-</v>
      </c>
      <c r="L181" s="8" t="str">
        <f>IF(C181&lt;&gt;"-",SUMIFS(买入!$G$4:$G$1000,买入!$C$4:$C$1000,持仓统计!C181),"-")</f>
        <v>-</v>
      </c>
      <c r="M181" s="9" t="str">
        <f>IF(C181&lt;&gt;"-",SUMIFS(买入!$I$4:$I$1000,买入!$C$4:$C$1000,持仓统计!C181),"-")</f>
        <v>-</v>
      </c>
      <c r="N181" s="8" t="str">
        <f>IF(C181&lt;&gt;"-",SUMIFS(卖出!$G$4:$G$1000,卖出!$C$4:$C$1000,持仓统计!C181),"-")</f>
        <v>-</v>
      </c>
      <c r="O181" s="9" t="str">
        <f>IF(C181&lt;&gt;"-",SUMIFS(卖出!$I$4:$I$1000,卖出!$C$4:$C$1000,持仓统计!C181),"-")</f>
        <v>-</v>
      </c>
      <c r="P181" s="8" t="str">
        <f t="shared" si="9"/>
        <v>-</v>
      </c>
      <c r="Q181" s="9"/>
      <c r="R181" s="9" t="str">
        <f t="shared" si="10"/>
        <v>-</v>
      </c>
      <c r="S181" s="9" t="str">
        <f>IF(C181&lt;&gt;"-",SUMIFS(买入!$J$4:$J$1000,买入!$C$4:$C$1000,持仓统计!C181)+SUMIFS(卖出!$J$4:$J$1000,卖出!$C$4:$C$1000,持仓统计!C181),"-")</f>
        <v>-</v>
      </c>
      <c r="T181" s="9" t="str">
        <f t="shared" si="11"/>
        <v>-</v>
      </c>
      <c r="U181" s="8"/>
    </row>
    <row r="182" customHeight="1" spans="2:21">
      <c r="B182" s="8">
        <f t="shared" si="8"/>
        <v>176</v>
      </c>
      <c r="C182" s="8" t="str">
        <f>IF(选股!C176&lt;&gt;"",选股!C176,"-")</f>
        <v>-</v>
      </c>
      <c r="D182" s="8"/>
      <c r="E182" s="8" t="str">
        <f>IFERROR(VLOOKUP(C182,选股!C176:E1172,2,FALSE),"-")</f>
        <v>-</v>
      </c>
      <c r="F182" s="8"/>
      <c r="G182" s="8"/>
      <c r="H182" s="8"/>
      <c r="I182" s="8"/>
      <c r="J182" s="8"/>
      <c r="K182" s="8" t="str">
        <f>IFERROR(VLOOKUP(C182,选股!C176:E1172,3,FALSE),"-")</f>
        <v>-</v>
      </c>
      <c r="L182" s="8" t="str">
        <f>IF(C182&lt;&gt;"-",SUMIFS(买入!$G$4:$G$1000,买入!$C$4:$C$1000,持仓统计!C182),"-")</f>
        <v>-</v>
      </c>
      <c r="M182" s="9" t="str">
        <f>IF(C182&lt;&gt;"-",SUMIFS(买入!$I$4:$I$1000,买入!$C$4:$C$1000,持仓统计!C182),"-")</f>
        <v>-</v>
      </c>
      <c r="N182" s="8" t="str">
        <f>IF(C182&lt;&gt;"-",SUMIFS(卖出!$G$4:$G$1000,卖出!$C$4:$C$1000,持仓统计!C182),"-")</f>
        <v>-</v>
      </c>
      <c r="O182" s="9" t="str">
        <f>IF(C182&lt;&gt;"-",SUMIFS(卖出!$I$4:$I$1000,卖出!$C$4:$C$1000,持仓统计!C182),"-")</f>
        <v>-</v>
      </c>
      <c r="P182" s="8" t="str">
        <f t="shared" si="9"/>
        <v>-</v>
      </c>
      <c r="Q182" s="9"/>
      <c r="R182" s="9" t="str">
        <f t="shared" si="10"/>
        <v>-</v>
      </c>
      <c r="S182" s="9" t="str">
        <f>IF(C182&lt;&gt;"-",SUMIFS(买入!$J$4:$J$1000,买入!$C$4:$C$1000,持仓统计!C182)+SUMIFS(卖出!$J$4:$J$1000,卖出!$C$4:$C$1000,持仓统计!C182),"-")</f>
        <v>-</v>
      </c>
      <c r="T182" s="9" t="str">
        <f t="shared" si="11"/>
        <v>-</v>
      </c>
      <c r="U182" s="8"/>
    </row>
    <row r="183" customHeight="1" spans="2:21">
      <c r="B183" s="8">
        <f t="shared" si="8"/>
        <v>177</v>
      </c>
      <c r="C183" s="8" t="str">
        <f>IF(选股!C177&lt;&gt;"",选股!C177,"-")</f>
        <v>-</v>
      </c>
      <c r="D183" s="8"/>
      <c r="E183" s="8" t="str">
        <f>IFERROR(VLOOKUP(C183,选股!C177:E1173,2,FALSE),"-")</f>
        <v>-</v>
      </c>
      <c r="F183" s="8"/>
      <c r="G183" s="8"/>
      <c r="H183" s="8"/>
      <c r="I183" s="8"/>
      <c r="J183" s="8"/>
      <c r="K183" s="8" t="str">
        <f>IFERROR(VLOOKUP(C183,选股!C177:E1173,3,FALSE),"-")</f>
        <v>-</v>
      </c>
      <c r="L183" s="8" t="str">
        <f>IF(C183&lt;&gt;"-",SUMIFS(买入!$G$4:$G$1000,买入!$C$4:$C$1000,持仓统计!C183),"-")</f>
        <v>-</v>
      </c>
      <c r="M183" s="9" t="str">
        <f>IF(C183&lt;&gt;"-",SUMIFS(买入!$I$4:$I$1000,买入!$C$4:$C$1000,持仓统计!C183),"-")</f>
        <v>-</v>
      </c>
      <c r="N183" s="8" t="str">
        <f>IF(C183&lt;&gt;"-",SUMIFS(卖出!$G$4:$G$1000,卖出!$C$4:$C$1000,持仓统计!C183),"-")</f>
        <v>-</v>
      </c>
      <c r="O183" s="9" t="str">
        <f>IF(C183&lt;&gt;"-",SUMIFS(卖出!$I$4:$I$1000,卖出!$C$4:$C$1000,持仓统计!C183),"-")</f>
        <v>-</v>
      </c>
      <c r="P183" s="8" t="str">
        <f t="shared" si="9"/>
        <v>-</v>
      </c>
      <c r="Q183" s="9"/>
      <c r="R183" s="9" t="str">
        <f t="shared" si="10"/>
        <v>-</v>
      </c>
      <c r="S183" s="9" t="str">
        <f>IF(C183&lt;&gt;"-",SUMIFS(买入!$J$4:$J$1000,买入!$C$4:$C$1000,持仓统计!C183)+SUMIFS(卖出!$J$4:$J$1000,卖出!$C$4:$C$1000,持仓统计!C183),"-")</f>
        <v>-</v>
      </c>
      <c r="T183" s="9" t="str">
        <f t="shared" si="11"/>
        <v>-</v>
      </c>
      <c r="U183" s="8"/>
    </row>
    <row r="184" customHeight="1" spans="2:21">
      <c r="B184" s="8">
        <f t="shared" si="8"/>
        <v>178</v>
      </c>
      <c r="C184" s="8" t="str">
        <f>IF(选股!C178&lt;&gt;"",选股!C178,"-")</f>
        <v>-</v>
      </c>
      <c r="D184" s="8"/>
      <c r="E184" s="8" t="str">
        <f>IFERROR(VLOOKUP(C184,选股!C178:E1174,2,FALSE),"-")</f>
        <v>-</v>
      </c>
      <c r="F184" s="8"/>
      <c r="G184" s="8"/>
      <c r="H184" s="8"/>
      <c r="I184" s="8"/>
      <c r="J184" s="8"/>
      <c r="K184" s="8" t="str">
        <f>IFERROR(VLOOKUP(C184,选股!C178:E1174,3,FALSE),"-")</f>
        <v>-</v>
      </c>
      <c r="L184" s="8" t="str">
        <f>IF(C184&lt;&gt;"-",SUMIFS(买入!$G$4:$G$1000,买入!$C$4:$C$1000,持仓统计!C184),"-")</f>
        <v>-</v>
      </c>
      <c r="M184" s="9" t="str">
        <f>IF(C184&lt;&gt;"-",SUMIFS(买入!$I$4:$I$1000,买入!$C$4:$C$1000,持仓统计!C184),"-")</f>
        <v>-</v>
      </c>
      <c r="N184" s="8" t="str">
        <f>IF(C184&lt;&gt;"-",SUMIFS(卖出!$G$4:$G$1000,卖出!$C$4:$C$1000,持仓统计!C184),"-")</f>
        <v>-</v>
      </c>
      <c r="O184" s="9" t="str">
        <f>IF(C184&lt;&gt;"-",SUMIFS(卖出!$I$4:$I$1000,卖出!$C$4:$C$1000,持仓统计!C184),"-")</f>
        <v>-</v>
      </c>
      <c r="P184" s="8" t="str">
        <f t="shared" si="9"/>
        <v>-</v>
      </c>
      <c r="Q184" s="9"/>
      <c r="R184" s="9" t="str">
        <f t="shared" si="10"/>
        <v>-</v>
      </c>
      <c r="S184" s="9" t="str">
        <f>IF(C184&lt;&gt;"-",SUMIFS(买入!$J$4:$J$1000,买入!$C$4:$C$1000,持仓统计!C184)+SUMIFS(卖出!$J$4:$J$1000,卖出!$C$4:$C$1000,持仓统计!C184),"-")</f>
        <v>-</v>
      </c>
      <c r="T184" s="9" t="str">
        <f t="shared" si="11"/>
        <v>-</v>
      </c>
      <c r="U184" s="8"/>
    </row>
    <row r="185" customHeight="1" spans="2:21">
      <c r="B185" s="8">
        <f t="shared" si="8"/>
        <v>179</v>
      </c>
      <c r="C185" s="8" t="str">
        <f>IF(选股!C179&lt;&gt;"",选股!C179,"-")</f>
        <v>-</v>
      </c>
      <c r="D185" s="8"/>
      <c r="E185" s="8" t="str">
        <f>IFERROR(VLOOKUP(C185,选股!C179:E1175,2,FALSE),"-")</f>
        <v>-</v>
      </c>
      <c r="F185" s="8"/>
      <c r="G185" s="8"/>
      <c r="H185" s="8"/>
      <c r="I185" s="8"/>
      <c r="J185" s="8"/>
      <c r="K185" s="8" t="str">
        <f>IFERROR(VLOOKUP(C185,选股!C179:E1175,3,FALSE),"-")</f>
        <v>-</v>
      </c>
      <c r="L185" s="8" t="str">
        <f>IF(C185&lt;&gt;"-",SUMIFS(买入!$G$4:$G$1000,买入!$C$4:$C$1000,持仓统计!C185),"-")</f>
        <v>-</v>
      </c>
      <c r="M185" s="9" t="str">
        <f>IF(C185&lt;&gt;"-",SUMIFS(买入!$I$4:$I$1000,买入!$C$4:$C$1000,持仓统计!C185),"-")</f>
        <v>-</v>
      </c>
      <c r="N185" s="8" t="str">
        <f>IF(C185&lt;&gt;"-",SUMIFS(卖出!$G$4:$G$1000,卖出!$C$4:$C$1000,持仓统计!C185),"-")</f>
        <v>-</v>
      </c>
      <c r="O185" s="9" t="str">
        <f>IF(C185&lt;&gt;"-",SUMIFS(卖出!$I$4:$I$1000,卖出!$C$4:$C$1000,持仓统计!C185),"-")</f>
        <v>-</v>
      </c>
      <c r="P185" s="8" t="str">
        <f t="shared" si="9"/>
        <v>-</v>
      </c>
      <c r="Q185" s="9"/>
      <c r="R185" s="9" t="str">
        <f t="shared" si="10"/>
        <v>-</v>
      </c>
      <c r="S185" s="9" t="str">
        <f>IF(C185&lt;&gt;"-",SUMIFS(买入!$J$4:$J$1000,买入!$C$4:$C$1000,持仓统计!C185)+SUMIFS(卖出!$J$4:$J$1000,卖出!$C$4:$C$1000,持仓统计!C185),"-")</f>
        <v>-</v>
      </c>
      <c r="T185" s="9" t="str">
        <f t="shared" si="11"/>
        <v>-</v>
      </c>
      <c r="U185" s="8"/>
    </row>
    <row r="186" customHeight="1" spans="2:21">
      <c r="B186" s="8">
        <f t="shared" si="8"/>
        <v>180</v>
      </c>
      <c r="C186" s="8" t="str">
        <f>IF(选股!C180&lt;&gt;"",选股!C180,"-")</f>
        <v>-</v>
      </c>
      <c r="D186" s="8"/>
      <c r="E186" s="8" t="str">
        <f>IFERROR(VLOOKUP(C186,选股!C180:E1176,2,FALSE),"-")</f>
        <v>-</v>
      </c>
      <c r="F186" s="8"/>
      <c r="G186" s="8"/>
      <c r="H186" s="8"/>
      <c r="I186" s="8"/>
      <c r="J186" s="8"/>
      <c r="K186" s="8" t="str">
        <f>IFERROR(VLOOKUP(C186,选股!C180:E1176,3,FALSE),"-")</f>
        <v>-</v>
      </c>
      <c r="L186" s="8" t="str">
        <f>IF(C186&lt;&gt;"-",SUMIFS(买入!$G$4:$G$1000,买入!$C$4:$C$1000,持仓统计!C186),"-")</f>
        <v>-</v>
      </c>
      <c r="M186" s="9" t="str">
        <f>IF(C186&lt;&gt;"-",SUMIFS(买入!$I$4:$I$1000,买入!$C$4:$C$1000,持仓统计!C186),"-")</f>
        <v>-</v>
      </c>
      <c r="N186" s="8" t="str">
        <f>IF(C186&lt;&gt;"-",SUMIFS(卖出!$G$4:$G$1000,卖出!$C$4:$C$1000,持仓统计!C186),"-")</f>
        <v>-</v>
      </c>
      <c r="O186" s="9" t="str">
        <f>IF(C186&lt;&gt;"-",SUMIFS(卖出!$I$4:$I$1000,卖出!$C$4:$C$1000,持仓统计!C186),"-")</f>
        <v>-</v>
      </c>
      <c r="P186" s="8" t="str">
        <f t="shared" si="9"/>
        <v>-</v>
      </c>
      <c r="Q186" s="9"/>
      <c r="R186" s="9" t="str">
        <f t="shared" si="10"/>
        <v>-</v>
      </c>
      <c r="S186" s="9" t="str">
        <f>IF(C186&lt;&gt;"-",SUMIFS(买入!$J$4:$J$1000,买入!$C$4:$C$1000,持仓统计!C186)+SUMIFS(卖出!$J$4:$J$1000,卖出!$C$4:$C$1000,持仓统计!C186),"-")</f>
        <v>-</v>
      </c>
      <c r="T186" s="9" t="str">
        <f t="shared" si="11"/>
        <v>-</v>
      </c>
      <c r="U186" s="8"/>
    </row>
    <row r="187" customHeight="1" spans="2:21">
      <c r="B187" s="8">
        <f t="shared" si="8"/>
        <v>181</v>
      </c>
      <c r="C187" s="8" t="str">
        <f>IF(选股!C181&lt;&gt;"",选股!C181,"-")</f>
        <v>-</v>
      </c>
      <c r="D187" s="8"/>
      <c r="E187" s="8" t="str">
        <f>IFERROR(VLOOKUP(C187,选股!C181:E1177,2,FALSE),"-")</f>
        <v>-</v>
      </c>
      <c r="F187" s="8"/>
      <c r="G187" s="8"/>
      <c r="H187" s="8"/>
      <c r="I187" s="8"/>
      <c r="J187" s="8"/>
      <c r="K187" s="8" t="str">
        <f>IFERROR(VLOOKUP(C187,选股!C181:E1177,3,FALSE),"-")</f>
        <v>-</v>
      </c>
      <c r="L187" s="8" t="str">
        <f>IF(C187&lt;&gt;"-",SUMIFS(买入!$G$4:$G$1000,买入!$C$4:$C$1000,持仓统计!C187),"-")</f>
        <v>-</v>
      </c>
      <c r="M187" s="9" t="str">
        <f>IF(C187&lt;&gt;"-",SUMIFS(买入!$I$4:$I$1000,买入!$C$4:$C$1000,持仓统计!C187),"-")</f>
        <v>-</v>
      </c>
      <c r="N187" s="8" t="str">
        <f>IF(C187&lt;&gt;"-",SUMIFS(卖出!$G$4:$G$1000,卖出!$C$4:$C$1000,持仓统计!C187),"-")</f>
        <v>-</v>
      </c>
      <c r="O187" s="9" t="str">
        <f>IF(C187&lt;&gt;"-",SUMIFS(卖出!$I$4:$I$1000,卖出!$C$4:$C$1000,持仓统计!C187),"-")</f>
        <v>-</v>
      </c>
      <c r="P187" s="8" t="str">
        <f t="shared" si="9"/>
        <v>-</v>
      </c>
      <c r="Q187" s="9"/>
      <c r="R187" s="9" t="str">
        <f t="shared" si="10"/>
        <v>-</v>
      </c>
      <c r="S187" s="9" t="str">
        <f>IF(C187&lt;&gt;"-",SUMIFS(买入!$J$4:$J$1000,买入!$C$4:$C$1000,持仓统计!C187)+SUMIFS(卖出!$J$4:$J$1000,卖出!$C$4:$C$1000,持仓统计!C187),"-")</f>
        <v>-</v>
      </c>
      <c r="T187" s="9" t="str">
        <f t="shared" si="11"/>
        <v>-</v>
      </c>
      <c r="U187" s="8"/>
    </row>
    <row r="188" customHeight="1" spans="2:21">
      <c r="B188" s="8">
        <f t="shared" si="8"/>
        <v>182</v>
      </c>
      <c r="C188" s="8" t="str">
        <f>IF(选股!C182&lt;&gt;"",选股!C182,"-")</f>
        <v>-</v>
      </c>
      <c r="D188" s="8"/>
      <c r="E188" s="8" t="str">
        <f>IFERROR(VLOOKUP(C188,选股!C182:E1178,2,FALSE),"-")</f>
        <v>-</v>
      </c>
      <c r="F188" s="8"/>
      <c r="G188" s="8"/>
      <c r="H188" s="8"/>
      <c r="I188" s="8"/>
      <c r="J188" s="8"/>
      <c r="K188" s="8" t="str">
        <f>IFERROR(VLOOKUP(C188,选股!C182:E1178,3,FALSE),"-")</f>
        <v>-</v>
      </c>
      <c r="L188" s="8" t="str">
        <f>IF(C188&lt;&gt;"-",SUMIFS(买入!$G$4:$G$1000,买入!$C$4:$C$1000,持仓统计!C188),"-")</f>
        <v>-</v>
      </c>
      <c r="M188" s="9" t="str">
        <f>IF(C188&lt;&gt;"-",SUMIFS(买入!$I$4:$I$1000,买入!$C$4:$C$1000,持仓统计!C188),"-")</f>
        <v>-</v>
      </c>
      <c r="N188" s="8" t="str">
        <f>IF(C188&lt;&gt;"-",SUMIFS(卖出!$G$4:$G$1000,卖出!$C$4:$C$1000,持仓统计!C188),"-")</f>
        <v>-</v>
      </c>
      <c r="O188" s="9" t="str">
        <f>IF(C188&lt;&gt;"-",SUMIFS(卖出!$I$4:$I$1000,卖出!$C$4:$C$1000,持仓统计!C188),"-")</f>
        <v>-</v>
      </c>
      <c r="P188" s="8" t="str">
        <f t="shared" si="9"/>
        <v>-</v>
      </c>
      <c r="Q188" s="9"/>
      <c r="R188" s="9" t="str">
        <f t="shared" si="10"/>
        <v>-</v>
      </c>
      <c r="S188" s="9" t="str">
        <f>IF(C188&lt;&gt;"-",SUMIFS(买入!$J$4:$J$1000,买入!$C$4:$C$1000,持仓统计!C188)+SUMIFS(卖出!$J$4:$J$1000,卖出!$C$4:$C$1000,持仓统计!C188),"-")</f>
        <v>-</v>
      </c>
      <c r="T188" s="9" t="str">
        <f t="shared" si="11"/>
        <v>-</v>
      </c>
      <c r="U188" s="8"/>
    </row>
    <row r="189" customHeight="1" spans="2:21">
      <c r="B189" s="8">
        <f t="shared" si="8"/>
        <v>183</v>
      </c>
      <c r="C189" s="8" t="str">
        <f>IF(选股!C183&lt;&gt;"",选股!C183,"-")</f>
        <v>-</v>
      </c>
      <c r="D189" s="8"/>
      <c r="E189" s="8" t="str">
        <f>IFERROR(VLOOKUP(C189,选股!C183:E1179,2,FALSE),"-")</f>
        <v>-</v>
      </c>
      <c r="F189" s="8"/>
      <c r="G189" s="8"/>
      <c r="H189" s="8"/>
      <c r="I189" s="8"/>
      <c r="J189" s="8"/>
      <c r="K189" s="8" t="str">
        <f>IFERROR(VLOOKUP(C189,选股!C183:E1179,3,FALSE),"-")</f>
        <v>-</v>
      </c>
      <c r="L189" s="8" t="str">
        <f>IF(C189&lt;&gt;"-",SUMIFS(买入!$G$4:$G$1000,买入!$C$4:$C$1000,持仓统计!C189),"-")</f>
        <v>-</v>
      </c>
      <c r="M189" s="9" t="str">
        <f>IF(C189&lt;&gt;"-",SUMIFS(买入!$I$4:$I$1000,买入!$C$4:$C$1000,持仓统计!C189),"-")</f>
        <v>-</v>
      </c>
      <c r="N189" s="8" t="str">
        <f>IF(C189&lt;&gt;"-",SUMIFS(卖出!$G$4:$G$1000,卖出!$C$4:$C$1000,持仓统计!C189),"-")</f>
        <v>-</v>
      </c>
      <c r="O189" s="9" t="str">
        <f>IF(C189&lt;&gt;"-",SUMIFS(卖出!$I$4:$I$1000,卖出!$C$4:$C$1000,持仓统计!C189),"-")</f>
        <v>-</v>
      </c>
      <c r="P189" s="8" t="str">
        <f t="shared" si="9"/>
        <v>-</v>
      </c>
      <c r="Q189" s="9"/>
      <c r="R189" s="9" t="str">
        <f t="shared" si="10"/>
        <v>-</v>
      </c>
      <c r="S189" s="9" t="str">
        <f>IF(C189&lt;&gt;"-",SUMIFS(买入!$J$4:$J$1000,买入!$C$4:$C$1000,持仓统计!C189)+SUMIFS(卖出!$J$4:$J$1000,卖出!$C$4:$C$1000,持仓统计!C189),"-")</f>
        <v>-</v>
      </c>
      <c r="T189" s="9" t="str">
        <f t="shared" si="11"/>
        <v>-</v>
      </c>
      <c r="U189" s="8"/>
    </row>
    <row r="190" customHeight="1" spans="2:21">
      <c r="B190" s="8">
        <f t="shared" si="8"/>
        <v>184</v>
      </c>
      <c r="C190" s="8" t="str">
        <f>IF(选股!C184&lt;&gt;"",选股!C184,"-")</f>
        <v>-</v>
      </c>
      <c r="D190" s="8"/>
      <c r="E190" s="8" t="str">
        <f>IFERROR(VLOOKUP(C190,选股!C184:E1180,2,FALSE),"-")</f>
        <v>-</v>
      </c>
      <c r="F190" s="8"/>
      <c r="G190" s="8"/>
      <c r="H190" s="8"/>
      <c r="I190" s="8"/>
      <c r="J190" s="8"/>
      <c r="K190" s="8" t="str">
        <f>IFERROR(VLOOKUP(C190,选股!C184:E1180,3,FALSE),"-")</f>
        <v>-</v>
      </c>
      <c r="L190" s="8" t="str">
        <f>IF(C190&lt;&gt;"-",SUMIFS(买入!$G$4:$G$1000,买入!$C$4:$C$1000,持仓统计!C190),"-")</f>
        <v>-</v>
      </c>
      <c r="M190" s="9" t="str">
        <f>IF(C190&lt;&gt;"-",SUMIFS(买入!$I$4:$I$1000,买入!$C$4:$C$1000,持仓统计!C190),"-")</f>
        <v>-</v>
      </c>
      <c r="N190" s="8" t="str">
        <f>IF(C190&lt;&gt;"-",SUMIFS(卖出!$G$4:$G$1000,卖出!$C$4:$C$1000,持仓统计!C190),"-")</f>
        <v>-</v>
      </c>
      <c r="O190" s="9" t="str">
        <f>IF(C190&lt;&gt;"-",SUMIFS(卖出!$I$4:$I$1000,卖出!$C$4:$C$1000,持仓统计!C190),"-")</f>
        <v>-</v>
      </c>
      <c r="P190" s="8" t="str">
        <f t="shared" si="9"/>
        <v>-</v>
      </c>
      <c r="Q190" s="9"/>
      <c r="R190" s="9" t="str">
        <f t="shared" si="10"/>
        <v>-</v>
      </c>
      <c r="S190" s="9" t="str">
        <f>IF(C190&lt;&gt;"-",SUMIFS(买入!$J$4:$J$1000,买入!$C$4:$C$1000,持仓统计!C190)+SUMIFS(卖出!$J$4:$J$1000,卖出!$C$4:$C$1000,持仓统计!C190),"-")</f>
        <v>-</v>
      </c>
      <c r="T190" s="9" t="str">
        <f t="shared" si="11"/>
        <v>-</v>
      </c>
      <c r="U190" s="8"/>
    </row>
    <row r="191" customHeight="1" spans="2:21">
      <c r="B191" s="8">
        <f t="shared" si="8"/>
        <v>185</v>
      </c>
      <c r="C191" s="8" t="str">
        <f>IF(选股!C185&lt;&gt;"",选股!C185,"-")</f>
        <v>-</v>
      </c>
      <c r="D191" s="8"/>
      <c r="E191" s="8" t="str">
        <f>IFERROR(VLOOKUP(C191,选股!C185:E1181,2,FALSE),"-")</f>
        <v>-</v>
      </c>
      <c r="F191" s="8"/>
      <c r="G191" s="8"/>
      <c r="H191" s="8"/>
      <c r="I191" s="8"/>
      <c r="J191" s="8"/>
      <c r="K191" s="8" t="str">
        <f>IFERROR(VLOOKUP(C191,选股!C185:E1181,3,FALSE),"-")</f>
        <v>-</v>
      </c>
      <c r="L191" s="8" t="str">
        <f>IF(C191&lt;&gt;"-",SUMIFS(买入!$G$4:$G$1000,买入!$C$4:$C$1000,持仓统计!C191),"-")</f>
        <v>-</v>
      </c>
      <c r="M191" s="9" t="str">
        <f>IF(C191&lt;&gt;"-",SUMIFS(买入!$I$4:$I$1000,买入!$C$4:$C$1000,持仓统计!C191),"-")</f>
        <v>-</v>
      </c>
      <c r="N191" s="8" t="str">
        <f>IF(C191&lt;&gt;"-",SUMIFS(卖出!$G$4:$G$1000,卖出!$C$4:$C$1000,持仓统计!C191),"-")</f>
        <v>-</v>
      </c>
      <c r="O191" s="9" t="str">
        <f>IF(C191&lt;&gt;"-",SUMIFS(卖出!$I$4:$I$1000,卖出!$C$4:$C$1000,持仓统计!C191),"-")</f>
        <v>-</v>
      </c>
      <c r="P191" s="8" t="str">
        <f t="shared" si="9"/>
        <v>-</v>
      </c>
      <c r="Q191" s="9"/>
      <c r="R191" s="9" t="str">
        <f t="shared" si="10"/>
        <v>-</v>
      </c>
      <c r="S191" s="9" t="str">
        <f>IF(C191&lt;&gt;"-",SUMIFS(买入!$J$4:$J$1000,买入!$C$4:$C$1000,持仓统计!C191)+SUMIFS(卖出!$J$4:$J$1000,卖出!$C$4:$C$1000,持仓统计!C191),"-")</f>
        <v>-</v>
      </c>
      <c r="T191" s="9" t="str">
        <f t="shared" si="11"/>
        <v>-</v>
      </c>
      <c r="U191" s="8"/>
    </row>
    <row r="192" customHeight="1" spans="2:21">
      <c r="B192" s="8">
        <f t="shared" si="8"/>
        <v>186</v>
      </c>
      <c r="C192" s="8" t="str">
        <f>IF(选股!C186&lt;&gt;"",选股!C186,"-")</f>
        <v>-</v>
      </c>
      <c r="D192" s="8"/>
      <c r="E192" s="8" t="str">
        <f>IFERROR(VLOOKUP(C192,选股!C186:E1182,2,FALSE),"-")</f>
        <v>-</v>
      </c>
      <c r="F192" s="8"/>
      <c r="G192" s="8"/>
      <c r="H192" s="8"/>
      <c r="I192" s="8"/>
      <c r="J192" s="8"/>
      <c r="K192" s="8" t="str">
        <f>IFERROR(VLOOKUP(C192,选股!C186:E1182,3,FALSE),"-")</f>
        <v>-</v>
      </c>
      <c r="L192" s="8" t="str">
        <f>IF(C192&lt;&gt;"-",SUMIFS(买入!$G$4:$G$1000,买入!$C$4:$C$1000,持仓统计!C192),"-")</f>
        <v>-</v>
      </c>
      <c r="M192" s="9" t="str">
        <f>IF(C192&lt;&gt;"-",SUMIFS(买入!$I$4:$I$1000,买入!$C$4:$C$1000,持仓统计!C192),"-")</f>
        <v>-</v>
      </c>
      <c r="N192" s="8" t="str">
        <f>IF(C192&lt;&gt;"-",SUMIFS(卖出!$G$4:$G$1000,卖出!$C$4:$C$1000,持仓统计!C192),"-")</f>
        <v>-</v>
      </c>
      <c r="O192" s="9" t="str">
        <f>IF(C192&lt;&gt;"-",SUMIFS(卖出!$I$4:$I$1000,卖出!$C$4:$C$1000,持仓统计!C192),"-")</f>
        <v>-</v>
      </c>
      <c r="P192" s="8" t="str">
        <f t="shared" si="9"/>
        <v>-</v>
      </c>
      <c r="Q192" s="9"/>
      <c r="R192" s="9" t="str">
        <f t="shared" si="10"/>
        <v>-</v>
      </c>
      <c r="S192" s="9" t="str">
        <f>IF(C192&lt;&gt;"-",SUMIFS(买入!$J$4:$J$1000,买入!$C$4:$C$1000,持仓统计!C192)+SUMIFS(卖出!$J$4:$J$1000,卖出!$C$4:$C$1000,持仓统计!C192),"-")</f>
        <v>-</v>
      </c>
      <c r="T192" s="9" t="str">
        <f t="shared" si="11"/>
        <v>-</v>
      </c>
      <c r="U192" s="8"/>
    </row>
    <row r="193" customHeight="1" spans="2:21">
      <c r="B193" s="8">
        <f t="shared" si="8"/>
        <v>187</v>
      </c>
      <c r="C193" s="8" t="str">
        <f>IF(选股!C187&lt;&gt;"",选股!C187,"-")</f>
        <v>-</v>
      </c>
      <c r="D193" s="8"/>
      <c r="E193" s="8" t="str">
        <f>IFERROR(VLOOKUP(C193,选股!C187:E1183,2,FALSE),"-")</f>
        <v>-</v>
      </c>
      <c r="F193" s="8"/>
      <c r="G193" s="8"/>
      <c r="H193" s="8"/>
      <c r="I193" s="8"/>
      <c r="J193" s="8"/>
      <c r="K193" s="8" t="str">
        <f>IFERROR(VLOOKUP(C193,选股!C187:E1183,3,FALSE),"-")</f>
        <v>-</v>
      </c>
      <c r="L193" s="8" t="str">
        <f>IF(C193&lt;&gt;"-",SUMIFS(买入!$G$4:$G$1000,买入!$C$4:$C$1000,持仓统计!C193),"-")</f>
        <v>-</v>
      </c>
      <c r="M193" s="9" t="str">
        <f>IF(C193&lt;&gt;"-",SUMIFS(买入!$I$4:$I$1000,买入!$C$4:$C$1000,持仓统计!C193),"-")</f>
        <v>-</v>
      </c>
      <c r="N193" s="8" t="str">
        <f>IF(C193&lt;&gt;"-",SUMIFS(卖出!$G$4:$G$1000,卖出!$C$4:$C$1000,持仓统计!C193),"-")</f>
        <v>-</v>
      </c>
      <c r="O193" s="9" t="str">
        <f>IF(C193&lt;&gt;"-",SUMIFS(卖出!$I$4:$I$1000,卖出!$C$4:$C$1000,持仓统计!C193),"-")</f>
        <v>-</v>
      </c>
      <c r="P193" s="8" t="str">
        <f t="shared" si="9"/>
        <v>-</v>
      </c>
      <c r="Q193" s="9"/>
      <c r="R193" s="9" t="str">
        <f t="shared" si="10"/>
        <v>-</v>
      </c>
      <c r="S193" s="9" t="str">
        <f>IF(C193&lt;&gt;"-",SUMIFS(买入!$J$4:$J$1000,买入!$C$4:$C$1000,持仓统计!C193)+SUMIFS(卖出!$J$4:$J$1000,卖出!$C$4:$C$1000,持仓统计!C193),"-")</f>
        <v>-</v>
      </c>
      <c r="T193" s="9" t="str">
        <f t="shared" si="11"/>
        <v>-</v>
      </c>
      <c r="U193" s="8"/>
    </row>
    <row r="194" customHeight="1" spans="2:21">
      <c r="B194" s="8">
        <f t="shared" si="8"/>
        <v>188</v>
      </c>
      <c r="C194" s="8" t="str">
        <f>IF(选股!C188&lt;&gt;"",选股!C188,"-")</f>
        <v>-</v>
      </c>
      <c r="D194" s="8"/>
      <c r="E194" s="8" t="str">
        <f>IFERROR(VLOOKUP(C194,选股!C188:E1184,2,FALSE),"-")</f>
        <v>-</v>
      </c>
      <c r="F194" s="8"/>
      <c r="G194" s="8"/>
      <c r="H194" s="8"/>
      <c r="I194" s="8"/>
      <c r="J194" s="8"/>
      <c r="K194" s="8" t="str">
        <f>IFERROR(VLOOKUP(C194,选股!C188:E1184,3,FALSE),"-")</f>
        <v>-</v>
      </c>
      <c r="L194" s="8" t="str">
        <f>IF(C194&lt;&gt;"-",SUMIFS(买入!$G$4:$G$1000,买入!$C$4:$C$1000,持仓统计!C194),"-")</f>
        <v>-</v>
      </c>
      <c r="M194" s="9" t="str">
        <f>IF(C194&lt;&gt;"-",SUMIFS(买入!$I$4:$I$1000,买入!$C$4:$C$1000,持仓统计!C194),"-")</f>
        <v>-</v>
      </c>
      <c r="N194" s="8" t="str">
        <f>IF(C194&lt;&gt;"-",SUMIFS(卖出!$G$4:$G$1000,卖出!$C$4:$C$1000,持仓统计!C194),"-")</f>
        <v>-</v>
      </c>
      <c r="O194" s="9" t="str">
        <f>IF(C194&lt;&gt;"-",SUMIFS(卖出!$I$4:$I$1000,卖出!$C$4:$C$1000,持仓统计!C194),"-")</f>
        <v>-</v>
      </c>
      <c r="P194" s="8" t="str">
        <f t="shared" si="9"/>
        <v>-</v>
      </c>
      <c r="Q194" s="9"/>
      <c r="R194" s="9" t="str">
        <f t="shared" si="10"/>
        <v>-</v>
      </c>
      <c r="S194" s="9" t="str">
        <f>IF(C194&lt;&gt;"-",SUMIFS(买入!$J$4:$J$1000,买入!$C$4:$C$1000,持仓统计!C194)+SUMIFS(卖出!$J$4:$J$1000,卖出!$C$4:$C$1000,持仓统计!C194),"-")</f>
        <v>-</v>
      </c>
      <c r="T194" s="9" t="str">
        <f t="shared" si="11"/>
        <v>-</v>
      </c>
      <c r="U194" s="8"/>
    </row>
    <row r="195" customHeight="1" spans="2:21">
      <c r="B195" s="8">
        <f t="shared" si="8"/>
        <v>189</v>
      </c>
      <c r="C195" s="8" t="str">
        <f>IF(选股!C189&lt;&gt;"",选股!C189,"-")</f>
        <v>-</v>
      </c>
      <c r="D195" s="8"/>
      <c r="E195" s="8" t="str">
        <f>IFERROR(VLOOKUP(C195,选股!C189:E1185,2,FALSE),"-")</f>
        <v>-</v>
      </c>
      <c r="F195" s="8"/>
      <c r="G195" s="8"/>
      <c r="H195" s="8"/>
      <c r="I195" s="8"/>
      <c r="J195" s="8"/>
      <c r="K195" s="8" t="str">
        <f>IFERROR(VLOOKUP(C195,选股!C189:E1185,3,FALSE),"-")</f>
        <v>-</v>
      </c>
      <c r="L195" s="8" t="str">
        <f>IF(C195&lt;&gt;"-",SUMIFS(买入!$G$4:$G$1000,买入!$C$4:$C$1000,持仓统计!C195),"-")</f>
        <v>-</v>
      </c>
      <c r="M195" s="9" t="str">
        <f>IF(C195&lt;&gt;"-",SUMIFS(买入!$I$4:$I$1000,买入!$C$4:$C$1000,持仓统计!C195),"-")</f>
        <v>-</v>
      </c>
      <c r="N195" s="8" t="str">
        <f>IF(C195&lt;&gt;"-",SUMIFS(卖出!$G$4:$G$1000,卖出!$C$4:$C$1000,持仓统计!C195),"-")</f>
        <v>-</v>
      </c>
      <c r="O195" s="9" t="str">
        <f>IF(C195&lt;&gt;"-",SUMIFS(卖出!$I$4:$I$1000,卖出!$C$4:$C$1000,持仓统计!C195),"-")</f>
        <v>-</v>
      </c>
      <c r="P195" s="8" t="str">
        <f t="shared" si="9"/>
        <v>-</v>
      </c>
      <c r="Q195" s="9"/>
      <c r="R195" s="9" t="str">
        <f t="shared" si="10"/>
        <v>-</v>
      </c>
      <c r="S195" s="9" t="str">
        <f>IF(C195&lt;&gt;"-",SUMIFS(买入!$J$4:$J$1000,买入!$C$4:$C$1000,持仓统计!C195)+SUMIFS(卖出!$J$4:$J$1000,卖出!$C$4:$C$1000,持仓统计!C195),"-")</f>
        <v>-</v>
      </c>
      <c r="T195" s="9" t="str">
        <f t="shared" si="11"/>
        <v>-</v>
      </c>
      <c r="U195" s="8"/>
    </row>
    <row r="196" customHeight="1" spans="2:21">
      <c r="B196" s="8">
        <f t="shared" si="8"/>
        <v>190</v>
      </c>
      <c r="C196" s="8" t="str">
        <f>IF(选股!C190&lt;&gt;"",选股!C190,"-")</f>
        <v>-</v>
      </c>
      <c r="D196" s="8"/>
      <c r="E196" s="8" t="str">
        <f>IFERROR(VLOOKUP(C196,选股!C190:E1186,2,FALSE),"-")</f>
        <v>-</v>
      </c>
      <c r="F196" s="8"/>
      <c r="G196" s="8"/>
      <c r="H196" s="8"/>
      <c r="I196" s="8"/>
      <c r="J196" s="8"/>
      <c r="K196" s="8" t="str">
        <f>IFERROR(VLOOKUP(C196,选股!C190:E1186,3,FALSE),"-")</f>
        <v>-</v>
      </c>
      <c r="L196" s="8" t="str">
        <f>IF(C196&lt;&gt;"-",SUMIFS(买入!$G$4:$G$1000,买入!$C$4:$C$1000,持仓统计!C196),"-")</f>
        <v>-</v>
      </c>
      <c r="M196" s="9" t="str">
        <f>IF(C196&lt;&gt;"-",SUMIFS(买入!$I$4:$I$1000,买入!$C$4:$C$1000,持仓统计!C196),"-")</f>
        <v>-</v>
      </c>
      <c r="N196" s="8" t="str">
        <f>IF(C196&lt;&gt;"-",SUMIFS(卖出!$G$4:$G$1000,卖出!$C$4:$C$1000,持仓统计!C196),"-")</f>
        <v>-</v>
      </c>
      <c r="O196" s="9" t="str">
        <f>IF(C196&lt;&gt;"-",SUMIFS(卖出!$I$4:$I$1000,卖出!$C$4:$C$1000,持仓统计!C196),"-")</f>
        <v>-</v>
      </c>
      <c r="P196" s="8" t="str">
        <f t="shared" si="9"/>
        <v>-</v>
      </c>
      <c r="Q196" s="9"/>
      <c r="R196" s="9" t="str">
        <f t="shared" si="10"/>
        <v>-</v>
      </c>
      <c r="S196" s="9" t="str">
        <f>IF(C196&lt;&gt;"-",SUMIFS(买入!$J$4:$J$1000,买入!$C$4:$C$1000,持仓统计!C196)+SUMIFS(卖出!$J$4:$J$1000,卖出!$C$4:$C$1000,持仓统计!C196),"-")</f>
        <v>-</v>
      </c>
      <c r="T196" s="9" t="str">
        <f t="shared" si="11"/>
        <v>-</v>
      </c>
      <c r="U196" s="8"/>
    </row>
    <row r="197" customHeight="1" spans="2:21">
      <c r="B197" s="8">
        <f t="shared" si="8"/>
        <v>191</v>
      </c>
      <c r="C197" s="8" t="str">
        <f>IF(选股!C191&lt;&gt;"",选股!C191,"-")</f>
        <v>-</v>
      </c>
      <c r="D197" s="8"/>
      <c r="E197" s="8" t="str">
        <f>IFERROR(VLOOKUP(C197,选股!C191:E1187,2,FALSE),"-")</f>
        <v>-</v>
      </c>
      <c r="F197" s="8"/>
      <c r="G197" s="8"/>
      <c r="H197" s="8"/>
      <c r="I197" s="8"/>
      <c r="J197" s="8"/>
      <c r="K197" s="8" t="str">
        <f>IFERROR(VLOOKUP(C197,选股!C191:E1187,3,FALSE),"-")</f>
        <v>-</v>
      </c>
      <c r="L197" s="8" t="str">
        <f>IF(C197&lt;&gt;"-",SUMIFS(买入!$G$4:$G$1000,买入!$C$4:$C$1000,持仓统计!C197),"-")</f>
        <v>-</v>
      </c>
      <c r="M197" s="9" t="str">
        <f>IF(C197&lt;&gt;"-",SUMIFS(买入!$I$4:$I$1000,买入!$C$4:$C$1000,持仓统计!C197),"-")</f>
        <v>-</v>
      </c>
      <c r="N197" s="8" t="str">
        <f>IF(C197&lt;&gt;"-",SUMIFS(卖出!$G$4:$G$1000,卖出!$C$4:$C$1000,持仓统计!C197),"-")</f>
        <v>-</v>
      </c>
      <c r="O197" s="9" t="str">
        <f>IF(C197&lt;&gt;"-",SUMIFS(卖出!$I$4:$I$1000,卖出!$C$4:$C$1000,持仓统计!C197),"-")</f>
        <v>-</v>
      </c>
      <c r="P197" s="8" t="str">
        <f t="shared" si="9"/>
        <v>-</v>
      </c>
      <c r="Q197" s="9"/>
      <c r="R197" s="9" t="str">
        <f t="shared" si="10"/>
        <v>-</v>
      </c>
      <c r="S197" s="9" t="str">
        <f>IF(C197&lt;&gt;"-",SUMIFS(买入!$J$4:$J$1000,买入!$C$4:$C$1000,持仓统计!C197)+SUMIFS(卖出!$J$4:$J$1000,卖出!$C$4:$C$1000,持仓统计!C197),"-")</f>
        <v>-</v>
      </c>
      <c r="T197" s="9" t="str">
        <f t="shared" si="11"/>
        <v>-</v>
      </c>
      <c r="U197" s="8"/>
    </row>
    <row r="198" customHeight="1" spans="2:21">
      <c r="B198" s="8">
        <f t="shared" si="8"/>
        <v>192</v>
      </c>
      <c r="C198" s="8" t="str">
        <f>IF(选股!C192&lt;&gt;"",选股!C192,"-")</f>
        <v>-</v>
      </c>
      <c r="D198" s="8"/>
      <c r="E198" s="8" t="str">
        <f>IFERROR(VLOOKUP(C198,选股!C192:E1188,2,FALSE),"-")</f>
        <v>-</v>
      </c>
      <c r="F198" s="8"/>
      <c r="G198" s="8"/>
      <c r="H198" s="8"/>
      <c r="I198" s="8"/>
      <c r="J198" s="8"/>
      <c r="K198" s="8" t="str">
        <f>IFERROR(VLOOKUP(C198,选股!C192:E1188,3,FALSE),"-")</f>
        <v>-</v>
      </c>
      <c r="L198" s="8" t="str">
        <f>IF(C198&lt;&gt;"-",SUMIFS(买入!$G$4:$G$1000,买入!$C$4:$C$1000,持仓统计!C198),"-")</f>
        <v>-</v>
      </c>
      <c r="M198" s="9" t="str">
        <f>IF(C198&lt;&gt;"-",SUMIFS(买入!$I$4:$I$1000,买入!$C$4:$C$1000,持仓统计!C198),"-")</f>
        <v>-</v>
      </c>
      <c r="N198" s="8" t="str">
        <f>IF(C198&lt;&gt;"-",SUMIFS(卖出!$G$4:$G$1000,卖出!$C$4:$C$1000,持仓统计!C198),"-")</f>
        <v>-</v>
      </c>
      <c r="O198" s="9" t="str">
        <f>IF(C198&lt;&gt;"-",SUMIFS(卖出!$I$4:$I$1000,卖出!$C$4:$C$1000,持仓统计!C198),"-")</f>
        <v>-</v>
      </c>
      <c r="P198" s="8" t="str">
        <f t="shared" si="9"/>
        <v>-</v>
      </c>
      <c r="Q198" s="9"/>
      <c r="R198" s="9" t="str">
        <f t="shared" si="10"/>
        <v>-</v>
      </c>
      <c r="S198" s="9" t="str">
        <f>IF(C198&lt;&gt;"-",SUMIFS(买入!$J$4:$J$1000,买入!$C$4:$C$1000,持仓统计!C198)+SUMIFS(卖出!$J$4:$J$1000,卖出!$C$4:$C$1000,持仓统计!C198),"-")</f>
        <v>-</v>
      </c>
      <c r="T198" s="9" t="str">
        <f t="shared" si="11"/>
        <v>-</v>
      </c>
      <c r="U198" s="8"/>
    </row>
    <row r="199" customHeight="1" spans="2:21">
      <c r="B199" s="8">
        <f t="shared" si="8"/>
        <v>193</v>
      </c>
      <c r="C199" s="8" t="str">
        <f>IF(选股!C193&lt;&gt;"",选股!C193,"-")</f>
        <v>-</v>
      </c>
      <c r="D199" s="8"/>
      <c r="E199" s="8" t="str">
        <f>IFERROR(VLOOKUP(C199,选股!C193:E1189,2,FALSE),"-")</f>
        <v>-</v>
      </c>
      <c r="F199" s="8"/>
      <c r="G199" s="8"/>
      <c r="H199" s="8"/>
      <c r="I199" s="8"/>
      <c r="J199" s="8"/>
      <c r="K199" s="8" t="str">
        <f>IFERROR(VLOOKUP(C199,选股!C193:E1189,3,FALSE),"-")</f>
        <v>-</v>
      </c>
      <c r="L199" s="8" t="str">
        <f>IF(C199&lt;&gt;"-",SUMIFS(买入!$G$4:$G$1000,买入!$C$4:$C$1000,持仓统计!C199),"-")</f>
        <v>-</v>
      </c>
      <c r="M199" s="9" t="str">
        <f>IF(C199&lt;&gt;"-",SUMIFS(买入!$I$4:$I$1000,买入!$C$4:$C$1000,持仓统计!C199),"-")</f>
        <v>-</v>
      </c>
      <c r="N199" s="8" t="str">
        <f>IF(C199&lt;&gt;"-",SUMIFS(卖出!$G$4:$G$1000,卖出!$C$4:$C$1000,持仓统计!C199),"-")</f>
        <v>-</v>
      </c>
      <c r="O199" s="9" t="str">
        <f>IF(C199&lt;&gt;"-",SUMIFS(卖出!$I$4:$I$1000,卖出!$C$4:$C$1000,持仓统计!C199),"-")</f>
        <v>-</v>
      </c>
      <c r="P199" s="8" t="str">
        <f t="shared" si="9"/>
        <v>-</v>
      </c>
      <c r="Q199" s="9"/>
      <c r="R199" s="9" t="str">
        <f t="shared" si="10"/>
        <v>-</v>
      </c>
      <c r="S199" s="9" t="str">
        <f>IF(C199&lt;&gt;"-",SUMIFS(买入!$J$4:$J$1000,买入!$C$4:$C$1000,持仓统计!C199)+SUMIFS(卖出!$J$4:$J$1000,卖出!$C$4:$C$1000,持仓统计!C199),"-")</f>
        <v>-</v>
      </c>
      <c r="T199" s="9" t="str">
        <f t="shared" si="11"/>
        <v>-</v>
      </c>
      <c r="U199" s="8"/>
    </row>
    <row r="200" customHeight="1" spans="2:21">
      <c r="B200" s="8">
        <f t="shared" si="8"/>
        <v>194</v>
      </c>
      <c r="C200" s="8" t="str">
        <f>IF(选股!C194&lt;&gt;"",选股!C194,"-")</f>
        <v>-</v>
      </c>
      <c r="D200" s="8"/>
      <c r="E200" s="8" t="str">
        <f>IFERROR(VLOOKUP(C200,选股!C194:E1190,2,FALSE),"-")</f>
        <v>-</v>
      </c>
      <c r="F200" s="8"/>
      <c r="G200" s="8"/>
      <c r="H200" s="8"/>
      <c r="I200" s="8"/>
      <c r="J200" s="8"/>
      <c r="K200" s="8" t="str">
        <f>IFERROR(VLOOKUP(C200,选股!C194:E1190,3,FALSE),"-")</f>
        <v>-</v>
      </c>
      <c r="L200" s="8" t="str">
        <f>IF(C200&lt;&gt;"-",SUMIFS(买入!$G$4:$G$1000,买入!$C$4:$C$1000,持仓统计!C200),"-")</f>
        <v>-</v>
      </c>
      <c r="M200" s="9" t="str">
        <f>IF(C200&lt;&gt;"-",SUMIFS(买入!$I$4:$I$1000,买入!$C$4:$C$1000,持仓统计!C200),"-")</f>
        <v>-</v>
      </c>
      <c r="N200" s="8" t="str">
        <f>IF(C200&lt;&gt;"-",SUMIFS(卖出!$G$4:$G$1000,卖出!$C$4:$C$1000,持仓统计!C200),"-")</f>
        <v>-</v>
      </c>
      <c r="O200" s="9" t="str">
        <f>IF(C200&lt;&gt;"-",SUMIFS(卖出!$I$4:$I$1000,卖出!$C$4:$C$1000,持仓统计!C200),"-")</f>
        <v>-</v>
      </c>
      <c r="P200" s="8" t="str">
        <f t="shared" si="9"/>
        <v>-</v>
      </c>
      <c r="Q200" s="9"/>
      <c r="R200" s="9" t="str">
        <f t="shared" si="10"/>
        <v>-</v>
      </c>
      <c r="S200" s="9" t="str">
        <f>IF(C200&lt;&gt;"-",SUMIFS(买入!$J$4:$J$1000,买入!$C$4:$C$1000,持仓统计!C200)+SUMIFS(卖出!$J$4:$J$1000,卖出!$C$4:$C$1000,持仓统计!C200),"-")</f>
        <v>-</v>
      </c>
      <c r="T200" s="9" t="str">
        <f t="shared" si="11"/>
        <v>-</v>
      </c>
      <c r="U200" s="8"/>
    </row>
    <row r="201" customHeight="1" spans="2:21">
      <c r="B201" s="8">
        <f t="shared" si="8"/>
        <v>195</v>
      </c>
      <c r="C201" s="8" t="str">
        <f>IF(选股!C195&lt;&gt;"",选股!C195,"-")</f>
        <v>-</v>
      </c>
      <c r="D201" s="8"/>
      <c r="E201" s="8" t="str">
        <f>IFERROR(VLOOKUP(C201,选股!C195:E1191,2,FALSE),"-")</f>
        <v>-</v>
      </c>
      <c r="F201" s="8"/>
      <c r="G201" s="8"/>
      <c r="H201" s="8"/>
      <c r="I201" s="8"/>
      <c r="J201" s="8"/>
      <c r="K201" s="8" t="str">
        <f>IFERROR(VLOOKUP(C201,选股!C195:E1191,3,FALSE),"-")</f>
        <v>-</v>
      </c>
      <c r="L201" s="8" t="str">
        <f>IF(C201&lt;&gt;"-",SUMIFS(买入!$G$4:$G$1000,买入!$C$4:$C$1000,持仓统计!C201),"-")</f>
        <v>-</v>
      </c>
      <c r="M201" s="9" t="str">
        <f>IF(C201&lt;&gt;"-",SUMIFS(买入!$I$4:$I$1000,买入!$C$4:$C$1000,持仓统计!C201),"-")</f>
        <v>-</v>
      </c>
      <c r="N201" s="8" t="str">
        <f>IF(C201&lt;&gt;"-",SUMIFS(卖出!$G$4:$G$1000,卖出!$C$4:$C$1000,持仓统计!C201),"-")</f>
        <v>-</v>
      </c>
      <c r="O201" s="9" t="str">
        <f>IF(C201&lt;&gt;"-",SUMIFS(卖出!$I$4:$I$1000,卖出!$C$4:$C$1000,持仓统计!C201),"-")</f>
        <v>-</v>
      </c>
      <c r="P201" s="8" t="str">
        <f t="shared" si="9"/>
        <v>-</v>
      </c>
      <c r="Q201" s="9"/>
      <c r="R201" s="9" t="str">
        <f t="shared" si="10"/>
        <v>-</v>
      </c>
      <c r="S201" s="9" t="str">
        <f>IF(C201&lt;&gt;"-",SUMIFS(买入!$J$4:$J$1000,买入!$C$4:$C$1000,持仓统计!C201)+SUMIFS(卖出!$J$4:$J$1000,卖出!$C$4:$C$1000,持仓统计!C201),"-")</f>
        <v>-</v>
      </c>
      <c r="T201" s="9" t="str">
        <f t="shared" si="11"/>
        <v>-</v>
      </c>
      <c r="U201" s="8"/>
    </row>
    <row r="202" customHeight="1" spans="2:21">
      <c r="B202" s="8">
        <f t="shared" si="8"/>
        <v>196</v>
      </c>
      <c r="C202" s="8" t="str">
        <f>IF(选股!C196&lt;&gt;"",选股!C196,"-")</f>
        <v>-</v>
      </c>
      <c r="D202" s="8"/>
      <c r="E202" s="8" t="str">
        <f>IFERROR(VLOOKUP(C202,选股!C196:E1192,2,FALSE),"-")</f>
        <v>-</v>
      </c>
      <c r="F202" s="8"/>
      <c r="G202" s="8"/>
      <c r="H202" s="8"/>
      <c r="I202" s="8"/>
      <c r="J202" s="8"/>
      <c r="K202" s="8" t="str">
        <f>IFERROR(VLOOKUP(C202,选股!C196:E1192,3,FALSE),"-")</f>
        <v>-</v>
      </c>
      <c r="L202" s="8" t="str">
        <f>IF(C202&lt;&gt;"-",SUMIFS(买入!$G$4:$G$1000,买入!$C$4:$C$1000,持仓统计!C202),"-")</f>
        <v>-</v>
      </c>
      <c r="M202" s="9" t="str">
        <f>IF(C202&lt;&gt;"-",SUMIFS(买入!$I$4:$I$1000,买入!$C$4:$C$1000,持仓统计!C202),"-")</f>
        <v>-</v>
      </c>
      <c r="N202" s="8" t="str">
        <f>IF(C202&lt;&gt;"-",SUMIFS(卖出!$G$4:$G$1000,卖出!$C$4:$C$1000,持仓统计!C202),"-")</f>
        <v>-</v>
      </c>
      <c r="O202" s="9" t="str">
        <f>IF(C202&lt;&gt;"-",SUMIFS(卖出!$I$4:$I$1000,卖出!$C$4:$C$1000,持仓统计!C202),"-")</f>
        <v>-</v>
      </c>
      <c r="P202" s="8" t="str">
        <f t="shared" si="9"/>
        <v>-</v>
      </c>
      <c r="Q202" s="9"/>
      <c r="R202" s="9" t="str">
        <f t="shared" si="10"/>
        <v>-</v>
      </c>
      <c r="S202" s="9" t="str">
        <f>IF(C202&lt;&gt;"-",SUMIFS(买入!$J$4:$J$1000,买入!$C$4:$C$1000,持仓统计!C202)+SUMIFS(卖出!$J$4:$J$1000,卖出!$C$4:$C$1000,持仓统计!C202),"-")</f>
        <v>-</v>
      </c>
      <c r="T202" s="9" t="str">
        <f t="shared" si="11"/>
        <v>-</v>
      </c>
      <c r="U202" s="8"/>
    </row>
    <row r="203" customHeight="1" spans="2:21">
      <c r="B203" s="8">
        <f t="shared" ref="B203:B266" si="12">IF(C203&lt;&gt;"",ROW()-6,"")</f>
        <v>197</v>
      </c>
      <c r="C203" s="8" t="str">
        <f>IF(选股!C197&lt;&gt;"",选股!C197,"-")</f>
        <v>-</v>
      </c>
      <c r="D203" s="8"/>
      <c r="E203" s="8" t="str">
        <f>IFERROR(VLOOKUP(C203,选股!C197:E1193,2,FALSE),"-")</f>
        <v>-</v>
      </c>
      <c r="F203" s="8"/>
      <c r="G203" s="8"/>
      <c r="H203" s="8"/>
      <c r="I203" s="8"/>
      <c r="J203" s="8"/>
      <c r="K203" s="8" t="str">
        <f>IFERROR(VLOOKUP(C203,选股!C197:E1193,3,FALSE),"-")</f>
        <v>-</v>
      </c>
      <c r="L203" s="8" t="str">
        <f>IF(C203&lt;&gt;"-",SUMIFS(买入!$G$4:$G$1000,买入!$C$4:$C$1000,持仓统计!C203),"-")</f>
        <v>-</v>
      </c>
      <c r="M203" s="9" t="str">
        <f>IF(C203&lt;&gt;"-",SUMIFS(买入!$I$4:$I$1000,买入!$C$4:$C$1000,持仓统计!C203),"-")</f>
        <v>-</v>
      </c>
      <c r="N203" s="8" t="str">
        <f>IF(C203&lt;&gt;"-",SUMIFS(卖出!$G$4:$G$1000,卖出!$C$4:$C$1000,持仓统计!C203),"-")</f>
        <v>-</v>
      </c>
      <c r="O203" s="9" t="str">
        <f>IF(C203&lt;&gt;"-",SUMIFS(卖出!$I$4:$I$1000,卖出!$C$4:$C$1000,持仓统计!C203),"-")</f>
        <v>-</v>
      </c>
      <c r="P203" s="8" t="str">
        <f t="shared" ref="P203:P266" si="13">IFERROR(IF(AND(L203&lt;&gt;"",N203&lt;&gt;""),L203-N203,"-"),"-")</f>
        <v>-</v>
      </c>
      <c r="Q203" s="9"/>
      <c r="R203" s="9" t="str">
        <f t="shared" ref="R203:R266" si="14">IFERROR(IF(AND(P203&lt;&gt;"",Q203&lt;&gt;""),P203*Q203,"-"),"")</f>
        <v>-</v>
      </c>
      <c r="S203" s="9" t="str">
        <f>IF(C203&lt;&gt;"-",SUMIFS(买入!$J$4:$J$1000,买入!$C$4:$C$1000,持仓统计!C203)+SUMIFS(卖出!$J$4:$J$1000,卖出!$C$4:$C$1000,持仓统计!C203),"-")</f>
        <v>-</v>
      </c>
      <c r="T203" s="9" t="str">
        <f t="shared" ref="T203:T266" si="15">IF(C203&lt;&gt;"-",O203+R203-M203-S203,"-")</f>
        <v>-</v>
      </c>
      <c r="U203" s="8"/>
    </row>
    <row r="204" customHeight="1" spans="2:21">
      <c r="B204" s="8">
        <f t="shared" si="12"/>
        <v>198</v>
      </c>
      <c r="C204" s="8" t="str">
        <f>IF(选股!C198&lt;&gt;"",选股!C198,"-")</f>
        <v>-</v>
      </c>
      <c r="D204" s="8"/>
      <c r="E204" s="8" t="str">
        <f>IFERROR(VLOOKUP(C204,选股!C198:E1194,2,FALSE),"-")</f>
        <v>-</v>
      </c>
      <c r="F204" s="8"/>
      <c r="G204" s="8"/>
      <c r="H204" s="8"/>
      <c r="I204" s="8"/>
      <c r="J204" s="8"/>
      <c r="K204" s="8" t="str">
        <f>IFERROR(VLOOKUP(C204,选股!C198:E1194,3,FALSE),"-")</f>
        <v>-</v>
      </c>
      <c r="L204" s="8" t="str">
        <f>IF(C204&lt;&gt;"-",SUMIFS(买入!$G$4:$G$1000,买入!$C$4:$C$1000,持仓统计!C204),"-")</f>
        <v>-</v>
      </c>
      <c r="M204" s="9" t="str">
        <f>IF(C204&lt;&gt;"-",SUMIFS(买入!$I$4:$I$1000,买入!$C$4:$C$1000,持仓统计!C204),"-")</f>
        <v>-</v>
      </c>
      <c r="N204" s="8" t="str">
        <f>IF(C204&lt;&gt;"-",SUMIFS(卖出!$G$4:$G$1000,卖出!$C$4:$C$1000,持仓统计!C204),"-")</f>
        <v>-</v>
      </c>
      <c r="O204" s="9" t="str">
        <f>IF(C204&lt;&gt;"-",SUMIFS(卖出!$I$4:$I$1000,卖出!$C$4:$C$1000,持仓统计!C204),"-")</f>
        <v>-</v>
      </c>
      <c r="P204" s="8" t="str">
        <f t="shared" si="13"/>
        <v>-</v>
      </c>
      <c r="Q204" s="9"/>
      <c r="R204" s="9" t="str">
        <f t="shared" si="14"/>
        <v>-</v>
      </c>
      <c r="S204" s="9" t="str">
        <f>IF(C204&lt;&gt;"-",SUMIFS(买入!$J$4:$J$1000,买入!$C$4:$C$1000,持仓统计!C204)+SUMIFS(卖出!$J$4:$J$1000,卖出!$C$4:$C$1000,持仓统计!C204),"-")</f>
        <v>-</v>
      </c>
      <c r="T204" s="9" t="str">
        <f t="shared" si="15"/>
        <v>-</v>
      </c>
      <c r="U204" s="8"/>
    </row>
    <row r="205" customHeight="1" spans="2:21">
      <c r="B205" s="8">
        <f t="shared" si="12"/>
        <v>199</v>
      </c>
      <c r="C205" s="8" t="str">
        <f>IF(选股!C199&lt;&gt;"",选股!C199,"-")</f>
        <v>-</v>
      </c>
      <c r="D205" s="8"/>
      <c r="E205" s="8" t="str">
        <f>IFERROR(VLOOKUP(C205,选股!C199:E1195,2,FALSE),"-")</f>
        <v>-</v>
      </c>
      <c r="F205" s="8"/>
      <c r="G205" s="8"/>
      <c r="H205" s="8"/>
      <c r="I205" s="8"/>
      <c r="J205" s="8"/>
      <c r="K205" s="8" t="str">
        <f>IFERROR(VLOOKUP(C205,选股!C199:E1195,3,FALSE),"-")</f>
        <v>-</v>
      </c>
      <c r="L205" s="8" t="str">
        <f>IF(C205&lt;&gt;"-",SUMIFS(买入!$G$4:$G$1000,买入!$C$4:$C$1000,持仓统计!C205),"-")</f>
        <v>-</v>
      </c>
      <c r="M205" s="9" t="str">
        <f>IF(C205&lt;&gt;"-",SUMIFS(买入!$I$4:$I$1000,买入!$C$4:$C$1000,持仓统计!C205),"-")</f>
        <v>-</v>
      </c>
      <c r="N205" s="8" t="str">
        <f>IF(C205&lt;&gt;"-",SUMIFS(卖出!$G$4:$G$1000,卖出!$C$4:$C$1000,持仓统计!C205),"-")</f>
        <v>-</v>
      </c>
      <c r="O205" s="9" t="str">
        <f>IF(C205&lt;&gt;"-",SUMIFS(卖出!$I$4:$I$1000,卖出!$C$4:$C$1000,持仓统计!C205),"-")</f>
        <v>-</v>
      </c>
      <c r="P205" s="8" t="str">
        <f t="shared" si="13"/>
        <v>-</v>
      </c>
      <c r="Q205" s="9"/>
      <c r="R205" s="9" t="str">
        <f t="shared" si="14"/>
        <v>-</v>
      </c>
      <c r="S205" s="9" t="str">
        <f>IF(C205&lt;&gt;"-",SUMIFS(买入!$J$4:$J$1000,买入!$C$4:$C$1000,持仓统计!C205)+SUMIFS(卖出!$J$4:$J$1000,卖出!$C$4:$C$1000,持仓统计!C205),"-")</f>
        <v>-</v>
      </c>
      <c r="T205" s="9" t="str">
        <f t="shared" si="15"/>
        <v>-</v>
      </c>
      <c r="U205" s="8"/>
    </row>
    <row r="206" customHeight="1" spans="2:21">
      <c r="B206" s="8">
        <f t="shared" si="12"/>
        <v>200</v>
      </c>
      <c r="C206" s="8" t="str">
        <f>IF(选股!C200&lt;&gt;"",选股!C200,"-")</f>
        <v>-</v>
      </c>
      <c r="D206" s="8"/>
      <c r="E206" s="8" t="str">
        <f>IFERROR(VLOOKUP(C206,选股!C200:E1196,2,FALSE),"-")</f>
        <v>-</v>
      </c>
      <c r="F206" s="8"/>
      <c r="G206" s="8"/>
      <c r="H206" s="8"/>
      <c r="I206" s="8"/>
      <c r="J206" s="8"/>
      <c r="K206" s="8" t="str">
        <f>IFERROR(VLOOKUP(C206,选股!C200:E1196,3,FALSE),"-")</f>
        <v>-</v>
      </c>
      <c r="L206" s="8" t="str">
        <f>IF(C206&lt;&gt;"-",SUMIFS(买入!$G$4:$G$1000,买入!$C$4:$C$1000,持仓统计!C206),"-")</f>
        <v>-</v>
      </c>
      <c r="M206" s="9" t="str">
        <f>IF(C206&lt;&gt;"-",SUMIFS(买入!$I$4:$I$1000,买入!$C$4:$C$1000,持仓统计!C206),"-")</f>
        <v>-</v>
      </c>
      <c r="N206" s="8" t="str">
        <f>IF(C206&lt;&gt;"-",SUMIFS(卖出!$G$4:$G$1000,卖出!$C$4:$C$1000,持仓统计!C206),"-")</f>
        <v>-</v>
      </c>
      <c r="O206" s="9" t="str">
        <f>IF(C206&lt;&gt;"-",SUMIFS(卖出!$I$4:$I$1000,卖出!$C$4:$C$1000,持仓统计!C206),"-")</f>
        <v>-</v>
      </c>
      <c r="P206" s="8" t="str">
        <f t="shared" si="13"/>
        <v>-</v>
      </c>
      <c r="Q206" s="9"/>
      <c r="R206" s="9" t="str">
        <f t="shared" si="14"/>
        <v>-</v>
      </c>
      <c r="S206" s="9" t="str">
        <f>IF(C206&lt;&gt;"-",SUMIFS(买入!$J$4:$J$1000,买入!$C$4:$C$1000,持仓统计!C206)+SUMIFS(卖出!$J$4:$J$1000,卖出!$C$4:$C$1000,持仓统计!C206),"-")</f>
        <v>-</v>
      </c>
      <c r="T206" s="9" t="str">
        <f t="shared" si="15"/>
        <v>-</v>
      </c>
      <c r="U206" s="8"/>
    </row>
    <row r="207" customHeight="1" spans="2:21">
      <c r="B207" s="8">
        <f t="shared" si="12"/>
        <v>201</v>
      </c>
      <c r="C207" s="8" t="str">
        <f>IF(选股!C201&lt;&gt;"",选股!C201,"-")</f>
        <v>-</v>
      </c>
      <c r="D207" s="8"/>
      <c r="E207" s="8" t="str">
        <f>IFERROR(VLOOKUP(C207,选股!C201:E1197,2,FALSE),"-")</f>
        <v>-</v>
      </c>
      <c r="F207" s="8"/>
      <c r="G207" s="8"/>
      <c r="H207" s="8"/>
      <c r="I207" s="8"/>
      <c r="J207" s="8"/>
      <c r="K207" s="8" t="str">
        <f>IFERROR(VLOOKUP(C207,选股!C201:E1197,3,FALSE),"-")</f>
        <v>-</v>
      </c>
      <c r="L207" s="8" t="str">
        <f>IF(C207&lt;&gt;"-",SUMIFS(买入!$G$4:$G$1000,买入!$C$4:$C$1000,持仓统计!C207),"-")</f>
        <v>-</v>
      </c>
      <c r="M207" s="9" t="str">
        <f>IF(C207&lt;&gt;"-",SUMIFS(买入!$I$4:$I$1000,买入!$C$4:$C$1000,持仓统计!C207),"-")</f>
        <v>-</v>
      </c>
      <c r="N207" s="8" t="str">
        <f>IF(C207&lt;&gt;"-",SUMIFS(卖出!$G$4:$G$1000,卖出!$C$4:$C$1000,持仓统计!C207),"-")</f>
        <v>-</v>
      </c>
      <c r="O207" s="9" t="str">
        <f>IF(C207&lt;&gt;"-",SUMIFS(卖出!$I$4:$I$1000,卖出!$C$4:$C$1000,持仓统计!C207),"-")</f>
        <v>-</v>
      </c>
      <c r="P207" s="8" t="str">
        <f t="shared" si="13"/>
        <v>-</v>
      </c>
      <c r="Q207" s="9"/>
      <c r="R207" s="9" t="str">
        <f t="shared" si="14"/>
        <v>-</v>
      </c>
      <c r="S207" s="9" t="str">
        <f>IF(C207&lt;&gt;"-",SUMIFS(买入!$J$4:$J$1000,买入!$C$4:$C$1000,持仓统计!C207)+SUMIFS(卖出!$J$4:$J$1000,卖出!$C$4:$C$1000,持仓统计!C207),"-")</f>
        <v>-</v>
      </c>
      <c r="T207" s="9" t="str">
        <f t="shared" si="15"/>
        <v>-</v>
      </c>
      <c r="U207" s="8"/>
    </row>
    <row r="208" customHeight="1" spans="2:21">
      <c r="B208" s="8">
        <f t="shared" si="12"/>
        <v>202</v>
      </c>
      <c r="C208" s="8" t="str">
        <f>IF(选股!C202&lt;&gt;"",选股!C202,"-")</f>
        <v>-</v>
      </c>
      <c r="D208" s="8"/>
      <c r="E208" s="8" t="str">
        <f>IFERROR(VLOOKUP(C208,选股!C202:E1198,2,FALSE),"-")</f>
        <v>-</v>
      </c>
      <c r="F208" s="8"/>
      <c r="G208" s="8"/>
      <c r="H208" s="8"/>
      <c r="I208" s="8"/>
      <c r="J208" s="8"/>
      <c r="K208" s="8" t="str">
        <f>IFERROR(VLOOKUP(C208,选股!C202:E1198,3,FALSE),"-")</f>
        <v>-</v>
      </c>
      <c r="L208" s="8" t="str">
        <f>IF(C208&lt;&gt;"-",SUMIFS(买入!$G$4:$G$1000,买入!$C$4:$C$1000,持仓统计!C208),"-")</f>
        <v>-</v>
      </c>
      <c r="M208" s="9" t="str">
        <f>IF(C208&lt;&gt;"-",SUMIFS(买入!$I$4:$I$1000,买入!$C$4:$C$1000,持仓统计!C208),"-")</f>
        <v>-</v>
      </c>
      <c r="N208" s="8" t="str">
        <f>IF(C208&lt;&gt;"-",SUMIFS(卖出!$G$4:$G$1000,卖出!$C$4:$C$1000,持仓统计!C208),"-")</f>
        <v>-</v>
      </c>
      <c r="O208" s="9" t="str">
        <f>IF(C208&lt;&gt;"-",SUMIFS(卖出!$I$4:$I$1000,卖出!$C$4:$C$1000,持仓统计!C208),"-")</f>
        <v>-</v>
      </c>
      <c r="P208" s="8" t="str">
        <f t="shared" si="13"/>
        <v>-</v>
      </c>
      <c r="Q208" s="9"/>
      <c r="R208" s="9" t="str">
        <f t="shared" si="14"/>
        <v>-</v>
      </c>
      <c r="S208" s="9" t="str">
        <f>IF(C208&lt;&gt;"-",SUMIFS(买入!$J$4:$J$1000,买入!$C$4:$C$1000,持仓统计!C208)+SUMIFS(卖出!$J$4:$J$1000,卖出!$C$4:$C$1000,持仓统计!C208),"-")</f>
        <v>-</v>
      </c>
      <c r="T208" s="9" t="str">
        <f t="shared" si="15"/>
        <v>-</v>
      </c>
      <c r="U208" s="8"/>
    </row>
    <row r="209" customHeight="1" spans="2:21">
      <c r="B209" s="8">
        <f t="shared" si="12"/>
        <v>203</v>
      </c>
      <c r="C209" s="8" t="str">
        <f>IF(选股!C203&lt;&gt;"",选股!C203,"-")</f>
        <v>-</v>
      </c>
      <c r="D209" s="8"/>
      <c r="E209" s="8" t="str">
        <f>IFERROR(VLOOKUP(C209,选股!C203:E1199,2,FALSE),"-")</f>
        <v>-</v>
      </c>
      <c r="F209" s="8"/>
      <c r="G209" s="8"/>
      <c r="H209" s="8"/>
      <c r="I209" s="8"/>
      <c r="J209" s="8"/>
      <c r="K209" s="8" t="str">
        <f>IFERROR(VLOOKUP(C209,选股!C203:E1199,3,FALSE),"-")</f>
        <v>-</v>
      </c>
      <c r="L209" s="8" t="str">
        <f>IF(C209&lt;&gt;"-",SUMIFS(买入!$G$4:$G$1000,买入!$C$4:$C$1000,持仓统计!C209),"-")</f>
        <v>-</v>
      </c>
      <c r="M209" s="9" t="str">
        <f>IF(C209&lt;&gt;"-",SUMIFS(买入!$I$4:$I$1000,买入!$C$4:$C$1000,持仓统计!C209),"-")</f>
        <v>-</v>
      </c>
      <c r="N209" s="8" t="str">
        <f>IF(C209&lt;&gt;"-",SUMIFS(卖出!$G$4:$G$1000,卖出!$C$4:$C$1000,持仓统计!C209),"-")</f>
        <v>-</v>
      </c>
      <c r="O209" s="9" t="str">
        <f>IF(C209&lt;&gt;"-",SUMIFS(卖出!$I$4:$I$1000,卖出!$C$4:$C$1000,持仓统计!C209),"-")</f>
        <v>-</v>
      </c>
      <c r="P209" s="8" t="str">
        <f t="shared" si="13"/>
        <v>-</v>
      </c>
      <c r="Q209" s="9"/>
      <c r="R209" s="9" t="str">
        <f t="shared" si="14"/>
        <v>-</v>
      </c>
      <c r="S209" s="9" t="str">
        <f>IF(C209&lt;&gt;"-",SUMIFS(买入!$J$4:$J$1000,买入!$C$4:$C$1000,持仓统计!C209)+SUMIFS(卖出!$J$4:$J$1000,卖出!$C$4:$C$1000,持仓统计!C209),"-")</f>
        <v>-</v>
      </c>
      <c r="T209" s="9" t="str">
        <f t="shared" si="15"/>
        <v>-</v>
      </c>
      <c r="U209" s="8"/>
    </row>
    <row r="210" customHeight="1" spans="2:21">
      <c r="B210" s="8">
        <f t="shared" si="12"/>
        <v>204</v>
      </c>
      <c r="C210" s="8" t="str">
        <f>IF(选股!C204&lt;&gt;"",选股!C204,"-")</f>
        <v>-</v>
      </c>
      <c r="D210" s="8"/>
      <c r="E210" s="8" t="str">
        <f>IFERROR(VLOOKUP(C210,选股!C204:E1200,2,FALSE),"-")</f>
        <v>-</v>
      </c>
      <c r="F210" s="8"/>
      <c r="G210" s="8"/>
      <c r="H210" s="8"/>
      <c r="I210" s="8"/>
      <c r="J210" s="8"/>
      <c r="K210" s="8" t="str">
        <f>IFERROR(VLOOKUP(C210,选股!C204:E1200,3,FALSE),"-")</f>
        <v>-</v>
      </c>
      <c r="L210" s="8" t="str">
        <f>IF(C210&lt;&gt;"-",SUMIFS(买入!$G$4:$G$1000,买入!$C$4:$C$1000,持仓统计!C210),"-")</f>
        <v>-</v>
      </c>
      <c r="M210" s="9" t="str">
        <f>IF(C210&lt;&gt;"-",SUMIFS(买入!$I$4:$I$1000,买入!$C$4:$C$1000,持仓统计!C210),"-")</f>
        <v>-</v>
      </c>
      <c r="N210" s="8" t="str">
        <f>IF(C210&lt;&gt;"-",SUMIFS(卖出!$G$4:$G$1000,卖出!$C$4:$C$1000,持仓统计!C210),"-")</f>
        <v>-</v>
      </c>
      <c r="O210" s="9" t="str">
        <f>IF(C210&lt;&gt;"-",SUMIFS(卖出!$I$4:$I$1000,卖出!$C$4:$C$1000,持仓统计!C210),"-")</f>
        <v>-</v>
      </c>
      <c r="P210" s="8" t="str">
        <f t="shared" si="13"/>
        <v>-</v>
      </c>
      <c r="Q210" s="9"/>
      <c r="R210" s="9" t="str">
        <f t="shared" si="14"/>
        <v>-</v>
      </c>
      <c r="S210" s="9" t="str">
        <f>IF(C210&lt;&gt;"-",SUMIFS(买入!$J$4:$J$1000,买入!$C$4:$C$1000,持仓统计!C210)+SUMIFS(卖出!$J$4:$J$1000,卖出!$C$4:$C$1000,持仓统计!C210),"-")</f>
        <v>-</v>
      </c>
      <c r="T210" s="9" t="str">
        <f t="shared" si="15"/>
        <v>-</v>
      </c>
      <c r="U210" s="8"/>
    </row>
    <row r="211" customHeight="1" spans="2:21">
      <c r="B211" s="8">
        <f t="shared" si="12"/>
        <v>205</v>
      </c>
      <c r="C211" s="8" t="str">
        <f>IF(选股!C205&lt;&gt;"",选股!C205,"-")</f>
        <v>-</v>
      </c>
      <c r="D211" s="8"/>
      <c r="E211" s="8" t="str">
        <f>IFERROR(VLOOKUP(C211,选股!C205:E1201,2,FALSE),"-")</f>
        <v>-</v>
      </c>
      <c r="F211" s="8"/>
      <c r="G211" s="8"/>
      <c r="H211" s="8"/>
      <c r="I211" s="8"/>
      <c r="J211" s="8"/>
      <c r="K211" s="8" t="str">
        <f>IFERROR(VLOOKUP(C211,选股!C205:E1201,3,FALSE),"-")</f>
        <v>-</v>
      </c>
      <c r="L211" s="8" t="str">
        <f>IF(C211&lt;&gt;"-",SUMIFS(买入!$G$4:$G$1000,买入!$C$4:$C$1000,持仓统计!C211),"-")</f>
        <v>-</v>
      </c>
      <c r="M211" s="9" t="str">
        <f>IF(C211&lt;&gt;"-",SUMIFS(买入!$I$4:$I$1000,买入!$C$4:$C$1000,持仓统计!C211),"-")</f>
        <v>-</v>
      </c>
      <c r="N211" s="8" t="str">
        <f>IF(C211&lt;&gt;"-",SUMIFS(卖出!$G$4:$G$1000,卖出!$C$4:$C$1000,持仓统计!C211),"-")</f>
        <v>-</v>
      </c>
      <c r="O211" s="9" t="str">
        <f>IF(C211&lt;&gt;"-",SUMIFS(卖出!$I$4:$I$1000,卖出!$C$4:$C$1000,持仓统计!C211),"-")</f>
        <v>-</v>
      </c>
      <c r="P211" s="8" t="str">
        <f t="shared" si="13"/>
        <v>-</v>
      </c>
      <c r="Q211" s="9"/>
      <c r="R211" s="9" t="str">
        <f t="shared" si="14"/>
        <v>-</v>
      </c>
      <c r="S211" s="9" t="str">
        <f>IF(C211&lt;&gt;"-",SUMIFS(买入!$J$4:$J$1000,买入!$C$4:$C$1000,持仓统计!C211)+SUMIFS(卖出!$J$4:$J$1000,卖出!$C$4:$C$1000,持仓统计!C211),"-")</f>
        <v>-</v>
      </c>
      <c r="T211" s="9" t="str">
        <f t="shared" si="15"/>
        <v>-</v>
      </c>
      <c r="U211" s="8"/>
    </row>
    <row r="212" customHeight="1" spans="2:21">
      <c r="B212" s="8">
        <f t="shared" si="12"/>
        <v>206</v>
      </c>
      <c r="C212" s="8" t="str">
        <f>IF(选股!C206&lt;&gt;"",选股!C206,"-")</f>
        <v>-</v>
      </c>
      <c r="D212" s="8"/>
      <c r="E212" s="8" t="str">
        <f>IFERROR(VLOOKUP(C212,选股!C206:E1202,2,FALSE),"-")</f>
        <v>-</v>
      </c>
      <c r="F212" s="8"/>
      <c r="G212" s="8"/>
      <c r="H212" s="8"/>
      <c r="I212" s="8"/>
      <c r="J212" s="8"/>
      <c r="K212" s="8" t="str">
        <f>IFERROR(VLOOKUP(C212,选股!C206:E1202,3,FALSE),"-")</f>
        <v>-</v>
      </c>
      <c r="L212" s="8" t="str">
        <f>IF(C212&lt;&gt;"-",SUMIFS(买入!$G$4:$G$1000,买入!$C$4:$C$1000,持仓统计!C212),"-")</f>
        <v>-</v>
      </c>
      <c r="M212" s="9" t="str">
        <f>IF(C212&lt;&gt;"-",SUMIFS(买入!$I$4:$I$1000,买入!$C$4:$C$1000,持仓统计!C212),"-")</f>
        <v>-</v>
      </c>
      <c r="N212" s="8" t="str">
        <f>IF(C212&lt;&gt;"-",SUMIFS(卖出!$G$4:$G$1000,卖出!$C$4:$C$1000,持仓统计!C212),"-")</f>
        <v>-</v>
      </c>
      <c r="O212" s="9" t="str">
        <f>IF(C212&lt;&gt;"-",SUMIFS(卖出!$I$4:$I$1000,卖出!$C$4:$C$1000,持仓统计!C212),"-")</f>
        <v>-</v>
      </c>
      <c r="P212" s="8" t="str">
        <f t="shared" si="13"/>
        <v>-</v>
      </c>
      <c r="Q212" s="9"/>
      <c r="R212" s="9" t="str">
        <f t="shared" si="14"/>
        <v>-</v>
      </c>
      <c r="S212" s="9" t="str">
        <f>IF(C212&lt;&gt;"-",SUMIFS(买入!$J$4:$J$1000,买入!$C$4:$C$1000,持仓统计!C212)+SUMIFS(卖出!$J$4:$J$1000,卖出!$C$4:$C$1000,持仓统计!C212),"-")</f>
        <v>-</v>
      </c>
      <c r="T212" s="9" t="str">
        <f t="shared" si="15"/>
        <v>-</v>
      </c>
      <c r="U212" s="8"/>
    </row>
    <row r="213" customHeight="1" spans="2:21">
      <c r="B213" s="8">
        <f t="shared" si="12"/>
        <v>207</v>
      </c>
      <c r="C213" s="8" t="str">
        <f>IF(选股!C207&lt;&gt;"",选股!C207,"-")</f>
        <v>-</v>
      </c>
      <c r="D213" s="8"/>
      <c r="E213" s="8" t="str">
        <f>IFERROR(VLOOKUP(C213,选股!C207:E1203,2,FALSE),"-")</f>
        <v>-</v>
      </c>
      <c r="F213" s="8"/>
      <c r="G213" s="8"/>
      <c r="H213" s="8"/>
      <c r="I213" s="8"/>
      <c r="J213" s="8"/>
      <c r="K213" s="8" t="str">
        <f>IFERROR(VLOOKUP(C213,选股!C207:E1203,3,FALSE),"-")</f>
        <v>-</v>
      </c>
      <c r="L213" s="8" t="str">
        <f>IF(C213&lt;&gt;"-",SUMIFS(买入!$G$4:$G$1000,买入!$C$4:$C$1000,持仓统计!C213),"-")</f>
        <v>-</v>
      </c>
      <c r="M213" s="9" t="str">
        <f>IF(C213&lt;&gt;"-",SUMIFS(买入!$I$4:$I$1000,买入!$C$4:$C$1000,持仓统计!C213),"-")</f>
        <v>-</v>
      </c>
      <c r="N213" s="8" t="str">
        <f>IF(C213&lt;&gt;"-",SUMIFS(卖出!$G$4:$G$1000,卖出!$C$4:$C$1000,持仓统计!C213),"-")</f>
        <v>-</v>
      </c>
      <c r="O213" s="9" t="str">
        <f>IF(C213&lt;&gt;"-",SUMIFS(卖出!$I$4:$I$1000,卖出!$C$4:$C$1000,持仓统计!C213),"-")</f>
        <v>-</v>
      </c>
      <c r="P213" s="8" t="str">
        <f t="shared" si="13"/>
        <v>-</v>
      </c>
      <c r="Q213" s="9"/>
      <c r="R213" s="9" t="str">
        <f t="shared" si="14"/>
        <v>-</v>
      </c>
      <c r="S213" s="9" t="str">
        <f>IF(C213&lt;&gt;"-",SUMIFS(买入!$J$4:$J$1000,买入!$C$4:$C$1000,持仓统计!C213)+SUMIFS(卖出!$J$4:$J$1000,卖出!$C$4:$C$1000,持仓统计!C213),"-")</f>
        <v>-</v>
      </c>
      <c r="T213" s="9" t="str">
        <f t="shared" si="15"/>
        <v>-</v>
      </c>
      <c r="U213" s="8"/>
    </row>
    <row r="214" customHeight="1" spans="2:21">
      <c r="B214" s="8">
        <f t="shared" si="12"/>
        <v>208</v>
      </c>
      <c r="C214" s="8" t="str">
        <f>IF(选股!C208&lt;&gt;"",选股!C208,"-")</f>
        <v>-</v>
      </c>
      <c r="D214" s="8"/>
      <c r="E214" s="8" t="str">
        <f>IFERROR(VLOOKUP(C214,选股!C208:E1204,2,FALSE),"-")</f>
        <v>-</v>
      </c>
      <c r="F214" s="8"/>
      <c r="G214" s="8"/>
      <c r="H214" s="8"/>
      <c r="I214" s="8"/>
      <c r="J214" s="8"/>
      <c r="K214" s="8" t="str">
        <f>IFERROR(VLOOKUP(C214,选股!C208:E1204,3,FALSE),"-")</f>
        <v>-</v>
      </c>
      <c r="L214" s="8" t="str">
        <f>IF(C214&lt;&gt;"-",SUMIFS(买入!$G$4:$G$1000,买入!$C$4:$C$1000,持仓统计!C214),"-")</f>
        <v>-</v>
      </c>
      <c r="M214" s="9" t="str">
        <f>IF(C214&lt;&gt;"-",SUMIFS(买入!$I$4:$I$1000,买入!$C$4:$C$1000,持仓统计!C214),"-")</f>
        <v>-</v>
      </c>
      <c r="N214" s="8" t="str">
        <f>IF(C214&lt;&gt;"-",SUMIFS(卖出!$G$4:$G$1000,卖出!$C$4:$C$1000,持仓统计!C214),"-")</f>
        <v>-</v>
      </c>
      <c r="O214" s="9" t="str">
        <f>IF(C214&lt;&gt;"-",SUMIFS(卖出!$I$4:$I$1000,卖出!$C$4:$C$1000,持仓统计!C214),"-")</f>
        <v>-</v>
      </c>
      <c r="P214" s="8" t="str">
        <f t="shared" si="13"/>
        <v>-</v>
      </c>
      <c r="Q214" s="9"/>
      <c r="R214" s="9" t="str">
        <f t="shared" si="14"/>
        <v>-</v>
      </c>
      <c r="S214" s="9" t="str">
        <f>IF(C214&lt;&gt;"-",SUMIFS(买入!$J$4:$J$1000,买入!$C$4:$C$1000,持仓统计!C214)+SUMIFS(卖出!$J$4:$J$1000,卖出!$C$4:$C$1000,持仓统计!C214),"-")</f>
        <v>-</v>
      </c>
      <c r="T214" s="9" t="str">
        <f t="shared" si="15"/>
        <v>-</v>
      </c>
      <c r="U214" s="8"/>
    </row>
    <row r="215" customHeight="1" spans="2:21">
      <c r="B215" s="8">
        <f t="shared" si="12"/>
        <v>209</v>
      </c>
      <c r="C215" s="8" t="str">
        <f>IF(选股!C209&lt;&gt;"",选股!C209,"-")</f>
        <v>-</v>
      </c>
      <c r="D215" s="8"/>
      <c r="E215" s="8" t="str">
        <f>IFERROR(VLOOKUP(C215,选股!C209:E1205,2,FALSE),"-")</f>
        <v>-</v>
      </c>
      <c r="F215" s="8"/>
      <c r="G215" s="8"/>
      <c r="H215" s="8"/>
      <c r="I215" s="8"/>
      <c r="J215" s="8"/>
      <c r="K215" s="8" t="str">
        <f>IFERROR(VLOOKUP(C215,选股!C209:E1205,3,FALSE),"-")</f>
        <v>-</v>
      </c>
      <c r="L215" s="8" t="str">
        <f>IF(C215&lt;&gt;"-",SUMIFS(买入!$G$4:$G$1000,买入!$C$4:$C$1000,持仓统计!C215),"-")</f>
        <v>-</v>
      </c>
      <c r="M215" s="9" t="str">
        <f>IF(C215&lt;&gt;"-",SUMIFS(买入!$I$4:$I$1000,买入!$C$4:$C$1000,持仓统计!C215),"-")</f>
        <v>-</v>
      </c>
      <c r="N215" s="8" t="str">
        <f>IF(C215&lt;&gt;"-",SUMIFS(卖出!$G$4:$G$1000,卖出!$C$4:$C$1000,持仓统计!C215),"-")</f>
        <v>-</v>
      </c>
      <c r="O215" s="9" t="str">
        <f>IF(C215&lt;&gt;"-",SUMIFS(卖出!$I$4:$I$1000,卖出!$C$4:$C$1000,持仓统计!C215),"-")</f>
        <v>-</v>
      </c>
      <c r="P215" s="8" t="str">
        <f t="shared" si="13"/>
        <v>-</v>
      </c>
      <c r="Q215" s="9"/>
      <c r="R215" s="9" t="str">
        <f t="shared" si="14"/>
        <v>-</v>
      </c>
      <c r="S215" s="9" t="str">
        <f>IF(C215&lt;&gt;"-",SUMIFS(买入!$J$4:$J$1000,买入!$C$4:$C$1000,持仓统计!C215)+SUMIFS(卖出!$J$4:$J$1000,卖出!$C$4:$C$1000,持仓统计!C215),"-")</f>
        <v>-</v>
      </c>
      <c r="T215" s="9" t="str">
        <f t="shared" si="15"/>
        <v>-</v>
      </c>
      <c r="U215" s="8"/>
    </row>
    <row r="216" customHeight="1" spans="2:21">
      <c r="B216" s="8">
        <f t="shared" si="12"/>
        <v>210</v>
      </c>
      <c r="C216" s="8" t="str">
        <f>IF(选股!C210&lt;&gt;"",选股!C210,"-")</f>
        <v>-</v>
      </c>
      <c r="D216" s="8"/>
      <c r="E216" s="8" t="str">
        <f>IFERROR(VLOOKUP(C216,选股!C210:E1206,2,FALSE),"-")</f>
        <v>-</v>
      </c>
      <c r="F216" s="8"/>
      <c r="G216" s="8"/>
      <c r="H216" s="8"/>
      <c r="I216" s="8"/>
      <c r="J216" s="8"/>
      <c r="K216" s="8" t="str">
        <f>IFERROR(VLOOKUP(C216,选股!C210:E1206,3,FALSE),"-")</f>
        <v>-</v>
      </c>
      <c r="L216" s="8" t="str">
        <f>IF(C216&lt;&gt;"-",SUMIFS(买入!$G$4:$G$1000,买入!$C$4:$C$1000,持仓统计!C216),"-")</f>
        <v>-</v>
      </c>
      <c r="M216" s="9" t="str">
        <f>IF(C216&lt;&gt;"-",SUMIFS(买入!$I$4:$I$1000,买入!$C$4:$C$1000,持仓统计!C216),"-")</f>
        <v>-</v>
      </c>
      <c r="N216" s="8" t="str">
        <f>IF(C216&lt;&gt;"-",SUMIFS(卖出!$G$4:$G$1000,卖出!$C$4:$C$1000,持仓统计!C216),"-")</f>
        <v>-</v>
      </c>
      <c r="O216" s="9" t="str">
        <f>IF(C216&lt;&gt;"-",SUMIFS(卖出!$I$4:$I$1000,卖出!$C$4:$C$1000,持仓统计!C216),"-")</f>
        <v>-</v>
      </c>
      <c r="P216" s="8" t="str">
        <f t="shared" si="13"/>
        <v>-</v>
      </c>
      <c r="Q216" s="9"/>
      <c r="R216" s="9" t="str">
        <f t="shared" si="14"/>
        <v>-</v>
      </c>
      <c r="S216" s="9" t="str">
        <f>IF(C216&lt;&gt;"-",SUMIFS(买入!$J$4:$J$1000,买入!$C$4:$C$1000,持仓统计!C216)+SUMIFS(卖出!$J$4:$J$1000,卖出!$C$4:$C$1000,持仓统计!C216),"-")</f>
        <v>-</v>
      </c>
      <c r="T216" s="9" t="str">
        <f t="shared" si="15"/>
        <v>-</v>
      </c>
      <c r="U216" s="8"/>
    </row>
    <row r="217" customHeight="1" spans="2:21">
      <c r="B217" s="8">
        <f t="shared" si="12"/>
        <v>211</v>
      </c>
      <c r="C217" s="8" t="str">
        <f>IF(选股!C211&lt;&gt;"",选股!C211,"-")</f>
        <v>-</v>
      </c>
      <c r="D217" s="8"/>
      <c r="E217" s="8" t="str">
        <f>IFERROR(VLOOKUP(C217,选股!C211:E1207,2,FALSE),"-")</f>
        <v>-</v>
      </c>
      <c r="F217" s="8"/>
      <c r="G217" s="8"/>
      <c r="H217" s="8"/>
      <c r="I217" s="8"/>
      <c r="J217" s="8"/>
      <c r="K217" s="8" t="str">
        <f>IFERROR(VLOOKUP(C217,选股!C211:E1207,3,FALSE),"-")</f>
        <v>-</v>
      </c>
      <c r="L217" s="8" t="str">
        <f>IF(C217&lt;&gt;"-",SUMIFS(买入!$G$4:$G$1000,买入!$C$4:$C$1000,持仓统计!C217),"-")</f>
        <v>-</v>
      </c>
      <c r="M217" s="9" t="str">
        <f>IF(C217&lt;&gt;"-",SUMIFS(买入!$I$4:$I$1000,买入!$C$4:$C$1000,持仓统计!C217),"-")</f>
        <v>-</v>
      </c>
      <c r="N217" s="8" t="str">
        <f>IF(C217&lt;&gt;"-",SUMIFS(卖出!$G$4:$G$1000,卖出!$C$4:$C$1000,持仓统计!C217),"-")</f>
        <v>-</v>
      </c>
      <c r="O217" s="9" t="str">
        <f>IF(C217&lt;&gt;"-",SUMIFS(卖出!$I$4:$I$1000,卖出!$C$4:$C$1000,持仓统计!C217),"-")</f>
        <v>-</v>
      </c>
      <c r="P217" s="8" t="str">
        <f t="shared" si="13"/>
        <v>-</v>
      </c>
      <c r="Q217" s="9"/>
      <c r="R217" s="9" t="str">
        <f t="shared" si="14"/>
        <v>-</v>
      </c>
      <c r="S217" s="9" t="str">
        <f>IF(C217&lt;&gt;"-",SUMIFS(买入!$J$4:$J$1000,买入!$C$4:$C$1000,持仓统计!C217)+SUMIFS(卖出!$J$4:$J$1000,卖出!$C$4:$C$1000,持仓统计!C217),"-")</f>
        <v>-</v>
      </c>
      <c r="T217" s="9" t="str">
        <f t="shared" si="15"/>
        <v>-</v>
      </c>
      <c r="U217" s="8"/>
    </row>
    <row r="218" customHeight="1" spans="2:21">
      <c r="B218" s="8">
        <f t="shared" si="12"/>
        <v>212</v>
      </c>
      <c r="C218" s="8" t="str">
        <f>IF(选股!C212&lt;&gt;"",选股!C212,"-")</f>
        <v>-</v>
      </c>
      <c r="D218" s="8"/>
      <c r="E218" s="8" t="str">
        <f>IFERROR(VLOOKUP(C218,选股!C212:E1208,2,FALSE),"-")</f>
        <v>-</v>
      </c>
      <c r="F218" s="8"/>
      <c r="G218" s="8"/>
      <c r="H218" s="8"/>
      <c r="I218" s="8"/>
      <c r="J218" s="8"/>
      <c r="K218" s="8" t="str">
        <f>IFERROR(VLOOKUP(C218,选股!C212:E1208,3,FALSE),"-")</f>
        <v>-</v>
      </c>
      <c r="L218" s="8" t="str">
        <f>IF(C218&lt;&gt;"-",SUMIFS(买入!$G$4:$G$1000,买入!$C$4:$C$1000,持仓统计!C218),"-")</f>
        <v>-</v>
      </c>
      <c r="M218" s="9" t="str">
        <f>IF(C218&lt;&gt;"-",SUMIFS(买入!$I$4:$I$1000,买入!$C$4:$C$1000,持仓统计!C218),"-")</f>
        <v>-</v>
      </c>
      <c r="N218" s="8" t="str">
        <f>IF(C218&lt;&gt;"-",SUMIFS(卖出!$G$4:$G$1000,卖出!$C$4:$C$1000,持仓统计!C218),"-")</f>
        <v>-</v>
      </c>
      <c r="O218" s="9" t="str">
        <f>IF(C218&lt;&gt;"-",SUMIFS(卖出!$I$4:$I$1000,卖出!$C$4:$C$1000,持仓统计!C218),"-")</f>
        <v>-</v>
      </c>
      <c r="P218" s="8" t="str">
        <f t="shared" si="13"/>
        <v>-</v>
      </c>
      <c r="Q218" s="9"/>
      <c r="R218" s="9" t="str">
        <f t="shared" si="14"/>
        <v>-</v>
      </c>
      <c r="S218" s="9" t="str">
        <f>IF(C218&lt;&gt;"-",SUMIFS(买入!$J$4:$J$1000,买入!$C$4:$C$1000,持仓统计!C218)+SUMIFS(卖出!$J$4:$J$1000,卖出!$C$4:$C$1000,持仓统计!C218),"-")</f>
        <v>-</v>
      </c>
      <c r="T218" s="9" t="str">
        <f t="shared" si="15"/>
        <v>-</v>
      </c>
      <c r="U218" s="8"/>
    </row>
    <row r="219" customHeight="1" spans="2:21">
      <c r="B219" s="8">
        <f t="shared" si="12"/>
        <v>213</v>
      </c>
      <c r="C219" s="8" t="str">
        <f>IF(选股!C213&lt;&gt;"",选股!C213,"-")</f>
        <v>-</v>
      </c>
      <c r="D219" s="8"/>
      <c r="E219" s="8" t="str">
        <f>IFERROR(VLOOKUP(C219,选股!C213:E1209,2,FALSE),"-")</f>
        <v>-</v>
      </c>
      <c r="F219" s="8"/>
      <c r="G219" s="8"/>
      <c r="H219" s="8"/>
      <c r="I219" s="8"/>
      <c r="J219" s="8"/>
      <c r="K219" s="8" t="str">
        <f>IFERROR(VLOOKUP(C219,选股!C213:E1209,3,FALSE),"-")</f>
        <v>-</v>
      </c>
      <c r="L219" s="8" t="str">
        <f>IF(C219&lt;&gt;"-",SUMIFS(买入!$G$4:$G$1000,买入!$C$4:$C$1000,持仓统计!C219),"-")</f>
        <v>-</v>
      </c>
      <c r="M219" s="9" t="str">
        <f>IF(C219&lt;&gt;"-",SUMIFS(买入!$I$4:$I$1000,买入!$C$4:$C$1000,持仓统计!C219),"-")</f>
        <v>-</v>
      </c>
      <c r="N219" s="8" t="str">
        <f>IF(C219&lt;&gt;"-",SUMIFS(卖出!$G$4:$G$1000,卖出!$C$4:$C$1000,持仓统计!C219),"-")</f>
        <v>-</v>
      </c>
      <c r="O219" s="9" t="str">
        <f>IF(C219&lt;&gt;"-",SUMIFS(卖出!$I$4:$I$1000,卖出!$C$4:$C$1000,持仓统计!C219),"-")</f>
        <v>-</v>
      </c>
      <c r="P219" s="8" t="str">
        <f t="shared" si="13"/>
        <v>-</v>
      </c>
      <c r="Q219" s="9"/>
      <c r="R219" s="9" t="str">
        <f t="shared" si="14"/>
        <v>-</v>
      </c>
      <c r="S219" s="9" t="str">
        <f>IF(C219&lt;&gt;"-",SUMIFS(买入!$J$4:$J$1000,买入!$C$4:$C$1000,持仓统计!C219)+SUMIFS(卖出!$J$4:$J$1000,卖出!$C$4:$C$1000,持仓统计!C219),"-")</f>
        <v>-</v>
      </c>
      <c r="T219" s="9" t="str">
        <f t="shared" si="15"/>
        <v>-</v>
      </c>
      <c r="U219" s="8"/>
    </row>
    <row r="220" customHeight="1" spans="2:21">
      <c r="B220" s="8">
        <f t="shared" si="12"/>
        <v>214</v>
      </c>
      <c r="C220" s="8" t="str">
        <f>IF(选股!C214&lt;&gt;"",选股!C214,"-")</f>
        <v>-</v>
      </c>
      <c r="D220" s="8"/>
      <c r="E220" s="8" t="str">
        <f>IFERROR(VLOOKUP(C220,选股!C214:E1210,2,FALSE),"-")</f>
        <v>-</v>
      </c>
      <c r="F220" s="8"/>
      <c r="G220" s="8"/>
      <c r="H220" s="8"/>
      <c r="I220" s="8"/>
      <c r="J220" s="8"/>
      <c r="K220" s="8" t="str">
        <f>IFERROR(VLOOKUP(C220,选股!C214:E1210,3,FALSE),"-")</f>
        <v>-</v>
      </c>
      <c r="L220" s="8" t="str">
        <f>IF(C220&lt;&gt;"-",SUMIFS(买入!$G$4:$G$1000,买入!$C$4:$C$1000,持仓统计!C220),"-")</f>
        <v>-</v>
      </c>
      <c r="M220" s="9" t="str">
        <f>IF(C220&lt;&gt;"-",SUMIFS(买入!$I$4:$I$1000,买入!$C$4:$C$1000,持仓统计!C220),"-")</f>
        <v>-</v>
      </c>
      <c r="N220" s="8" t="str">
        <f>IF(C220&lt;&gt;"-",SUMIFS(卖出!$G$4:$G$1000,卖出!$C$4:$C$1000,持仓统计!C220),"-")</f>
        <v>-</v>
      </c>
      <c r="O220" s="9" t="str">
        <f>IF(C220&lt;&gt;"-",SUMIFS(卖出!$I$4:$I$1000,卖出!$C$4:$C$1000,持仓统计!C220),"-")</f>
        <v>-</v>
      </c>
      <c r="P220" s="8" t="str">
        <f t="shared" si="13"/>
        <v>-</v>
      </c>
      <c r="Q220" s="9"/>
      <c r="R220" s="9" t="str">
        <f t="shared" si="14"/>
        <v>-</v>
      </c>
      <c r="S220" s="9" t="str">
        <f>IF(C220&lt;&gt;"-",SUMIFS(买入!$J$4:$J$1000,买入!$C$4:$C$1000,持仓统计!C220)+SUMIFS(卖出!$J$4:$J$1000,卖出!$C$4:$C$1000,持仓统计!C220),"-")</f>
        <v>-</v>
      </c>
      <c r="T220" s="9" t="str">
        <f t="shared" si="15"/>
        <v>-</v>
      </c>
      <c r="U220" s="8"/>
    </row>
    <row r="221" customHeight="1" spans="2:21">
      <c r="B221" s="8">
        <f t="shared" si="12"/>
        <v>215</v>
      </c>
      <c r="C221" s="8" t="str">
        <f>IF(选股!C215&lt;&gt;"",选股!C215,"-")</f>
        <v>-</v>
      </c>
      <c r="D221" s="8"/>
      <c r="E221" s="8" t="str">
        <f>IFERROR(VLOOKUP(C221,选股!C215:E1211,2,FALSE),"-")</f>
        <v>-</v>
      </c>
      <c r="F221" s="8"/>
      <c r="G221" s="8"/>
      <c r="H221" s="8"/>
      <c r="I221" s="8"/>
      <c r="J221" s="8"/>
      <c r="K221" s="8" t="str">
        <f>IFERROR(VLOOKUP(C221,选股!C215:E1211,3,FALSE),"-")</f>
        <v>-</v>
      </c>
      <c r="L221" s="8" t="str">
        <f>IF(C221&lt;&gt;"-",SUMIFS(买入!$G$4:$G$1000,买入!$C$4:$C$1000,持仓统计!C221),"-")</f>
        <v>-</v>
      </c>
      <c r="M221" s="9" t="str">
        <f>IF(C221&lt;&gt;"-",SUMIFS(买入!$I$4:$I$1000,买入!$C$4:$C$1000,持仓统计!C221),"-")</f>
        <v>-</v>
      </c>
      <c r="N221" s="8" t="str">
        <f>IF(C221&lt;&gt;"-",SUMIFS(卖出!$G$4:$G$1000,卖出!$C$4:$C$1000,持仓统计!C221),"-")</f>
        <v>-</v>
      </c>
      <c r="O221" s="9" t="str">
        <f>IF(C221&lt;&gt;"-",SUMIFS(卖出!$I$4:$I$1000,卖出!$C$4:$C$1000,持仓统计!C221),"-")</f>
        <v>-</v>
      </c>
      <c r="P221" s="8" t="str">
        <f t="shared" si="13"/>
        <v>-</v>
      </c>
      <c r="Q221" s="9"/>
      <c r="R221" s="9" t="str">
        <f t="shared" si="14"/>
        <v>-</v>
      </c>
      <c r="S221" s="9" t="str">
        <f>IF(C221&lt;&gt;"-",SUMIFS(买入!$J$4:$J$1000,买入!$C$4:$C$1000,持仓统计!C221)+SUMIFS(卖出!$J$4:$J$1000,卖出!$C$4:$C$1000,持仓统计!C221),"-")</f>
        <v>-</v>
      </c>
      <c r="T221" s="9" t="str">
        <f t="shared" si="15"/>
        <v>-</v>
      </c>
      <c r="U221" s="8"/>
    </row>
    <row r="222" customHeight="1" spans="2:21">
      <c r="B222" s="8">
        <f t="shared" si="12"/>
        <v>216</v>
      </c>
      <c r="C222" s="8" t="str">
        <f>IF(选股!C216&lt;&gt;"",选股!C216,"-")</f>
        <v>-</v>
      </c>
      <c r="D222" s="8"/>
      <c r="E222" s="8" t="str">
        <f>IFERROR(VLOOKUP(C222,选股!C216:E1212,2,FALSE),"-")</f>
        <v>-</v>
      </c>
      <c r="F222" s="8"/>
      <c r="G222" s="8"/>
      <c r="H222" s="8"/>
      <c r="I222" s="8"/>
      <c r="J222" s="8"/>
      <c r="K222" s="8" t="str">
        <f>IFERROR(VLOOKUP(C222,选股!C216:E1212,3,FALSE),"-")</f>
        <v>-</v>
      </c>
      <c r="L222" s="8" t="str">
        <f>IF(C222&lt;&gt;"-",SUMIFS(买入!$G$4:$G$1000,买入!$C$4:$C$1000,持仓统计!C222),"-")</f>
        <v>-</v>
      </c>
      <c r="M222" s="9" t="str">
        <f>IF(C222&lt;&gt;"-",SUMIFS(买入!$I$4:$I$1000,买入!$C$4:$C$1000,持仓统计!C222),"-")</f>
        <v>-</v>
      </c>
      <c r="N222" s="8" t="str">
        <f>IF(C222&lt;&gt;"-",SUMIFS(卖出!$G$4:$G$1000,卖出!$C$4:$C$1000,持仓统计!C222),"-")</f>
        <v>-</v>
      </c>
      <c r="O222" s="9" t="str">
        <f>IF(C222&lt;&gt;"-",SUMIFS(卖出!$I$4:$I$1000,卖出!$C$4:$C$1000,持仓统计!C222),"-")</f>
        <v>-</v>
      </c>
      <c r="P222" s="8" t="str">
        <f t="shared" si="13"/>
        <v>-</v>
      </c>
      <c r="Q222" s="9"/>
      <c r="R222" s="9" t="str">
        <f t="shared" si="14"/>
        <v>-</v>
      </c>
      <c r="S222" s="9" t="str">
        <f>IF(C222&lt;&gt;"-",SUMIFS(买入!$J$4:$J$1000,买入!$C$4:$C$1000,持仓统计!C222)+SUMIFS(卖出!$J$4:$J$1000,卖出!$C$4:$C$1000,持仓统计!C222),"-")</f>
        <v>-</v>
      </c>
      <c r="T222" s="9" t="str">
        <f t="shared" si="15"/>
        <v>-</v>
      </c>
      <c r="U222" s="8"/>
    </row>
    <row r="223" customHeight="1" spans="2:21">
      <c r="B223" s="8">
        <f t="shared" si="12"/>
        <v>217</v>
      </c>
      <c r="C223" s="8" t="str">
        <f>IF(选股!C217&lt;&gt;"",选股!C217,"-")</f>
        <v>-</v>
      </c>
      <c r="D223" s="8"/>
      <c r="E223" s="8" t="str">
        <f>IFERROR(VLOOKUP(C223,选股!C217:E1213,2,FALSE),"-")</f>
        <v>-</v>
      </c>
      <c r="F223" s="8"/>
      <c r="G223" s="8"/>
      <c r="H223" s="8"/>
      <c r="I223" s="8"/>
      <c r="J223" s="8"/>
      <c r="K223" s="8" t="str">
        <f>IFERROR(VLOOKUP(C223,选股!C217:E1213,3,FALSE),"-")</f>
        <v>-</v>
      </c>
      <c r="L223" s="8" t="str">
        <f>IF(C223&lt;&gt;"-",SUMIFS(买入!$G$4:$G$1000,买入!$C$4:$C$1000,持仓统计!C223),"-")</f>
        <v>-</v>
      </c>
      <c r="M223" s="9" t="str">
        <f>IF(C223&lt;&gt;"-",SUMIFS(买入!$I$4:$I$1000,买入!$C$4:$C$1000,持仓统计!C223),"-")</f>
        <v>-</v>
      </c>
      <c r="N223" s="8" t="str">
        <f>IF(C223&lt;&gt;"-",SUMIFS(卖出!$G$4:$G$1000,卖出!$C$4:$C$1000,持仓统计!C223),"-")</f>
        <v>-</v>
      </c>
      <c r="O223" s="9" t="str">
        <f>IF(C223&lt;&gt;"-",SUMIFS(卖出!$I$4:$I$1000,卖出!$C$4:$C$1000,持仓统计!C223),"-")</f>
        <v>-</v>
      </c>
      <c r="P223" s="8" t="str">
        <f t="shared" si="13"/>
        <v>-</v>
      </c>
      <c r="Q223" s="9"/>
      <c r="R223" s="9" t="str">
        <f t="shared" si="14"/>
        <v>-</v>
      </c>
      <c r="S223" s="9" t="str">
        <f>IF(C223&lt;&gt;"-",SUMIFS(买入!$J$4:$J$1000,买入!$C$4:$C$1000,持仓统计!C223)+SUMIFS(卖出!$J$4:$J$1000,卖出!$C$4:$C$1000,持仓统计!C223),"-")</f>
        <v>-</v>
      </c>
      <c r="T223" s="9" t="str">
        <f t="shared" si="15"/>
        <v>-</v>
      </c>
      <c r="U223" s="8"/>
    </row>
    <row r="224" customHeight="1" spans="2:21">
      <c r="B224" s="8">
        <f t="shared" si="12"/>
        <v>218</v>
      </c>
      <c r="C224" s="8" t="str">
        <f>IF(选股!C218&lt;&gt;"",选股!C218,"-")</f>
        <v>-</v>
      </c>
      <c r="D224" s="8"/>
      <c r="E224" s="8" t="str">
        <f>IFERROR(VLOOKUP(C224,选股!C218:E1214,2,FALSE),"-")</f>
        <v>-</v>
      </c>
      <c r="F224" s="8"/>
      <c r="G224" s="8"/>
      <c r="H224" s="8"/>
      <c r="I224" s="8"/>
      <c r="J224" s="8"/>
      <c r="K224" s="8" t="str">
        <f>IFERROR(VLOOKUP(C224,选股!C218:E1214,3,FALSE),"-")</f>
        <v>-</v>
      </c>
      <c r="L224" s="8" t="str">
        <f>IF(C224&lt;&gt;"-",SUMIFS(买入!$G$4:$G$1000,买入!$C$4:$C$1000,持仓统计!C224),"-")</f>
        <v>-</v>
      </c>
      <c r="M224" s="9" t="str">
        <f>IF(C224&lt;&gt;"-",SUMIFS(买入!$I$4:$I$1000,买入!$C$4:$C$1000,持仓统计!C224),"-")</f>
        <v>-</v>
      </c>
      <c r="N224" s="8" t="str">
        <f>IF(C224&lt;&gt;"-",SUMIFS(卖出!$G$4:$G$1000,卖出!$C$4:$C$1000,持仓统计!C224),"-")</f>
        <v>-</v>
      </c>
      <c r="O224" s="9" t="str">
        <f>IF(C224&lt;&gt;"-",SUMIFS(卖出!$I$4:$I$1000,卖出!$C$4:$C$1000,持仓统计!C224),"-")</f>
        <v>-</v>
      </c>
      <c r="P224" s="8" t="str">
        <f t="shared" si="13"/>
        <v>-</v>
      </c>
      <c r="Q224" s="9"/>
      <c r="R224" s="9" t="str">
        <f t="shared" si="14"/>
        <v>-</v>
      </c>
      <c r="S224" s="9" t="str">
        <f>IF(C224&lt;&gt;"-",SUMIFS(买入!$J$4:$J$1000,买入!$C$4:$C$1000,持仓统计!C224)+SUMIFS(卖出!$J$4:$J$1000,卖出!$C$4:$C$1000,持仓统计!C224),"-")</f>
        <v>-</v>
      </c>
      <c r="T224" s="9" t="str">
        <f t="shared" si="15"/>
        <v>-</v>
      </c>
      <c r="U224" s="8"/>
    </row>
    <row r="225" customHeight="1" spans="2:21">
      <c r="B225" s="8">
        <f t="shared" si="12"/>
        <v>219</v>
      </c>
      <c r="C225" s="8" t="str">
        <f>IF(选股!C219&lt;&gt;"",选股!C219,"-")</f>
        <v>-</v>
      </c>
      <c r="D225" s="8"/>
      <c r="E225" s="8" t="str">
        <f>IFERROR(VLOOKUP(C225,选股!C219:E1215,2,FALSE),"-")</f>
        <v>-</v>
      </c>
      <c r="F225" s="8"/>
      <c r="G225" s="8"/>
      <c r="H225" s="8"/>
      <c r="I225" s="8"/>
      <c r="J225" s="8"/>
      <c r="K225" s="8" t="str">
        <f>IFERROR(VLOOKUP(C225,选股!C219:E1215,3,FALSE),"-")</f>
        <v>-</v>
      </c>
      <c r="L225" s="8" t="str">
        <f>IF(C225&lt;&gt;"-",SUMIFS(买入!$G$4:$G$1000,买入!$C$4:$C$1000,持仓统计!C225),"-")</f>
        <v>-</v>
      </c>
      <c r="M225" s="9" t="str">
        <f>IF(C225&lt;&gt;"-",SUMIFS(买入!$I$4:$I$1000,买入!$C$4:$C$1000,持仓统计!C225),"-")</f>
        <v>-</v>
      </c>
      <c r="N225" s="8" t="str">
        <f>IF(C225&lt;&gt;"-",SUMIFS(卖出!$G$4:$G$1000,卖出!$C$4:$C$1000,持仓统计!C225),"-")</f>
        <v>-</v>
      </c>
      <c r="O225" s="9" t="str">
        <f>IF(C225&lt;&gt;"-",SUMIFS(卖出!$I$4:$I$1000,卖出!$C$4:$C$1000,持仓统计!C225),"-")</f>
        <v>-</v>
      </c>
      <c r="P225" s="8" t="str">
        <f t="shared" si="13"/>
        <v>-</v>
      </c>
      <c r="Q225" s="9"/>
      <c r="R225" s="9" t="str">
        <f t="shared" si="14"/>
        <v>-</v>
      </c>
      <c r="S225" s="9" t="str">
        <f>IF(C225&lt;&gt;"-",SUMIFS(买入!$J$4:$J$1000,买入!$C$4:$C$1000,持仓统计!C225)+SUMIFS(卖出!$J$4:$J$1000,卖出!$C$4:$C$1000,持仓统计!C225),"-")</f>
        <v>-</v>
      </c>
      <c r="T225" s="9" t="str">
        <f t="shared" si="15"/>
        <v>-</v>
      </c>
      <c r="U225" s="8"/>
    </row>
    <row r="226" customHeight="1" spans="2:21">
      <c r="B226" s="8">
        <f t="shared" si="12"/>
        <v>220</v>
      </c>
      <c r="C226" s="8" t="str">
        <f>IF(选股!C220&lt;&gt;"",选股!C220,"-")</f>
        <v>-</v>
      </c>
      <c r="D226" s="8"/>
      <c r="E226" s="8" t="str">
        <f>IFERROR(VLOOKUP(C226,选股!C220:E1216,2,FALSE),"-")</f>
        <v>-</v>
      </c>
      <c r="F226" s="8"/>
      <c r="G226" s="8"/>
      <c r="H226" s="8"/>
      <c r="I226" s="8"/>
      <c r="J226" s="8"/>
      <c r="K226" s="8" t="str">
        <f>IFERROR(VLOOKUP(C226,选股!C220:E1216,3,FALSE),"-")</f>
        <v>-</v>
      </c>
      <c r="L226" s="8" t="str">
        <f>IF(C226&lt;&gt;"-",SUMIFS(买入!$G$4:$G$1000,买入!$C$4:$C$1000,持仓统计!C226),"-")</f>
        <v>-</v>
      </c>
      <c r="M226" s="9" t="str">
        <f>IF(C226&lt;&gt;"-",SUMIFS(买入!$I$4:$I$1000,买入!$C$4:$C$1000,持仓统计!C226),"-")</f>
        <v>-</v>
      </c>
      <c r="N226" s="8" t="str">
        <f>IF(C226&lt;&gt;"-",SUMIFS(卖出!$G$4:$G$1000,卖出!$C$4:$C$1000,持仓统计!C226),"-")</f>
        <v>-</v>
      </c>
      <c r="O226" s="9" t="str">
        <f>IF(C226&lt;&gt;"-",SUMIFS(卖出!$I$4:$I$1000,卖出!$C$4:$C$1000,持仓统计!C226),"-")</f>
        <v>-</v>
      </c>
      <c r="P226" s="8" t="str">
        <f t="shared" si="13"/>
        <v>-</v>
      </c>
      <c r="Q226" s="9"/>
      <c r="R226" s="9" t="str">
        <f t="shared" si="14"/>
        <v>-</v>
      </c>
      <c r="S226" s="9" t="str">
        <f>IF(C226&lt;&gt;"-",SUMIFS(买入!$J$4:$J$1000,买入!$C$4:$C$1000,持仓统计!C226)+SUMIFS(卖出!$J$4:$J$1000,卖出!$C$4:$C$1000,持仓统计!C226),"-")</f>
        <v>-</v>
      </c>
      <c r="T226" s="9" t="str">
        <f t="shared" si="15"/>
        <v>-</v>
      </c>
      <c r="U226" s="8"/>
    </row>
    <row r="227" customHeight="1" spans="2:21">
      <c r="B227" s="8">
        <f t="shared" si="12"/>
        <v>221</v>
      </c>
      <c r="C227" s="8" t="str">
        <f>IF(选股!C221&lt;&gt;"",选股!C221,"-")</f>
        <v>-</v>
      </c>
      <c r="D227" s="8"/>
      <c r="E227" s="8" t="str">
        <f>IFERROR(VLOOKUP(C227,选股!C221:E1217,2,FALSE),"-")</f>
        <v>-</v>
      </c>
      <c r="F227" s="8"/>
      <c r="G227" s="8"/>
      <c r="H227" s="8"/>
      <c r="I227" s="8"/>
      <c r="J227" s="8"/>
      <c r="K227" s="8" t="str">
        <f>IFERROR(VLOOKUP(C227,选股!C221:E1217,3,FALSE),"-")</f>
        <v>-</v>
      </c>
      <c r="L227" s="8" t="str">
        <f>IF(C227&lt;&gt;"-",SUMIFS(买入!$G$4:$G$1000,买入!$C$4:$C$1000,持仓统计!C227),"-")</f>
        <v>-</v>
      </c>
      <c r="M227" s="9" t="str">
        <f>IF(C227&lt;&gt;"-",SUMIFS(买入!$I$4:$I$1000,买入!$C$4:$C$1000,持仓统计!C227),"-")</f>
        <v>-</v>
      </c>
      <c r="N227" s="8" t="str">
        <f>IF(C227&lt;&gt;"-",SUMIFS(卖出!$G$4:$G$1000,卖出!$C$4:$C$1000,持仓统计!C227),"-")</f>
        <v>-</v>
      </c>
      <c r="O227" s="9" t="str">
        <f>IF(C227&lt;&gt;"-",SUMIFS(卖出!$I$4:$I$1000,卖出!$C$4:$C$1000,持仓统计!C227),"-")</f>
        <v>-</v>
      </c>
      <c r="P227" s="8" t="str">
        <f t="shared" si="13"/>
        <v>-</v>
      </c>
      <c r="Q227" s="9"/>
      <c r="R227" s="9" t="str">
        <f t="shared" si="14"/>
        <v>-</v>
      </c>
      <c r="S227" s="9" t="str">
        <f>IF(C227&lt;&gt;"-",SUMIFS(买入!$J$4:$J$1000,买入!$C$4:$C$1000,持仓统计!C227)+SUMIFS(卖出!$J$4:$J$1000,卖出!$C$4:$C$1000,持仓统计!C227),"-")</f>
        <v>-</v>
      </c>
      <c r="T227" s="9" t="str">
        <f t="shared" si="15"/>
        <v>-</v>
      </c>
      <c r="U227" s="8"/>
    </row>
    <row r="228" customHeight="1" spans="2:21">
      <c r="B228" s="8">
        <f t="shared" si="12"/>
        <v>222</v>
      </c>
      <c r="C228" s="8" t="str">
        <f>IF(选股!C222&lt;&gt;"",选股!C222,"-")</f>
        <v>-</v>
      </c>
      <c r="D228" s="8"/>
      <c r="E228" s="8" t="str">
        <f>IFERROR(VLOOKUP(C228,选股!C222:E1218,2,FALSE),"-")</f>
        <v>-</v>
      </c>
      <c r="F228" s="8"/>
      <c r="G228" s="8"/>
      <c r="H228" s="8"/>
      <c r="I228" s="8"/>
      <c r="J228" s="8"/>
      <c r="K228" s="8" t="str">
        <f>IFERROR(VLOOKUP(C228,选股!C222:E1218,3,FALSE),"-")</f>
        <v>-</v>
      </c>
      <c r="L228" s="8" t="str">
        <f>IF(C228&lt;&gt;"-",SUMIFS(买入!$G$4:$G$1000,买入!$C$4:$C$1000,持仓统计!C228),"-")</f>
        <v>-</v>
      </c>
      <c r="M228" s="9" t="str">
        <f>IF(C228&lt;&gt;"-",SUMIFS(买入!$I$4:$I$1000,买入!$C$4:$C$1000,持仓统计!C228),"-")</f>
        <v>-</v>
      </c>
      <c r="N228" s="8" t="str">
        <f>IF(C228&lt;&gt;"-",SUMIFS(卖出!$G$4:$G$1000,卖出!$C$4:$C$1000,持仓统计!C228),"-")</f>
        <v>-</v>
      </c>
      <c r="O228" s="9" t="str">
        <f>IF(C228&lt;&gt;"-",SUMIFS(卖出!$I$4:$I$1000,卖出!$C$4:$C$1000,持仓统计!C228),"-")</f>
        <v>-</v>
      </c>
      <c r="P228" s="8" t="str">
        <f t="shared" si="13"/>
        <v>-</v>
      </c>
      <c r="Q228" s="9"/>
      <c r="R228" s="9" t="str">
        <f t="shared" si="14"/>
        <v>-</v>
      </c>
      <c r="S228" s="9" t="str">
        <f>IF(C228&lt;&gt;"-",SUMIFS(买入!$J$4:$J$1000,买入!$C$4:$C$1000,持仓统计!C228)+SUMIFS(卖出!$J$4:$J$1000,卖出!$C$4:$C$1000,持仓统计!C228),"-")</f>
        <v>-</v>
      </c>
      <c r="T228" s="9" t="str">
        <f t="shared" si="15"/>
        <v>-</v>
      </c>
      <c r="U228" s="8"/>
    </row>
    <row r="229" customHeight="1" spans="2:21">
      <c r="B229" s="8">
        <f t="shared" si="12"/>
        <v>223</v>
      </c>
      <c r="C229" s="8" t="str">
        <f>IF(选股!C223&lt;&gt;"",选股!C223,"-")</f>
        <v>-</v>
      </c>
      <c r="D229" s="8"/>
      <c r="E229" s="8" t="str">
        <f>IFERROR(VLOOKUP(C229,选股!C223:E1219,2,FALSE),"-")</f>
        <v>-</v>
      </c>
      <c r="F229" s="8"/>
      <c r="G229" s="8"/>
      <c r="H229" s="8"/>
      <c r="I229" s="8"/>
      <c r="J229" s="8"/>
      <c r="K229" s="8" t="str">
        <f>IFERROR(VLOOKUP(C229,选股!C223:E1219,3,FALSE),"-")</f>
        <v>-</v>
      </c>
      <c r="L229" s="8" t="str">
        <f>IF(C229&lt;&gt;"-",SUMIFS(买入!$G$4:$G$1000,买入!$C$4:$C$1000,持仓统计!C229),"-")</f>
        <v>-</v>
      </c>
      <c r="M229" s="9" t="str">
        <f>IF(C229&lt;&gt;"-",SUMIFS(买入!$I$4:$I$1000,买入!$C$4:$C$1000,持仓统计!C229),"-")</f>
        <v>-</v>
      </c>
      <c r="N229" s="8" t="str">
        <f>IF(C229&lt;&gt;"-",SUMIFS(卖出!$G$4:$G$1000,卖出!$C$4:$C$1000,持仓统计!C229),"-")</f>
        <v>-</v>
      </c>
      <c r="O229" s="9" t="str">
        <f>IF(C229&lt;&gt;"-",SUMIFS(卖出!$I$4:$I$1000,卖出!$C$4:$C$1000,持仓统计!C229),"-")</f>
        <v>-</v>
      </c>
      <c r="P229" s="8" t="str">
        <f t="shared" si="13"/>
        <v>-</v>
      </c>
      <c r="Q229" s="9"/>
      <c r="R229" s="9" t="str">
        <f t="shared" si="14"/>
        <v>-</v>
      </c>
      <c r="S229" s="9" t="str">
        <f>IF(C229&lt;&gt;"-",SUMIFS(买入!$J$4:$J$1000,买入!$C$4:$C$1000,持仓统计!C229)+SUMIFS(卖出!$J$4:$J$1000,卖出!$C$4:$C$1000,持仓统计!C229),"-")</f>
        <v>-</v>
      </c>
      <c r="T229" s="9" t="str">
        <f t="shared" si="15"/>
        <v>-</v>
      </c>
      <c r="U229" s="8"/>
    </row>
    <row r="230" customHeight="1" spans="2:21">
      <c r="B230" s="8">
        <f t="shared" si="12"/>
        <v>224</v>
      </c>
      <c r="C230" s="8" t="str">
        <f>IF(选股!C224&lt;&gt;"",选股!C224,"-")</f>
        <v>-</v>
      </c>
      <c r="D230" s="8"/>
      <c r="E230" s="8" t="str">
        <f>IFERROR(VLOOKUP(C230,选股!C224:E1220,2,FALSE),"-")</f>
        <v>-</v>
      </c>
      <c r="F230" s="8"/>
      <c r="G230" s="8"/>
      <c r="H230" s="8"/>
      <c r="I230" s="8"/>
      <c r="J230" s="8"/>
      <c r="K230" s="8" t="str">
        <f>IFERROR(VLOOKUP(C230,选股!C224:E1220,3,FALSE),"-")</f>
        <v>-</v>
      </c>
      <c r="L230" s="8" t="str">
        <f>IF(C230&lt;&gt;"-",SUMIFS(买入!$G$4:$G$1000,买入!$C$4:$C$1000,持仓统计!C230),"-")</f>
        <v>-</v>
      </c>
      <c r="M230" s="9" t="str">
        <f>IF(C230&lt;&gt;"-",SUMIFS(买入!$I$4:$I$1000,买入!$C$4:$C$1000,持仓统计!C230),"-")</f>
        <v>-</v>
      </c>
      <c r="N230" s="8" t="str">
        <f>IF(C230&lt;&gt;"-",SUMIFS(卖出!$G$4:$G$1000,卖出!$C$4:$C$1000,持仓统计!C230),"-")</f>
        <v>-</v>
      </c>
      <c r="O230" s="9" t="str">
        <f>IF(C230&lt;&gt;"-",SUMIFS(卖出!$I$4:$I$1000,卖出!$C$4:$C$1000,持仓统计!C230),"-")</f>
        <v>-</v>
      </c>
      <c r="P230" s="8" t="str">
        <f t="shared" si="13"/>
        <v>-</v>
      </c>
      <c r="Q230" s="9"/>
      <c r="R230" s="9" t="str">
        <f t="shared" si="14"/>
        <v>-</v>
      </c>
      <c r="S230" s="9" t="str">
        <f>IF(C230&lt;&gt;"-",SUMIFS(买入!$J$4:$J$1000,买入!$C$4:$C$1000,持仓统计!C230)+SUMIFS(卖出!$J$4:$J$1000,卖出!$C$4:$C$1000,持仓统计!C230),"-")</f>
        <v>-</v>
      </c>
      <c r="T230" s="9" t="str">
        <f t="shared" si="15"/>
        <v>-</v>
      </c>
      <c r="U230" s="8"/>
    </row>
    <row r="231" customHeight="1" spans="2:21">
      <c r="B231" s="8">
        <f t="shared" si="12"/>
        <v>225</v>
      </c>
      <c r="C231" s="8" t="str">
        <f>IF(选股!C225&lt;&gt;"",选股!C225,"-")</f>
        <v>-</v>
      </c>
      <c r="D231" s="8"/>
      <c r="E231" s="8" t="str">
        <f>IFERROR(VLOOKUP(C231,选股!C225:E1221,2,FALSE),"-")</f>
        <v>-</v>
      </c>
      <c r="F231" s="8"/>
      <c r="G231" s="8"/>
      <c r="H231" s="8"/>
      <c r="I231" s="8"/>
      <c r="J231" s="8"/>
      <c r="K231" s="8" t="str">
        <f>IFERROR(VLOOKUP(C231,选股!C225:E1221,3,FALSE),"-")</f>
        <v>-</v>
      </c>
      <c r="L231" s="8" t="str">
        <f>IF(C231&lt;&gt;"-",SUMIFS(买入!$G$4:$G$1000,买入!$C$4:$C$1000,持仓统计!C231),"-")</f>
        <v>-</v>
      </c>
      <c r="M231" s="9" t="str">
        <f>IF(C231&lt;&gt;"-",SUMIFS(买入!$I$4:$I$1000,买入!$C$4:$C$1000,持仓统计!C231),"-")</f>
        <v>-</v>
      </c>
      <c r="N231" s="8" t="str">
        <f>IF(C231&lt;&gt;"-",SUMIFS(卖出!$G$4:$G$1000,卖出!$C$4:$C$1000,持仓统计!C231),"-")</f>
        <v>-</v>
      </c>
      <c r="O231" s="9" t="str">
        <f>IF(C231&lt;&gt;"-",SUMIFS(卖出!$I$4:$I$1000,卖出!$C$4:$C$1000,持仓统计!C231),"-")</f>
        <v>-</v>
      </c>
      <c r="P231" s="8" t="str">
        <f t="shared" si="13"/>
        <v>-</v>
      </c>
      <c r="Q231" s="9"/>
      <c r="R231" s="9" t="str">
        <f t="shared" si="14"/>
        <v>-</v>
      </c>
      <c r="S231" s="9" t="str">
        <f>IF(C231&lt;&gt;"-",SUMIFS(买入!$J$4:$J$1000,买入!$C$4:$C$1000,持仓统计!C231)+SUMIFS(卖出!$J$4:$J$1000,卖出!$C$4:$C$1000,持仓统计!C231),"-")</f>
        <v>-</v>
      </c>
      <c r="T231" s="9" t="str">
        <f t="shared" si="15"/>
        <v>-</v>
      </c>
      <c r="U231" s="8"/>
    </row>
    <row r="232" customHeight="1" spans="2:21">
      <c r="B232" s="8">
        <f t="shared" si="12"/>
        <v>226</v>
      </c>
      <c r="C232" s="8" t="str">
        <f>IF(选股!C226&lt;&gt;"",选股!C226,"-")</f>
        <v>-</v>
      </c>
      <c r="D232" s="8"/>
      <c r="E232" s="8" t="str">
        <f>IFERROR(VLOOKUP(C232,选股!C226:E1222,2,FALSE),"-")</f>
        <v>-</v>
      </c>
      <c r="F232" s="8"/>
      <c r="G232" s="8"/>
      <c r="H232" s="8"/>
      <c r="I232" s="8"/>
      <c r="J232" s="8"/>
      <c r="K232" s="8" t="str">
        <f>IFERROR(VLOOKUP(C232,选股!C226:E1222,3,FALSE),"-")</f>
        <v>-</v>
      </c>
      <c r="L232" s="8" t="str">
        <f>IF(C232&lt;&gt;"-",SUMIFS(买入!$G$4:$G$1000,买入!$C$4:$C$1000,持仓统计!C232),"-")</f>
        <v>-</v>
      </c>
      <c r="M232" s="9" t="str">
        <f>IF(C232&lt;&gt;"-",SUMIFS(买入!$I$4:$I$1000,买入!$C$4:$C$1000,持仓统计!C232),"-")</f>
        <v>-</v>
      </c>
      <c r="N232" s="8" t="str">
        <f>IF(C232&lt;&gt;"-",SUMIFS(卖出!$G$4:$G$1000,卖出!$C$4:$C$1000,持仓统计!C232),"-")</f>
        <v>-</v>
      </c>
      <c r="O232" s="9" t="str">
        <f>IF(C232&lt;&gt;"-",SUMIFS(卖出!$I$4:$I$1000,卖出!$C$4:$C$1000,持仓统计!C232),"-")</f>
        <v>-</v>
      </c>
      <c r="P232" s="8" t="str">
        <f t="shared" si="13"/>
        <v>-</v>
      </c>
      <c r="Q232" s="9"/>
      <c r="R232" s="9" t="str">
        <f t="shared" si="14"/>
        <v>-</v>
      </c>
      <c r="S232" s="9" t="str">
        <f>IF(C232&lt;&gt;"-",SUMIFS(买入!$J$4:$J$1000,买入!$C$4:$C$1000,持仓统计!C232)+SUMIFS(卖出!$J$4:$J$1000,卖出!$C$4:$C$1000,持仓统计!C232),"-")</f>
        <v>-</v>
      </c>
      <c r="T232" s="9" t="str">
        <f t="shared" si="15"/>
        <v>-</v>
      </c>
      <c r="U232" s="8"/>
    </row>
    <row r="233" customHeight="1" spans="2:21">
      <c r="B233" s="8">
        <f t="shared" si="12"/>
        <v>227</v>
      </c>
      <c r="C233" s="8" t="str">
        <f>IF(选股!C227&lt;&gt;"",选股!C227,"-")</f>
        <v>-</v>
      </c>
      <c r="D233" s="8"/>
      <c r="E233" s="8" t="str">
        <f>IFERROR(VLOOKUP(C233,选股!C227:E1223,2,FALSE),"-")</f>
        <v>-</v>
      </c>
      <c r="F233" s="8"/>
      <c r="G233" s="8"/>
      <c r="H233" s="8"/>
      <c r="I233" s="8"/>
      <c r="J233" s="8"/>
      <c r="K233" s="8" t="str">
        <f>IFERROR(VLOOKUP(C233,选股!C227:E1223,3,FALSE),"-")</f>
        <v>-</v>
      </c>
      <c r="L233" s="8" t="str">
        <f>IF(C233&lt;&gt;"-",SUMIFS(买入!$G$4:$G$1000,买入!$C$4:$C$1000,持仓统计!C233),"-")</f>
        <v>-</v>
      </c>
      <c r="M233" s="9" t="str">
        <f>IF(C233&lt;&gt;"-",SUMIFS(买入!$I$4:$I$1000,买入!$C$4:$C$1000,持仓统计!C233),"-")</f>
        <v>-</v>
      </c>
      <c r="N233" s="8" t="str">
        <f>IF(C233&lt;&gt;"-",SUMIFS(卖出!$G$4:$G$1000,卖出!$C$4:$C$1000,持仓统计!C233),"-")</f>
        <v>-</v>
      </c>
      <c r="O233" s="9" t="str">
        <f>IF(C233&lt;&gt;"-",SUMIFS(卖出!$I$4:$I$1000,卖出!$C$4:$C$1000,持仓统计!C233),"-")</f>
        <v>-</v>
      </c>
      <c r="P233" s="8" t="str">
        <f t="shared" si="13"/>
        <v>-</v>
      </c>
      <c r="Q233" s="9"/>
      <c r="R233" s="9" t="str">
        <f t="shared" si="14"/>
        <v>-</v>
      </c>
      <c r="S233" s="9" t="str">
        <f>IF(C233&lt;&gt;"-",SUMIFS(买入!$J$4:$J$1000,买入!$C$4:$C$1000,持仓统计!C233)+SUMIFS(卖出!$J$4:$J$1000,卖出!$C$4:$C$1000,持仓统计!C233),"-")</f>
        <v>-</v>
      </c>
      <c r="T233" s="9" t="str">
        <f t="shared" si="15"/>
        <v>-</v>
      </c>
      <c r="U233" s="8"/>
    </row>
    <row r="234" customHeight="1" spans="2:21">
      <c r="B234" s="8">
        <f t="shared" si="12"/>
        <v>228</v>
      </c>
      <c r="C234" s="8" t="str">
        <f>IF(选股!C228&lt;&gt;"",选股!C228,"-")</f>
        <v>-</v>
      </c>
      <c r="D234" s="8"/>
      <c r="E234" s="8" t="str">
        <f>IFERROR(VLOOKUP(C234,选股!C228:E1224,2,FALSE),"-")</f>
        <v>-</v>
      </c>
      <c r="F234" s="8"/>
      <c r="G234" s="8"/>
      <c r="H234" s="8"/>
      <c r="I234" s="8"/>
      <c r="J234" s="8"/>
      <c r="K234" s="8" t="str">
        <f>IFERROR(VLOOKUP(C234,选股!C228:E1224,3,FALSE),"-")</f>
        <v>-</v>
      </c>
      <c r="L234" s="8" t="str">
        <f>IF(C234&lt;&gt;"-",SUMIFS(买入!$G$4:$G$1000,买入!$C$4:$C$1000,持仓统计!C234),"-")</f>
        <v>-</v>
      </c>
      <c r="M234" s="9" t="str">
        <f>IF(C234&lt;&gt;"-",SUMIFS(买入!$I$4:$I$1000,买入!$C$4:$C$1000,持仓统计!C234),"-")</f>
        <v>-</v>
      </c>
      <c r="N234" s="8" t="str">
        <f>IF(C234&lt;&gt;"-",SUMIFS(卖出!$G$4:$G$1000,卖出!$C$4:$C$1000,持仓统计!C234),"-")</f>
        <v>-</v>
      </c>
      <c r="O234" s="9" t="str">
        <f>IF(C234&lt;&gt;"-",SUMIFS(卖出!$I$4:$I$1000,卖出!$C$4:$C$1000,持仓统计!C234),"-")</f>
        <v>-</v>
      </c>
      <c r="P234" s="8" t="str">
        <f t="shared" si="13"/>
        <v>-</v>
      </c>
      <c r="Q234" s="9"/>
      <c r="R234" s="9" t="str">
        <f t="shared" si="14"/>
        <v>-</v>
      </c>
      <c r="S234" s="9" t="str">
        <f>IF(C234&lt;&gt;"-",SUMIFS(买入!$J$4:$J$1000,买入!$C$4:$C$1000,持仓统计!C234)+SUMIFS(卖出!$J$4:$J$1000,卖出!$C$4:$C$1000,持仓统计!C234),"-")</f>
        <v>-</v>
      </c>
      <c r="T234" s="9" t="str">
        <f t="shared" si="15"/>
        <v>-</v>
      </c>
      <c r="U234" s="8"/>
    </row>
    <row r="235" customHeight="1" spans="2:21">
      <c r="B235" s="8">
        <f t="shared" si="12"/>
        <v>229</v>
      </c>
      <c r="C235" s="8" t="str">
        <f>IF(选股!C229&lt;&gt;"",选股!C229,"-")</f>
        <v>-</v>
      </c>
      <c r="D235" s="8"/>
      <c r="E235" s="8" t="str">
        <f>IFERROR(VLOOKUP(C235,选股!C229:E1225,2,FALSE),"-")</f>
        <v>-</v>
      </c>
      <c r="F235" s="8"/>
      <c r="G235" s="8"/>
      <c r="H235" s="8"/>
      <c r="I235" s="8"/>
      <c r="J235" s="8"/>
      <c r="K235" s="8" t="str">
        <f>IFERROR(VLOOKUP(C235,选股!C229:E1225,3,FALSE),"-")</f>
        <v>-</v>
      </c>
      <c r="L235" s="8" t="str">
        <f>IF(C235&lt;&gt;"-",SUMIFS(买入!$G$4:$G$1000,买入!$C$4:$C$1000,持仓统计!C235),"-")</f>
        <v>-</v>
      </c>
      <c r="M235" s="9" t="str">
        <f>IF(C235&lt;&gt;"-",SUMIFS(买入!$I$4:$I$1000,买入!$C$4:$C$1000,持仓统计!C235),"-")</f>
        <v>-</v>
      </c>
      <c r="N235" s="8" t="str">
        <f>IF(C235&lt;&gt;"-",SUMIFS(卖出!$G$4:$G$1000,卖出!$C$4:$C$1000,持仓统计!C235),"-")</f>
        <v>-</v>
      </c>
      <c r="O235" s="9" t="str">
        <f>IF(C235&lt;&gt;"-",SUMIFS(卖出!$I$4:$I$1000,卖出!$C$4:$C$1000,持仓统计!C235),"-")</f>
        <v>-</v>
      </c>
      <c r="P235" s="8" t="str">
        <f t="shared" si="13"/>
        <v>-</v>
      </c>
      <c r="Q235" s="9"/>
      <c r="R235" s="9" t="str">
        <f t="shared" si="14"/>
        <v>-</v>
      </c>
      <c r="S235" s="9" t="str">
        <f>IF(C235&lt;&gt;"-",SUMIFS(买入!$J$4:$J$1000,买入!$C$4:$C$1000,持仓统计!C235)+SUMIFS(卖出!$J$4:$J$1000,卖出!$C$4:$C$1000,持仓统计!C235),"-")</f>
        <v>-</v>
      </c>
      <c r="T235" s="9" t="str">
        <f t="shared" si="15"/>
        <v>-</v>
      </c>
      <c r="U235" s="8"/>
    </row>
    <row r="236" customHeight="1" spans="2:21">
      <c r="B236" s="8">
        <f t="shared" si="12"/>
        <v>230</v>
      </c>
      <c r="C236" s="8" t="str">
        <f>IF(选股!C230&lt;&gt;"",选股!C230,"-")</f>
        <v>-</v>
      </c>
      <c r="D236" s="8"/>
      <c r="E236" s="8" t="str">
        <f>IFERROR(VLOOKUP(C236,选股!C230:E1226,2,FALSE),"-")</f>
        <v>-</v>
      </c>
      <c r="F236" s="8"/>
      <c r="G236" s="8"/>
      <c r="H236" s="8"/>
      <c r="I236" s="8"/>
      <c r="J236" s="8"/>
      <c r="K236" s="8" t="str">
        <f>IFERROR(VLOOKUP(C236,选股!C230:E1226,3,FALSE),"-")</f>
        <v>-</v>
      </c>
      <c r="L236" s="8" t="str">
        <f>IF(C236&lt;&gt;"-",SUMIFS(买入!$G$4:$G$1000,买入!$C$4:$C$1000,持仓统计!C236),"-")</f>
        <v>-</v>
      </c>
      <c r="M236" s="9" t="str">
        <f>IF(C236&lt;&gt;"-",SUMIFS(买入!$I$4:$I$1000,买入!$C$4:$C$1000,持仓统计!C236),"-")</f>
        <v>-</v>
      </c>
      <c r="N236" s="8" t="str">
        <f>IF(C236&lt;&gt;"-",SUMIFS(卖出!$G$4:$G$1000,卖出!$C$4:$C$1000,持仓统计!C236),"-")</f>
        <v>-</v>
      </c>
      <c r="O236" s="9" t="str">
        <f>IF(C236&lt;&gt;"-",SUMIFS(卖出!$I$4:$I$1000,卖出!$C$4:$C$1000,持仓统计!C236),"-")</f>
        <v>-</v>
      </c>
      <c r="P236" s="8" t="str">
        <f t="shared" si="13"/>
        <v>-</v>
      </c>
      <c r="Q236" s="9"/>
      <c r="R236" s="9" t="str">
        <f t="shared" si="14"/>
        <v>-</v>
      </c>
      <c r="S236" s="9" t="str">
        <f>IF(C236&lt;&gt;"-",SUMIFS(买入!$J$4:$J$1000,买入!$C$4:$C$1000,持仓统计!C236)+SUMIFS(卖出!$J$4:$J$1000,卖出!$C$4:$C$1000,持仓统计!C236),"-")</f>
        <v>-</v>
      </c>
      <c r="T236" s="9" t="str">
        <f t="shared" si="15"/>
        <v>-</v>
      </c>
      <c r="U236" s="8"/>
    </row>
    <row r="237" customHeight="1" spans="2:21">
      <c r="B237" s="8">
        <f t="shared" si="12"/>
        <v>231</v>
      </c>
      <c r="C237" s="8" t="str">
        <f>IF(选股!C231&lt;&gt;"",选股!C231,"-")</f>
        <v>-</v>
      </c>
      <c r="D237" s="8"/>
      <c r="E237" s="8" t="str">
        <f>IFERROR(VLOOKUP(C237,选股!C231:E1227,2,FALSE),"-")</f>
        <v>-</v>
      </c>
      <c r="F237" s="8"/>
      <c r="G237" s="8"/>
      <c r="H237" s="8"/>
      <c r="I237" s="8"/>
      <c r="J237" s="8"/>
      <c r="K237" s="8" t="str">
        <f>IFERROR(VLOOKUP(C237,选股!C231:E1227,3,FALSE),"-")</f>
        <v>-</v>
      </c>
      <c r="L237" s="8" t="str">
        <f>IF(C237&lt;&gt;"-",SUMIFS(买入!$G$4:$G$1000,买入!$C$4:$C$1000,持仓统计!C237),"-")</f>
        <v>-</v>
      </c>
      <c r="M237" s="9" t="str">
        <f>IF(C237&lt;&gt;"-",SUMIFS(买入!$I$4:$I$1000,买入!$C$4:$C$1000,持仓统计!C237),"-")</f>
        <v>-</v>
      </c>
      <c r="N237" s="8" t="str">
        <f>IF(C237&lt;&gt;"-",SUMIFS(卖出!$G$4:$G$1000,卖出!$C$4:$C$1000,持仓统计!C237),"-")</f>
        <v>-</v>
      </c>
      <c r="O237" s="9" t="str">
        <f>IF(C237&lt;&gt;"-",SUMIFS(卖出!$I$4:$I$1000,卖出!$C$4:$C$1000,持仓统计!C237),"-")</f>
        <v>-</v>
      </c>
      <c r="P237" s="8" t="str">
        <f t="shared" si="13"/>
        <v>-</v>
      </c>
      <c r="Q237" s="9"/>
      <c r="R237" s="9" t="str">
        <f t="shared" si="14"/>
        <v>-</v>
      </c>
      <c r="S237" s="9" t="str">
        <f>IF(C237&lt;&gt;"-",SUMIFS(买入!$J$4:$J$1000,买入!$C$4:$C$1000,持仓统计!C237)+SUMIFS(卖出!$J$4:$J$1000,卖出!$C$4:$C$1000,持仓统计!C237),"-")</f>
        <v>-</v>
      </c>
      <c r="T237" s="9" t="str">
        <f t="shared" si="15"/>
        <v>-</v>
      </c>
      <c r="U237" s="8"/>
    </row>
    <row r="238" customHeight="1" spans="2:21">
      <c r="B238" s="8">
        <f t="shared" si="12"/>
        <v>232</v>
      </c>
      <c r="C238" s="8" t="str">
        <f>IF(选股!C232&lt;&gt;"",选股!C232,"-")</f>
        <v>-</v>
      </c>
      <c r="D238" s="8"/>
      <c r="E238" s="8" t="str">
        <f>IFERROR(VLOOKUP(C238,选股!C232:E1228,2,FALSE),"-")</f>
        <v>-</v>
      </c>
      <c r="F238" s="8"/>
      <c r="G238" s="8"/>
      <c r="H238" s="8"/>
      <c r="I238" s="8"/>
      <c r="J238" s="8"/>
      <c r="K238" s="8" t="str">
        <f>IFERROR(VLOOKUP(C238,选股!C232:E1228,3,FALSE),"-")</f>
        <v>-</v>
      </c>
      <c r="L238" s="8" t="str">
        <f>IF(C238&lt;&gt;"-",SUMIFS(买入!$G$4:$G$1000,买入!$C$4:$C$1000,持仓统计!C238),"-")</f>
        <v>-</v>
      </c>
      <c r="M238" s="9" t="str">
        <f>IF(C238&lt;&gt;"-",SUMIFS(买入!$I$4:$I$1000,买入!$C$4:$C$1000,持仓统计!C238),"-")</f>
        <v>-</v>
      </c>
      <c r="N238" s="8" t="str">
        <f>IF(C238&lt;&gt;"-",SUMIFS(卖出!$G$4:$G$1000,卖出!$C$4:$C$1000,持仓统计!C238),"-")</f>
        <v>-</v>
      </c>
      <c r="O238" s="9" t="str">
        <f>IF(C238&lt;&gt;"-",SUMIFS(卖出!$I$4:$I$1000,卖出!$C$4:$C$1000,持仓统计!C238),"-")</f>
        <v>-</v>
      </c>
      <c r="P238" s="8" t="str">
        <f t="shared" si="13"/>
        <v>-</v>
      </c>
      <c r="Q238" s="9"/>
      <c r="R238" s="9" t="str">
        <f t="shared" si="14"/>
        <v>-</v>
      </c>
      <c r="S238" s="9" t="str">
        <f>IF(C238&lt;&gt;"-",SUMIFS(买入!$J$4:$J$1000,买入!$C$4:$C$1000,持仓统计!C238)+SUMIFS(卖出!$J$4:$J$1000,卖出!$C$4:$C$1000,持仓统计!C238),"-")</f>
        <v>-</v>
      </c>
      <c r="T238" s="9" t="str">
        <f t="shared" si="15"/>
        <v>-</v>
      </c>
      <c r="U238" s="8"/>
    </row>
    <row r="239" customHeight="1" spans="2:21">
      <c r="B239" s="8">
        <f t="shared" si="12"/>
        <v>233</v>
      </c>
      <c r="C239" s="8" t="str">
        <f>IF(选股!C233&lt;&gt;"",选股!C233,"-")</f>
        <v>-</v>
      </c>
      <c r="D239" s="8"/>
      <c r="E239" s="8" t="str">
        <f>IFERROR(VLOOKUP(C239,选股!C233:E1229,2,FALSE),"-")</f>
        <v>-</v>
      </c>
      <c r="F239" s="8"/>
      <c r="G239" s="8"/>
      <c r="H239" s="8"/>
      <c r="I239" s="8"/>
      <c r="J239" s="8"/>
      <c r="K239" s="8" t="str">
        <f>IFERROR(VLOOKUP(C239,选股!C233:E1229,3,FALSE),"-")</f>
        <v>-</v>
      </c>
      <c r="L239" s="8" t="str">
        <f>IF(C239&lt;&gt;"-",SUMIFS(买入!$G$4:$G$1000,买入!$C$4:$C$1000,持仓统计!C239),"-")</f>
        <v>-</v>
      </c>
      <c r="M239" s="9" t="str">
        <f>IF(C239&lt;&gt;"-",SUMIFS(买入!$I$4:$I$1000,买入!$C$4:$C$1000,持仓统计!C239),"-")</f>
        <v>-</v>
      </c>
      <c r="N239" s="8" t="str">
        <f>IF(C239&lt;&gt;"-",SUMIFS(卖出!$G$4:$G$1000,卖出!$C$4:$C$1000,持仓统计!C239),"-")</f>
        <v>-</v>
      </c>
      <c r="O239" s="9" t="str">
        <f>IF(C239&lt;&gt;"-",SUMIFS(卖出!$I$4:$I$1000,卖出!$C$4:$C$1000,持仓统计!C239),"-")</f>
        <v>-</v>
      </c>
      <c r="P239" s="8" t="str">
        <f t="shared" si="13"/>
        <v>-</v>
      </c>
      <c r="Q239" s="9"/>
      <c r="R239" s="9" t="str">
        <f t="shared" si="14"/>
        <v>-</v>
      </c>
      <c r="S239" s="9" t="str">
        <f>IF(C239&lt;&gt;"-",SUMIFS(买入!$J$4:$J$1000,买入!$C$4:$C$1000,持仓统计!C239)+SUMIFS(卖出!$J$4:$J$1000,卖出!$C$4:$C$1000,持仓统计!C239),"-")</f>
        <v>-</v>
      </c>
      <c r="T239" s="9" t="str">
        <f t="shared" si="15"/>
        <v>-</v>
      </c>
      <c r="U239" s="8"/>
    </row>
    <row r="240" customHeight="1" spans="2:21">
      <c r="B240" s="8">
        <f t="shared" si="12"/>
        <v>234</v>
      </c>
      <c r="C240" s="8" t="str">
        <f>IF(选股!C234&lt;&gt;"",选股!C234,"-")</f>
        <v>-</v>
      </c>
      <c r="D240" s="8"/>
      <c r="E240" s="8" t="str">
        <f>IFERROR(VLOOKUP(C240,选股!C234:E1230,2,FALSE),"-")</f>
        <v>-</v>
      </c>
      <c r="F240" s="8"/>
      <c r="G240" s="8"/>
      <c r="H240" s="8"/>
      <c r="I240" s="8"/>
      <c r="J240" s="8"/>
      <c r="K240" s="8" t="str">
        <f>IFERROR(VLOOKUP(C240,选股!C234:E1230,3,FALSE),"-")</f>
        <v>-</v>
      </c>
      <c r="L240" s="8" t="str">
        <f>IF(C240&lt;&gt;"-",SUMIFS(买入!$G$4:$G$1000,买入!$C$4:$C$1000,持仓统计!C240),"-")</f>
        <v>-</v>
      </c>
      <c r="M240" s="9" t="str">
        <f>IF(C240&lt;&gt;"-",SUMIFS(买入!$I$4:$I$1000,买入!$C$4:$C$1000,持仓统计!C240),"-")</f>
        <v>-</v>
      </c>
      <c r="N240" s="8" t="str">
        <f>IF(C240&lt;&gt;"-",SUMIFS(卖出!$G$4:$G$1000,卖出!$C$4:$C$1000,持仓统计!C240),"-")</f>
        <v>-</v>
      </c>
      <c r="O240" s="9" t="str">
        <f>IF(C240&lt;&gt;"-",SUMIFS(卖出!$I$4:$I$1000,卖出!$C$4:$C$1000,持仓统计!C240),"-")</f>
        <v>-</v>
      </c>
      <c r="P240" s="8" t="str">
        <f t="shared" si="13"/>
        <v>-</v>
      </c>
      <c r="Q240" s="9"/>
      <c r="R240" s="9" t="str">
        <f t="shared" si="14"/>
        <v>-</v>
      </c>
      <c r="S240" s="9" t="str">
        <f>IF(C240&lt;&gt;"-",SUMIFS(买入!$J$4:$J$1000,买入!$C$4:$C$1000,持仓统计!C240)+SUMIFS(卖出!$J$4:$J$1000,卖出!$C$4:$C$1000,持仓统计!C240),"-")</f>
        <v>-</v>
      </c>
      <c r="T240" s="9" t="str">
        <f t="shared" si="15"/>
        <v>-</v>
      </c>
      <c r="U240" s="8"/>
    </row>
    <row r="241" customHeight="1" spans="2:21">
      <c r="B241" s="8">
        <f t="shared" si="12"/>
        <v>235</v>
      </c>
      <c r="C241" s="8" t="str">
        <f>IF(选股!C235&lt;&gt;"",选股!C235,"-")</f>
        <v>-</v>
      </c>
      <c r="D241" s="8"/>
      <c r="E241" s="8" t="str">
        <f>IFERROR(VLOOKUP(C241,选股!C235:E1231,2,FALSE),"-")</f>
        <v>-</v>
      </c>
      <c r="F241" s="8"/>
      <c r="G241" s="8"/>
      <c r="H241" s="8"/>
      <c r="I241" s="8"/>
      <c r="J241" s="8"/>
      <c r="K241" s="8" t="str">
        <f>IFERROR(VLOOKUP(C241,选股!C235:E1231,3,FALSE),"-")</f>
        <v>-</v>
      </c>
      <c r="L241" s="8" t="str">
        <f>IF(C241&lt;&gt;"-",SUMIFS(买入!$G$4:$G$1000,买入!$C$4:$C$1000,持仓统计!C241),"-")</f>
        <v>-</v>
      </c>
      <c r="M241" s="9" t="str">
        <f>IF(C241&lt;&gt;"-",SUMIFS(买入!$I$4:$I$1000,买入!$C$4:$C$1000,持仓统计!C241),"-")</f>
        <v>-</v>
      </c>
      <c r="N241" s="8" t="str">
        <f>IF(C241&lt;&gt;"-",SUMIFS(卖出!$G$4:$G$1000,卖出!$C$4:$C$1000,持仓统计!C241),"-")</f>
        <v>-</v>
      </c>
      <c r="O241" s="9" t="str">
        <f>IF(C241&lt;&gt;"-",SUMIFS(卖出!$I$4:$I$1000,卖出!$C$4:$C$1000,持仓统计!C241),"-")</f>
        <v>-</v>
      </c>
      <c r="P241" s="8" t="str">
        <f t="shared" si="13"/>
        <v>-</v>
      </c>
      <c r="Q241" s="9"/>
      <c r="R241" s="9" t="str">
        <f t="shared" si="14"/>
        <v>-</v>
      </c>
      <c r="S241" s="9" t="str">
        <f>IF(C241&lt;&gt;"-",SUMIFS(买入!$J$4:$J$1000,买入!$C$4:$C$1000,持仓统计!C241)+SUMIFS(卖出!$J$4:$J$1000,卖出!$C$4:$C$1000,持仓统计!C241),"-")</f>
        <v>-</v>
      </c>
      <c r="T241" s="9" t="str">
        <f t="shared" si="15"/>
        <v>-</v>
      </c>
      <c r="U241" s="8"/>
    </row>
    <row r="242" customHeight="1" spans="2:21">
      <c r="B242" s="8">
        <f t="shared" si="12"/>
        <v>236</v>
      </c>
      <c r="C242" s="8" t="str">
        <f>IF(选股!C236&lt;&gt;"",选股!C236,"-")</f>
        <v>-</v>
      </c>
      <c r="D242" s="8"/>
      <c r="E242" s="8" t="str">
        <f>IFERROR(VLOOKUP(C242,选股!C236:E1232,2,FALSE),"-")</f>
        <v>-</v>
      </c>
      <c r="F242" s="8"/>
      <c r="G242" s="8"/>
      <c r="H242" s="8"/>
      <c r="I242" s="8"/>
      <c r="J242" s="8"/>
      <c r="K242" s="8" t="str">
        <f>IFERROR(VLOOKUP(C242,选股!C236:E1232,3,FALSE),"-")</f>
        <v>-</v>
      </c>
      <c r="L242" s="8" t="str">
        <f>IF(C242&lt;&gt;"-",SUMIFS(买入!$G$4:$G$1000,买入!$C$4:$C$1000,持仓统计!C242),"-")</f>
        <v>-</v>
      </c>
      <c r="M242" s="9" t="str">
        <f>IF(C242&lt;&gt;"-",SUMIFS(买入!$I$4:$I$1000,买入!$C$4:$C$1000,持仓统计!C242),"-")</f>
        <v>-</v>
      </c>
      <c r="N242" s="8" t="str">
        <f>IF(C242&lt;&gt;"-",SUMIFS(卖出!$G$4:$G$1000,卖出!$C$4:$C$1000,持仓统计!C242),"-")</f>
        <v>-</v>
      </c>
      <c r="O242" s="9" t="str">
        <f>IF(C242&lt;&gt;"-",SUMIFS(卖出!$I$4:$I$1000,卖出!$C$4:$C$1000,持仓统计!C242),"-")</f>
        <v>-</v>
      </c>
      <c r="P242" s="8" t="str">
        <f t="shared" si="13"/>
        <v>-</v>
      </c>
      <c r="Q242" s="9"/>
      <c r="R242" s="9" t="str">
        <f t="shared" si="14"/>
        <v>-</v>
      </c>
      <c r="S242" s="9" t="str">
        <f>IF(C242&lt;&gt;"-",SUMIFS(买入!$J$4:$J$1000,买入!$C$4:$C$1000,持仓统计!C242)+SUMIFS(卖出!$J$4:$J$1000,卖出!$C$4:$C$1000,持仓统计!C242),"-")</f>
        <v>-</v>
      </c>
      <c r="T242" s="9" t="str">
        <f t="shared" si="15"/>
        <v>-</v>
      </c>
      <c r="U242" s="8"/>
    </row>
    <row r="243" customHeight="1" spans="2:21">
      <c r="B243" s="8">
        <f t="shared" si="12"/>
        <v>237</v>
      </c>
      <c r="C243" s="8" t="str">
        <f>IF(选股!C237&lt;&gt;"",选股!C237,"-")</f>
        <v>-</v>
      </c>
      <c r="D243" s="8"/>
      <c r="E243" s="8" t="str">
        <f>IFERROR(VLOOKUP(C243,选股!C237:E1233,2,FALSE),"-")</f>
        <v>-</v>
      </c>
      <c r="F243" s="8"/>
      <c r="G243" s="8"/>
      <c r="H243" s="8"/>
      <c r="I243" s="8"/>
      <c r="J243" s="8"/>
      <c r="K243" s="8" t="str">
        <f>IFERROR(VLOOKUP(C243,选股!C237:E1233,3,FALSE),"-")</f>
        <v>-</v>
      </c>
      <c r="L243" s="8" t="str">
        <f>IF(C243&lt;&gt;"-",SUMIFS(买入!$G$4:$G$1000,买入!$C$4:$C$1000,持仓统计!C243),"-")</f>
        <v>-</v>
      </c>
      <c r="M243" s="9" t="str">
        <f>IF(C243&lt;&gt;"-",SUMIFS(买入!$I$4:$I$1000,买入!$C$4:$C$1000,持仓统计!C243),"-")</f>
        <v>-</v>
      </c>
      <c r="N243" s="8" t="str">
        <f>IF(C243&lt;&gt;"-",SUMIFS(卖出!$G$4:$G$1000,卖出!$C$4:$C$1000,持仓统计!C243),"-")</f>
        <v>-</v>
      </c>
      <c r="O243" s="9" t="str">
        <f>IF(C243&lt;&gt;"-",SUMIFS(卖出!$I$4:$I$1000,卖出!$C$4:$C$1000,持仓统计!C243),"-")</f>
        <v>-</v>
      </c>
      <c r="P243" s="8" t="str">
        <f t="shared" si="13"/>
        <v>-</v>
      </c>
      <c r="Q243" s="9"/>
      <c r="R243" s="9" t="str">
        <f t="shared" si="14"/>
        <v>-</v>
      </c>
      <c r="S243" s="9" t="str">
        <f>IF(C243&lt;&gt;"-",SUMIFS(买入!$J$4:$J$1000,买入!$C$4:$C$1000,持仓统计!C243)+SUMIFS(卖出!$J$4:$J$1000,卖出!$C$4:$C$1000,持仓统计!C243),"-")</f>
        <v>-</v>
      </c>
      <c r="T243" s="9" t="str">
        <f t="shared" si="15"/>
        <v>-</v>
      </c>
      <c r="U243" s="8"/>
    </row>
    <row r="244" customHeight="1" spans="2:21">
      <c r="B244" s="8">
        <f t="shared" si="12"/>
        <v>238</v>
      </c>
      <c r="C244" s="8" t="str">
        <f>IF(选股!C238&lt;&gt;"",选股!C238,"-")</f>
        <v>-</v>
      </c>
      <c r="D244" s="8"/>
      <c r="E244" s="8" t="str">
        <f>IFERROR(VLOOKUP(C244,选股!C238:E1234,2,FALSE),"-")</f>
        <v>-</v>
      </c>
      <c r="F244" s="8"/>
      <c r="G244" s="8"/>
      <c r="H244" s="8"/>
      <c r="I244" s="8"/>
      <c r="J244" s="8"/>
      <c r="K244" s="8" t="str">
        <f>IFERROR(VLOOKUP(C244,选股!C238:E1234,3,FALSE),"-")</f>
        <v>-</v>
      </c>
      <c r="L244" s="8" t="str">
        <f>IF(C244&lt;&gt;"-",SUMIFS(买入!$G$4:$G$1000,买入!$C$4:$C$1000,持仓统计!C244),"-")</f>
        <v>-</v>
      </c>
      <c r="M244" s="9" t="str">
        <f>IF(C244&lt;&gt;"-",SUMIFS(买入!$I$4:$I$1000,买入!$C$4:$C$1000,持仓统计!C244),"-")</f>
        <v>-</v>
      </c>
      <c r="N244" s="8" t="str">
        <f>IF(C244&lt;&gt;"-",SUMIFS(卖出!$G$4:$G$1000,卖出!$C$4:$C$1000,持仓统计!C244),"-")</f>
        <v>-</v>
      </c>
      <c r="O244" s="9" t="str">
        <f>IF(C244&lt;&gt;"-",SUMIFS(卖出!$I$4:$I$1000,卖出!$C$4:$C$1000,持仓统计!C244),"-")</f>
        <v>-</v>
      </c>
      <c r="P244" s="8" t="str">
        <f t="shared" si="13"/>
        <v>-</v>
      </c>
      <c r="Q244" s="9"/>
      <c r="R244" s="9" t="str">
        <f t="shared" si="14"/>
        <v>-</v>
      </c>
      <c r="S244" s="9" t="str">
        <f>IF(C244&lt;&gt;"-",SUMIFS(买入!$J$4:$J$1000,买入!$C$4:$C$1000,持仓统计!C244)+SUMIFS(卖出!$J$4:$J$1000,卖出!$C$4:$C$1000,持仓统计!C244),"-")</f>
        <v>-</v>
      </c>
      <c r="T244" s="9" t="str">
        <f t="shared" si="15"/>
        <v>-</v>
      </c>
      <c r="U244" s="8"/>
    </row>
    <row r="245" customHeight="1" spans="2:21">
      <c r="B245" s="8">
        <f t="shared" si="12"/>
        <v>239</v>
      </c>
      <c r="C245" s="8" t="str">
        <f>IF(选股!C239&lt;&gt;"",选股!C239,"-")</f>
        <v>-</v>
      </c>
      <c r="D245" s="8"/>
      <c r="E245" s="8" t="str">
        <f>IFERROR(VLOOKUP(C245,选股!C239:E1235,2,FALSE),"-")</f>
        <v>-</v>
      </c>
      <c r="F245" s="8"/>
      <c r="G245" s="8"/>
      <c r="H245" s="8"/>
      <c r="I245" s="8"/>
      <c r="J245" s="8"/>
      <c r="K245" s="8" t="str">
        <f>IFERROR(VLOOKUP(C245,选股!C239:E1235,3,FALSE),"-")</f>
        <v>-</v>
      </c>
      <c r="L245" s="8" t="str">
        <f>IF(C245&lt;&gt;"-",SUMIFS(买入!$G$4:$G$1000,买入!$C$4:$C$1000,持仓统计!C245),"-")</f>
        <v>-</v>
      </c>
      <c r="M245" s="9" t="str">
        <f>IF(C245&lt;&gt;"-",SUMIFS(买入!$I$4:$I$1000,买入!$C$4:$C$1000,持仓统计!C245),"-")</f>
        <v>-</v>
      </c>
      <c r="N245" s="8" t="str">
        <f>IF(C245&lt;&gt;"-",SUMIFS(卖出!$G$4:$G$1000,卖出!$C$4:$C$1000,持仓统计!C245),"-")</f>
        <v>-</v>
      </c>
      <c r="O245" s="9" t="str">
        <f>IF(C245&lt;&gt;"-",SUMIFS(卖出!$I$4:$I$1000,卖出!$C$4:$C$1000,持仓统计!C245),"-")</f>
        <v>-</v>
      </c>
      <c r="P245" s="8" t="str">
        <f t="shared" si="13"/>
        <v>-</v>
      </c>
      <c r="Q245" s="9"/>
      <c r="R245" s="9" t="str">
        <f t="shared" si="14"/>
        <v>-</v>
      </c>
      <c r="S245" s="9" t="str">
        <f>IF(C245&lt;&gt;"-",SUMIFS(买入!$J$4:$J$1000,买入!$C$4:$C$1000,持仓统计!C245)+SUMIFS(卖出!$J$4:$J$1000,卖出!$C$4:$C$1000,持仓统计!C245),"-")</f>
        <v>-</v>
      </c>
      <c r="T245" s="9" t="str">
        <f t="shared" si="15"/>
        <v>-</v>
      </c>
      <c r="U245" s="8"/>
    </row>
    <row r="246" customHeight="1" spans="2:21">
      <c r="B246" s="8">
        <f t="shared" si="12"/>
        <v>240</v>
      </c>
      <c r="C246" s="8" t="str">
        <f>IF(选股!C240&lt;&gt;"",选股!C240,"-")</f>
        <v>-</v>
      </c>
      <c r="D246" s="8"/>
      <c r="E246" s="8" t="str">
        <f>IFERROR(VLOOKUP(C246,选股!C240:E1236,2,FALSE),"-")</f>
        <v>-</v>
      </c>
      <c r="F246" s="8"/>
      <c r="G246" s="8"/>
      <c r="H246" s="8"/>
      <c r="I246" s="8"/>
      <c r="J246" s="8"/>
      <c r="K246" s="8" t="str">
        <f>IFERROR(VLOOKUP(C246,选股!C240:E1236,3,FALSE),"-")</f>
        <v>-</v>
      </c>
      <c r="L246" s="8" t="str">
        <f>IF(C246&lt;&gt;"-",SUMIFS(买入!$G$4:$G$1000,买入!$C$4:$C$1000,持仓统计!C246),"-")</f>
        <v>-</v>
      </c>
      <c r="M246" s="9" t="str">
        <f>IF(C246&lt;&gt;"-",SUMIFS(买入!$I$4:$I$1000,买入!$C$4:$C$1000,持仓统计!C246),"-")</f>
        <v>-</v>
      </c>
      <c r="N246" s="8" t="str">
        <f>IF(C246&lt;&gt;"-",SUMIFS(卖出!$G$4:$G$1000,卖出!$C$4:$C$1000,持仓统计!C246),"-")</f>
        <v>-</v>
      </c>
      <c r="O246" s="9" t="str">
        <f>IF(C246&lt;&gt;"-",SUMIFS(卖出!$I$4:$I$1000,卖出!$C$4:$C$1000,持仓统计!C246),"-")</f>
        <v>-</v>
      </c>
      <c r="P246" s="8" t="str">
        <f t="shared" si="13"/>
        <v>-</v>
      </c>
      <c r="Q246" s="9"/>
      <c r="R246" s="9" t="str">
        <f t="shared" si="14"/>
        <v>-</v>
      </c>
      <c r="S246" s="9" t="str">
        <f>IF(C246&lt;&gt;"-",SUMIFS(买入!$J$4:$J$1000,买入!$C$4:$C$1000,持仓统计!C246)+SUMIFS(卖出!$J$4:$J$1000,卖出!$C$4:$C$1000,持仓统计!C246),"-")</f>
        <v>-</v>
      </c>
      <c r="T246" s="9" t="str">
        <f t="shared" si="15"/>
        <v>-</v>
      </c>
      <c r="U246" s="8"/>
    </row>
    <row r="247" customHeight="1" spans="2:21">
      <c r="B247" s="8">
        <f t="shared" si="12"/>
        <v>241</v>
      </c>
      <c r="C247" s="8" t="str">
        <f>IF(选股!C241&lt;&gt;"",选股!C241,"-")</f>
        <v>-</v>
      </c>
      <c r="D247" s="8"/>
      <c r="E247" s="8" t="str">
        <f>IFERROR(VLOOKUP(C247,选股!C241:E1237,2,FALSE),"-")</f>
        <v>-</v>
      </c>
      <c r="F247" s="8"/>
      <c r="G247" s="8"/>
      <c r="H247" s="8"/>
      <c r="I247" s="8"/>
      <c r="J247" s="8"/>
      <c r="K247" s="8" t="str">
        <f>IFERROR(VLOOKUP(C247,选股!C241:E1237,3,FALSE),"-")</f>
        <v>-</v>
      </c>
      <c r="L247" s="8" t="str">
        <f>IF(C247&lt;&gt;"-",SUMIFS(买入!$G$4:$G$1000,买入!$C$4:$C$1000,持仓统计!C247),"-")</f>
        <v>-</v>
      </c>
      <c r="M247" s="9" t="str">
        <f>IF(C247&lt;&gt;"-",SUMIFS(买入!$I$4:$I$1000,买入!$C$4:$C$1000,持仓统计!C247),"-")</f>
        <v>-</v>
      </c>
      <c r="N247" s="8" t="str">
        <f>IF(C247&lt;&gt;"-",SUMIFS(卖出!$G$4:$G$1000,卖出!$C$4:$C$1000,持仓统计!C247),"-")</f>
        <v>-</v>
      </c>
      <c r="O247" s="9" t="str">
        <f>IF(C247&lt;&gt;"-",SUMIFS(卖出!$I$4:$I$1000,卖出!$C$4:$C$1000,持仓统计!C247),"-")</f>
        <v>-</v>
      </c>
      <c r="P247" s="8" t="str">
        <f t="shared" si="13"/>
        <v>-</v>
      </c>
      <c r="Q247" s="9"/>
      <c r="R247" s="9" t="str">
        <f t="shared" si="14"/>
        <v>-</v>
      </c>
      <c r="S247" s="9" t="str">
        <f>IF(C247&lt;&gt;"-",SUMIFS(买入!$J$4:$J$1000,买入!$C$4:$C$1000,持仓统计!C247)+SUMIFS(卖出!$J$4:$J$1000,卖出!$C$4:$C$1000,持仓统计!C247),"-")</f>
        <v>-</v>
      </c>
      <c r="T247" s="9" t="str">
        <f t="shared" si="15"/>
        <v>-</v>
      </c>
      <c r="U247" s="8"/>
    </row>
    <row r="248" customHeight="1" spans="2:21">
      <c r="B248" s="8">
        <f t="shared" si="12"/>
        <v>242</v>
      </c>
      <c r="C248" s="8" t="str">
        <f>IF(选股!C242&lt;&gt;"",选股!C242,"-")</f>
        <v>-</v>
      </c>
      <c r="D248" s="8"/>
      <c r="E248" s="8" t="str">
        <f>IFERROR(VLOOKUP(C248,选股!C242:E1238,2,FALSE),"-")</f>
        <v>-</v>
      </c>
      <c r="F248" s="8"/>
      <c r="G248" s="8"/>
      <c r="H248" s="8"/>
      <c r="I248" s="8"/>
      <c r="J248" s="8"/>
      <c r="K248" s="8" t="str">
        <f>IFERROR(VLOOKUP(C248,选股!C242:E1238,3,FALSE),"-")</f>
        <v>-</v>
      </c>
      <c r="L248" s="8" t="str">
        <f>IF(C248&lt;&gt;"-",SUMIFS(买入!$G$4:$G$1000,买入!$C$4:$C$1000,持仓统计!C248),"-")</f>
        <v>-</v>
      </c>
      <c r="M248" s="9" t="str">
        <f>IF(C248&lt;&gt;"-",SUMIFS(买入!$I$4:$I$1000,买入!$C$4:$C$1000,持仓统计!C248),"-")</f>
        <v>-</v>
      </c>
      <c r="N248" s="8" t="str">
        <f>IF(C248&lt;&gt;"-",SUMIFS(卖出!$G$4:$G$1000,卖出!$C$4:$C$1000,持仓统计!C248),"-")</f>
        <v>-</v>
      </c>
      <c r="O248" s="9" t="str">
        <f>IF(C248&lt;&gt;"-",SUMIFS(卖出!$I$4:$I$1000,卖出!$C$4:$C$1000,持仓统计!C248),"-")</f>
        <v>-</v>
      </c>
      <c r="P248" s="8" t="str">
        <f t="shared" si="13"/>
        <v>-</v>
      </c>
      <c r="Q248" s="9"/>
      <c r="R248" s="9" t="str">
        <f t="shared" si="14"/>
        <v>-</v>
      </c>
      <c r="S248" s="9" t="str">
        <f>IF(C248&lt;&gt;"-",SUMIFS(买入!$J$4:$J$1000,买入!$C$4:$C$1000,持仓统计!C248)+SUMIFS(卖出!$J$4:$J$1000,卖出!$C$4:$C$1000,持仓统计!C248),"-")</f>
        <v>-</v>
      </c>
      <c r="T248" s="9" t="str">
        <f t="shared" si="15"/>
        <v>-</v>
      </c>
      <c r="U248" s="8"/>
    </row>
    <row r="249" customHeight="1" spans="2:21">
      <c r="B249" s="8">
        <f t="shared" si="12"/>
        <v>243</v>
      </c>
      <c r="C249" s="8" t="str">
        <f>IF(选股!C243&lt;&gt;"",选股!C243,"-")</f>
        <v>-</v>
      </c>
      <c r="D249" s="8"/>
      <c r="E249" s="8" t="str">
        <f>IFERROR(VLOOKUP(C249,选股!C243:E1239,2,FALSE),"-")</f>
        <v>-</v>
      </c>
      <c r="F249" s="8"/>
      <c r="G249" s="8"/>
      <c r="H249" s="8"/>
      <c r="I249" s="8"/>
      <c r="J249" s="8"/>
      <c r="K249" s="8" t="str">
        <f>IFERROR(VLOOKUP(C249,选股!C243:E1239,3,FALSE),"-")</f>
        <v>-</v>
      </c>
      <c r="L249" s="8" t="str">
        <f>IF(C249&lt;&gt;"-",SUMIFS(买入!$G$4:$G$1000,买入!$C$4:$C$1000,持仓统计!C249),"-")</f>
        <v>-</v>
      </c>
      <c r="M249" s="9" t="str">
        <f>IF(C249&lt;&gt;"-",SUMIFS(买入!$I$4:$I$1000,买入!$C$4:$C$1000,持仓统计!C249),"-")</f>
        <v>-</v>
      </c>
      <c r="N249" s="8" t="str">
        <f>IF(C249&lt;&gt;"-",SUMIFS(卖出!$G$4:$G$1000,卖出!$C$4:$C$1000,持仓统计!C249),"-")</f>
        <v>-</v>
      </c>
      <c r="O249" s="9" t="str">
        <f>IF(C249&lt;&gt;"-",SUMIFS(卖出!$I$4:$I$1000,卖出!$C$4:$C$1000,持仓统计!C249),"-")</f>
        <v>-</v>
      </c>
      <c r="P249" s="8" t="str">
        <f t="shared" si="13"/>
        <v>-</v>
      </c>
      <c r="Q249" s="9"/>
      <c r="R249" s="9" t="str">
        <f t="shared" si="14"/>
        <v>-</v>
      </c>
      <c r="S249" s="9" t="str">
        <f>IF(C249&lt;&gt;"-",SUMIFS(买入!$J$4:$J$1000,买入!$C$4:$C$1000,持仓统计!C249)+SUMIFS(卖出!$J$4:$J$1000,卖出!$C$4:$C$1000,持仓统计!C249),"-")</f>
        <v>-</v>
      </c>
      <c r="T249" s="9" t="str">
        <f t="shared" si="15"/>
        <v>-</v>
      </c>
      <c r="U249" s="8"/>
    </row>
    <row r="250" customHeight="1" spans="2:21">
      <c r="B250" s="8">
        <f t="shared" si="12"/>
        <v>244</v>
      </c>
      <c r="C250" s="8" t="str">
        <f>IF(选股!C244&lt;&gt;"",选股!C244,"-")</f>
        <v>-</v>
      </c>
      <c r="D250" s="8"/>
      <c r="E250" s="8" t="str">
        <f>IFERROR(VLOOKUP(C250,选股!C244:E1240,2,FALSE),"-")</f>
        <v>-</v>
      </c>
      <c r="F250" s="8"/>
      <c r="G250" s="8"/>
      <c r="H250" s="8"/>
      <c r="I250" s="8"/>
      <c r="J250" s="8"/>
      <c r="K250" s="8" t="str">
        <f>IFERROR(VLOOKUP(C250,选股!C244:E1240,3,FALSE),"-")</f>
        <v>-</v>
      </c>
      <c r="L250" s="8" t="str">
        <f>IF(C250&lt;&gt;"-",SUMIFS(买入!$G$4:$G$1000,买入!$C$4:$C$1000,持仓统计!C250),"-")</f>
        <v>-</v>
      </c>
      <c r="M250" s="9" t="str">
        <f>IF(C250&lt;&gt;"-",SUMIFS(买入!$I$4:$I$1000,买入!$C$4:$C$1000,持仓统计!C250),"-")</f>
        <v>-</v>
      </c>
      <c r="N250" s="8" t="str">
        <f>IF(C250&lt;&gt;"-",SUMIFS(卖出!$G$4:$G$1000,卖出!$C$4:$C$1000,持仓统计!C250),"-")</f>
        <v>-</v>
      </c>
      <c r="O250" s="9" t="str">
        <f>IF(C250&lt;&gt;"-",SUMIFS(卖出!$I$4:$I$1000,卖出!$C$4:$C$1000,持仓统计!C250),"-")</f>
        <v>-</v>
      </c>
      <c r="P250" s="8" t="str">
        <f t="shared" si="13"/>
        <v>-</v>
      </c>
      <c r="Q250" s="9"/>
      <c r="R250" s="9" t="str">
        <f t="shared" si="14"/>
        <v>-</v>
      </c>
      <c r="S250" s="9" t="str">
        <f>IF(C250&lt;&gt;"-",SUMIFS(买入!$J$4:$J$1000,买入!$C$4:$C$1000,持仓统计!C250)+SUMIFS(卖出!$J$4:$J$1000,卖出!$C$4:$C$1000,持仓统计!C250),"-")</f>
        <v>-</v>
      </c>
      <c r="T250" s="9" t="str">
        <f t="shared" si="15"/>
        <v>-</v>
      </c>
      <c r="U250" s="8"/>
    </row>
    <row r="251" customHeight="1" spans="2:21">
      <c r="B251" s="8">
        <f t="shared" si="12"/>
        <v>245</v>
      </c>
      <c r="C251" s="8" t="str">
        <f>IF(选股!C245&lt;&gt;"",选股!C245,"-")</f>
        <v>-</v>
      </c>
      <c r="D251" s="8"/>
      <c r="E251" s="8" t="str">
        <f>IFERROR(VLOOKUP(C251,选股!C245:E1241,2,FALSE),"-")</f>
        <v>-</v>
      </c>
      <c r="F251" s="8"/>
      <c r="G251" s="8"/>
      <c r="H251" s="8"/>
      <c r="I251" s="8"/>
      <c r="J251" s="8"/>
      <c r="K251" s="8" t="str">
        <f>IFERROR(VLOOKUP(C251,选股!C245:E1241,3,FALSE),"-")</f>
        <v>-</v>
      </c>
      <c r="L251" s="8" t="str">
        <f>IF(C251&lt;&gt;"-",SUMIFS(买入!$G$4:$G$1000,买入!$C$4:$C$1000,持仓统计!C251),"-")</f>
        <v>-</v>
      </c>
      <c r="M251" s="9" t="str">
        <f>IF(C251&lt;&gt;"-",SUMIFS(买入!$I$4:$I$1000,买入!$C$4:$C$1000,持仓统计!C251),"-")</f>
        <v>-</v>
      </c>
      <c r="N251" s="8" t="str">
        <f>IF(C251&lt;&gt;"-",SUMIFS(卖出!$G$4:$G$1000,卖出!$C$4:$C$1000,持仓统计!C251),"-")</f>
        <v>-</v>
      </c>
      <c r="O251" s="9" t="str">
        <f>IF(C251&lt;&gt;"-",SUMIFS(卖出!$I$4:$I$1000,卖出!$C$4:$C$1000,持仓统计!C251),"-")</f>
        <v>-</v>
      </c>
      <c r="P251" s="8" t="str">
        <f t="shared" si="13"/>
        <v>-</v>
      </c>
      <c r="Q251" s="9"/>
      <c r="R251" s="9" t="str">
        <f t="shared" si="14"/>
        <v>-</v>
      </c>
      <c r="S251" s="9" t="str">
        <f>IF(C251&lt;&gt;"-",SUMIFS(买入!$J$4:$J$1000,买入!$C$4:$C$1000,持仓统计!C251)+SUMIFS(卖出!$J$4:$J$1000,卖出!$C$4:$C$1000,持仓统计!C251),"-")</f>
        <v>-</v>
      </c>
      <c r="T251" s="9" t="str">
        <f t="shared" si="15"/>
        <v>-</v>
      </c>
      <c r="U251" s="8"/>
    </row>
    <row r="252" customHeight="1" spans="2:21">
      <c r="B252" s="8">
        <f t="shared" si="12"/>
        <v>246</v>
      </c>
      <c r="C252" s="8" t="str">
        <f>IF(选股!C246&lt;&gt;"",选股!C246,"-")</f>
        <v>-</v>
      </c>
      <c r="D252" s="8"/>
      <c r="E252" s="8" t="str">
        <f>IFERROR(VLOOKUP(C252,选股!C246:E1242,2,FALSE),"-")</f>
        <v>-</v>
      </c>
      <c r="F252" s="8"/>
      <c r="G252" s="8"/>
      <c r="H252" s="8"/>
      <c r="I252" s="8"/>
      <c r="J252" s="8"/>
      <c r="K252" s="8" t="str">
        <f>IFERROR(VLOOKUP(C252,选股!C246:E1242,3,FALSE),"-")</f>
        <v>-</v>
      </c>
      <c r="L252" s="8" t="str">
        <f>IF(C252&lt;&gt;"-",SUMIFS(买入!$G$4:$G$1000,买入!$C$4:$C$1000,持仓统计!C252),"-")</f>
        <v>-</v>
      </c>
      <c r="M252" s="9" t="str">
        <f>IF(C252&lt;&gt;"-",SUMIFS(买入!$I$4:$I$1000,买入!$C$4:$C$1000,持仓统计!C252),"-")</f>
        <v>-</v>
      </c>
      <c r="N252" s="8" t="str">
        <f>IF(C252&lt;&gt;"-",SUMIFS(卖出!$G$4:$G$1000,卖出!$C$4:$C$1000,持仓统计!C252),"-")</f>
        <v>-</v>
      </c>
      <c r="O252" s="9" t="str">
        <f>IF(C252&lt;&gt;"-",SUMIFS(卖出!$I$4:$I$1000,卖出!$C$4:$C$1000,持仓统计!C252),"-")</f>
        <v>-</v>
      </c>
      <c r="P252" s="8" t="str">
        <f t="shared" si="13"/>
        <v>-</v>
      </c>
      <c r="Q252" s="9"/>
      <c r="R252" s="9" t="str">
        <f t="shared" si="14"/>
        <v>-</v>
      </c>
      <c r="S252" s="9" t="str">
        <f>IF(C252&lt;&gt;"-",SUMIFS(买入!$J$4:$J$1000,买入!$C$4:$C$1000,持仓统计!C252)+SUMIFS(卖出!$J$4:$J$1000,卖出!$C$4:$C$1000,持仓统计!C252),"-")</f>
        <v>-</v>
      </c>
      <c r="T252" s="9" t="str">
        <f t="shared" si="15"/>
        <v>-</v>
      </c>
      <c r="U252" s="8"/>
    </row>
    <row r="253" customHeight="1" spans="2:21">
      <c r="B253" s="8">
        <f t="shared" si="12"/>
        <v>247</v>
      </c>
      <c r="C253" s="8" t="str">
        <f>IF(选股!C247&lt;&gt;"",选股!C247,"-")</f>
        <v>-</v>
      </c>
      <c r="D253" s="8"/>
      <c r="E253" s="8" t="str">
        <f>IFERROR(VLOOKUP(C253,选股!C247:E1243,2,FALSE),"-")</f>
        <v>-</v>
      </c>
      <c r="F253" s="8"/>
      <c r="G253" s="8"/>
      <c r="H253" s="8"/>
      <c r="I253" s="8"/>
      <c r="J253" s="8"/>
      <c r="K253" s="8" t="str">
        <f>IFERROR(VLOOKUP(C253,选股!C247:E1243,3,FALSE),"-")</f>
        <v>-</v>
      </c>
      <c r="L253" s="8" t="str">
        <f>IF(C253&lt;&gt;"-",SUMIFS(买入!$G$4:$G$1000,买入!$C$4:$C$1000,持仓统计!C253),"-")</f>
        <v>-</v>
      </c>
      <c r="M253" s="9" t="str">
        <f>IF(C253&lt;&gt;"-",SUMIFS(买入!$I$4:$I$1000,买入!$C$4:$C$1000,持仓统计!C253),"-")</f>
        <v>-</v>
      </c>
      <c r="N253" s="8" t="str">
        <f>IF(C253&lt;&gt;"-",SUMIFS(卖出!$G$4:$G$1000,卖出!$C$4:$C$1000,持仓统计!C253),"-")</f>
        <v>-</v>
      </c>
      <c r="O253" s="9" t="str">
        <f>IF(C253&lt;&gt;"-",SUMIFS(卖出!$I$4:$I$1000,卖出!$C$4:$C$1000,持仓统计!C253),"-")</f>
        <v>-</v>
      </c>
      <c r="P253" s="8" t="str">
        <f t="shared" si="13"/>
        <v>-</v>
      </c>
      <c r="Q253" s="9"/>
      <c r="R253" s="9" t="str">
        <f t="shared" si="14"/>
        <v>-</v>
      </c>
      <c r="S253" s="9" t="str">
        <f>IF(C253&lt;&gt;"-",SUMIFS(买入!$J$4:$J$1000,买入!$C$4:$C$1000,持仓统计!C253)+SUMIFS(卖出!$J$4:$J$1000,卖出!$C$4:$C$1000,持仓统计!C253),"-")</f>
        <v>-</v>
      </c>
      <c r="T253" s="9" t="str">
        <f t="shared" si="15"/>
        <v>-</v>
      </c>
      <c r="U253" s="8"/>
    </row>
    <row r="254" customHeight="1" spans="2:21">
      <c r="B254" s="8">
        <f t="shared" si="12"/>
        <v>248</v>
      </c>
      <c r="C254" s="8" t="str">
        <f>IF(选股!C248&lt;&gt;"",选股!C248,"-")</f>
        <v>-</v>
      </c>
      <c r="D254" s="8"/>
      <c r="E254" s="8" t="str">
        <f>IFERROR(VLOOKUP(C254,选股!C248:E1244,2,FALSE),"-")</f>
        <v>-</v>
      </c>
      <c r="F254" s="8"/>
      <c r="G254" s="8"/>
      <c r="H254" s="8"/>
      <c r="I254" s="8"/>
      <c r="J254" s="8"/>
      <c r="K254" s="8" t="str">
        <f>IFERROR(VLOOKUP(C254,选股!C248:E1244,3,FALSE),"-")</f>
        <v>-</v>
      </c>
      <c r="L254" s="8" t="str">
        <f>IF(C254&lt;&gt;"-",SUMIFS(买入!$G$4:$G$1000,买入!$C$4:$C$1000,持仓统计!C254),"-")</f>
        <v>-</v>
      </c>
      <c r="M254" s="9" t="str">
        <f>IF(C254&lt;&gt;"-",SUMIFS(买入!$I$4:$I$1000,买入!$C$4:$C$1000,持仓统计!C254),"-")</f>
        <v>-</v>
      </c>
      <c r="N254" s="8" t="str">
        <f>IF(C254&lt;&gt;"-",SUMIFS(卖出!$G$4:$G$1000,卖出!$C$4:$C$1000,持仓统计!C254),"-")</f>
        <v>-</v>
      </c>
      <c r="O254" s="9" t="str">
        <f>IF(C254&lt;&gt;"-",SUMIFS(卖出!$I$4:$I$1000,卖出!$C$4:$C$1000,持仓统计!C254),"-")</f>
        <v>-</v>
      </c>
      <c r="P254" s="8" t="str">
        <f t="shared" si="13"/>
        <v>-</v>
      </c>
      <c r="Q254" s="9"/>
      <c r="R254" s="9" t="str">
        <f t="shared" si="14"/>
        <v>-</v>
      </c>
      <c r="S254" s="9" t="str">
        <f>IF(C254&lt;&gt;"-",SUMIFS(买入!$J$4:$J$1000,买入!$C$4:$C$1000,持仓统计!C254)+SUMIFS(卖出!$J$4:$J$1000,卖出!$C$4:$C$1000,持仓统计!C254),"-")</f>
        <v>-</v>
      </c>
      <c r="T254" s="9" t="str">
        <f t="shared" si="15"/>
        <v>-</v>
      </c>
      <c r="U254" s="8"/>
    </row>
    <row r="255" customHeight="1" spans="2:21">
      <c r="B255" s="8">
        <f t="shared" si="12"/>
        <v>249</v>
      </c>
      <c r="C255" s="8" t="str">
        <f>IF(选股!C249&lt;&gt;"",选股!C249,"-")</f>
        <v>-</v>
      </c>
      <c r="D255" s="8"/>
      <c r="E255" s="8" t="str">
        <f>IFERROR(VLOOKUP(C255,选股!C249:E1245,2,FALSE),"-")</f>
        <v>-</v>
      </c>
      <c r="F255" s="8"/>
      <c r="G255" s="8"/>
      <c r="H255" s="8"/>
      <c r="I255" s="8"/>
      <c r="J255" s="8"/>
      <c r="K255" s="8" t="str">
        <f>IFERROR(VLOOKUP(C255,选股!C249:E1245,3,FALSE),"-")</f>
        <v>-</v>
      </c>
      <c r="L255" s="8" t="str">
        <f>IF(C255&lt;&gt;"-",SUMIFS(买入!$G$4:$G$1000,买入!$C$4:$C$1000,持仓统计!C255),"-")</f>
        <v>-</v>
      </c>
      <c r="M255" s="9" t="str">
        <f>IF(C255&lt;&gt;"-",SUMIFS(买入!$I$4:$I$1000,买入!$C$4:$C$1000,持仓统计!C255),"-")</f>
        <v>-</v>
      </c>
      <c r="N255" s="8" t="str">
        <f>IF(C255&lt;&gt;"-",SUMIFS(卖出!$G$4:$G$1000,卖出!$C$4:$C$1000,持仓统计!C255),"-")</f>
        <v>-</v>
      </c>
      <c r="O255" s="9" t="str">
        <f>IF(C255&lt;&gt;"-",SUMIFS(卖出!$I$4:$I$1000,卖出!$C$4:$C$1000,持仓统计!C255),"-")</f>
        <v>-</v>
      </c>
      <c r="P255" s="8" t="str">
        <f t="shared" si="13"/>
        <v>-</v>
      </c>
      <c r="Q255" s="9"/>
      <c r="R255" s="9" t="str">
        <f t="shared" si="14"/>
        <v>-</v>
      </c>
      <c r="S255" s="9" t="str">
        <f>IF(C255&lt;&gt;"-",SUMIFS(买入!$J$4:$J$1000,买入!$C$4:$C$1000,持仓统计!C255)+SUMIFS(卖出!$J$4:$J$1000,卖出!$C$4:$C$1000,持仓统计!C255),"-")</f>
        <v>-</v>
      </c>
      <c r="T255" s="9" t="str">
        <f t="shared" si="15"/>
        <v>-</v>
      </c>
      <c r="U255" s="8"/>
    </row>
    <row r="256" customHeight="1" spans="2:21">
      <c r="B256" s="8">
        <f t="shared" si="12"/>
        <v>250</v>
      </c>
      <c r="C256" s="8" t="str">
        <f>IF(选股!C250&lt;&gt;"",选股!C250,"-")</f>
        <v>-</v>
      </c>
      <c r="D256" s="8"/>
      <c r="E256" s="8" t="str">
        <f>IFERROR(VLOOKUP(C256,选股!C250:E1246,2,FALSE),"-")</f>
        <v>-</v>
      </c>
      <c r="F256" s="8"/>
      <c r="G256" s="8"/>
      <c r="H256" s="8"/>
      <c r="I256" s="8"/>
      <c r="J256" s="8"/>
      <c r="K256" s="8" t="str">
        <f>IFERROR(VLOOKUP(C256,选股!C250:E1246,3,FALSE),"-")</f>
        <v>-</v>
      </c>
      <c r="L256" s="8" t="str">
        <f>IF(C256&lt;&gt;"-",SUMIFS(买入!$G$4:$G$1000,买入!$C$4:$C$1000,持仓统计!C256),"-")</f>
        <v>-</v>
      </c>
      <c r="M256" s="9" t="str">
        <f>IF(C256&lt;&gt;"-",SUMIFS(买入!$I$4:$I$1000,买入!$C$4:$C$1000,持仓统计!C256),"-")</f>
        <v>-</v>
      </c>
      <c r="N256" s="8" t="str">
        <f>IF(C256&lt;&gt;"-",SUMIFS(卖出!$G$4:$G$1000,卖出!$C$4:$C$1000,持仓统计!C256),"-")</f>
        <v>-</v>
      </c>
      <c r="O256" s="9" t="str">
        <f>IF(C256&lt;&gt;"-",SUMIFS(卖出!$I$4:$I$1000,卖出!$C$4:$C$1000,持仓统计!C256),"-")</f>
        <v>-</v>
      </c>
      <c r="P256" s="8" t="str">
        <f t="shared" si="13"/>
        <v>-</v>
      </c>
      <c r="Q256" s="9"/>
      <c r="R256" s="9" t="str">
        <f t="shared" si="14"/>
        <v>-</v>
      </c>
      <c r="S256" s="9" t="str">
        <f>IF(C256&lt;&gt;"-",SUMIFS(买入!$J$4:$J$1000,买入!$C$4:$C$1000,持仓统计!C256)+SUMIFS(卖出!$J$4:$J$1000,卖出!$C$4:$C$1000,持仓统计!C256),"-")</f>
        <v>-</v>
      </c>
      <c r="T256" s="9" t="str">
        <f t="shared" si="15"/>
        <v>-</v>
      </c>
      <c r="U256" s="8"/>
    </row>
    <row r="257" customHeight="1" spans="2:21">
      <c r="B257" s="8">
        <f t="shared" si="12"/>
        <v>251</v>
      </c>
      <c r="C257" s="8" t="str">
        <f>IF(选股!C251&lt;&gt;"",选股!C251,"-")</f>
        <v>-</v>
      </c>
      <c r="D257" s="8"/>
      <c r="E257" s="8" t="str">
        <f>IFERROR(VLOOKUP(C257,选股!C251:E1247,2,FALSE),"-")</f>
        <v>-</v>
      </c>
      <c r="F257" s="8"/>
      <c r="G257" s="8"/>
      <c r="H257" s="8"/>
      <c r="I257" s="8"/>
      <c r="J257" s="8"/>
      <c r="K257" s="8" t="str">
        <f>IFERROR(VLOOKUP(C257,选股!C251:E1247,3,FALSE),"-")</f>
        <v>-</v>
      </c>
      <c r="L257" s="8" t="str">
        <f>IF(C257&lt;&gt;"-",SUMIFS(买入!$G$4:$G$1000,买入!$C$4:$C$1000,持仓统计!C257),"-")</f>
        <v>-</v>
      </c>
      <c r="M257" s="9" t="str">
        <f>IF(C257&lt;&gt;"-",SUMIFS(买入!$I$4:$I$1000,买入!$C$4:$C$1000,持仓统计!C257),"-")</f>
        <v>-</v>
      </c>
      <c r="N257" s="8" t="str">
        <f>IF(C257&lt;&gt;"-",SUMIFS(卖出!$G$4:$G$1000,卖出!$C$4:$C$1000,持仓统计!C257),"-")</f>
        <v>-</v>
      </c>
      <c r="O257" s="9" t="str">
        <f>IF(C257&lt;&gt;"-",SUMIFS(卖出!$I$4:$I$1000,卖出!$C$4:$C$1000,持仓统计!C257),"-")</f>
        <v>-</v>
      </c>
      <c r="P257" s="8" t="str">
        <f t="shared" si="13"/>
        <v>-</v>
      </c>
      <c r="Q257" s="9"/>
      <c r="R257" s="9" t="str">
        <f t="shared" si="14"/>
        <v>-</v>
      </c>
      <c r="S257" s="9" t="str">
        <f>IF(C257&lt;&gt;"-",SUMIFS(买入!$J$4:$J$1000,买入!$C$4:$C$1000,持仓统计!C257)+SUMIFS(卖出!$J$4:$J$1000,卖出!$C$4:$C$1000,持仓统计!C257),"-")</f>
        <v>-</v>
      </c>
      <c r="T257" s="9" t="str">
        <f t="shared" si="15"/>
        <v>-</v>
      </c>
      <c r="U257" s="8"/>
    </row>
    <row r="258" customHeight="1" spans="2:21">
      <c r="B258" s="8">
        <f t="shared" si="12"/>
        <v>252</v>
      </c>
      <c r="C258" s="8" t="str">
        <f>IF(选股!C252&lt;&gt;"",选股!C252,"-")</f>
        <v>-</v>
      </c>
      <c r="D258" s="8"/>
      <c r="E258" s="8" t="str">
        <f>IFERROR(VLOOKUP(C258,选股!C252:E1248,2,FALSE),"-")</f>
        <v>-</v>
      </c>
      <c r="F258" s="8"/>
      <c r="G258" s="8"/>
      <c r="H258" s="8"/>
      <c r="I258" s="8"/>
      <c r="J258" s="8"/>
      <c r="K258" s="8" t="str">
        <f>IFERROR(VLOOKUP(C258,选股!C252:E1248,3,FALSE),"-")</f>
        <v>-</v>
      </c>
      <c r="L258" s="8" t="str">
        <f>IF(C258&lt;&gt;"-",SUMIFS(买入!$G$4:$G$1000,买入!$C$4:$C$1000,持仓统计!C258),"-")</f>
        <v>-</v>
      </c>
      <c r="M258" s="9" t="str">
        <f>IF(C258&lt;&gt;"-",SUMIFS(买入!$I$4:$I$1000,买入!$C$4:$C$1000,持仓统计!C258),"-")</f>
        <v>-</v>
      </c>
      <c r="N258" s="8" t="str">
        <f>IF(C258&lt;&gt;"-",SUMIFS(卖出!$G$4:$G$1000,卖出!$C$4:$C$1000,持仓统计!C258),"-")</f>
        <v>-</v>
      </c>
      <c r="O258" s="9" t="str">
        <f>IF(C258&lt;&gt;"-",SUMIFS(卖出!$I$4:$I$1000,卖出!$C$4:$C$1000,持仓统计!C258),"-")</f>
        <v>-</v>
      </c>
      <c r="P258" s="8" t="str">
        <f t="shared" si="13"/>
        <v>-</v>
      </c>
      <c r="Q258" s="9"/>
      <c r="R258" s="9" t="str">
        <f t="shared" si="14"/>
        <v>-</v>
      </c>
      <c r="S258" s="9" t="str">
        <f>IF(C258&lt;&gt;"-",SUMIFS(买入!$J$4:$J$1000,买入!$C$4:$C$1000,持仓统计!C258)+SUMIFS(卖出!$J$4:$J$1000,卖出!$C$4:$C$1000,持仓统计!C258),"-")</f>
        <v>-</v>
      </c>
      <c r="T258" s="9" t="str">
        <f t="shared" si="15"/>
        <v>-</v>
      </c>
      <c r="U258" s="8"/>
    </row>
    <row r="259" customHeight="1" spans="2:21">
      <c r="B259" s="8">
        <f t="shared" si="12"/>
        <v>253</v>
      </c>
      <c r="C259" s="8" t="str">
        <f>IF(选股!C253&lt;&gt;"",选股!C253,"-")</f>
        <v>-</v>
      </c>
      <c r="D259" s="8"/>
      <c r="E259" s="8" t="str">
        <f>IFERROR(VLOOKUP(C259,选股!C253:E1249,2,FALSE),"-")</f>
        <v>-</v>
      </c>
      <c r="F259" s="8"/>
      <c r="G259" s="8"/>
      <c r="H259" s="8"/>
      <c r="I259" s="8"/>
      <c r="J259" s="8"/>
      <c r="K259" s="8" t="str">
        <f>IFERROR(VLOOKUP(C259,选股!C253:E1249,3,FALSE),"-")</f>
        <v>-</v>
      </c>
      <c r="L259" s="8" t="str">
        <f>IF(C259&lt;&gt;"-",SUMIFS(买入!$G$4:$G$1000,买入!$C$4:$C$1000,持仓统计!C259),"-")</f>
        <v>-</v>
      </c>
      <c r="M259" s="9" t="str">
        <f>IF(C259&lt;&gt;"-",SUMIFS(买入!$I$4:$I$1000,买入!$C$4:$C$1000,持仓统计!C259),"-")</f>
        <v>-</v>
      </c>
      <c r="N259" s="8" t="str">
        <f>IF(C259&lt;&gt;"-",SUMIFS(卖出!$G$4:$G$1000,卖出!$C$4:$C$1000,持仓统计!C259),"-")</f>
        <v>-</v>
      </c>
      <c r="O259" s="9" t="str">
        <f>IF(C259&lt;&gt;"-",SUMIFS(卖出!$I$4:$I$1000,卖出!$C$4:$C$1000,持仓统计!C259),"-")</f>
        <v>-</v>
      </c>
      <c r="P259" s="8" t="str">
        <f t="shared" si="13"/>
        <v>-</v>
      </c>
      <c r="Q259" s="9"/>
      <c r="R259" s="9" t="str">
        <f t="shared" si="14"/>
        <v>-</v>
      </c>
      <c r="S259" s="9" t="str">
        <f>IF(C259&lt;&gt;"-",SUMIFS(买入!$J$4:$J$1000,买入!$C$4:$C$1000,持仓统计!C259)+SUMIFS(卖出!$J$4:$J$1000,卖出!$C$4:$C$1000,持仓统计!C259),"-")</f>
        <v>-</v>
      </c>
      <c r="T259" s="9" t="str">
        <f t="shared" si="15"/>
        <v>-</v>
      </c>
      <c r="U259" s="8"/>
    </row>
    <row r="260" customHeight="1" spans="2:21">
      <c r="B260" s="8">
        <f t="shared" si="12"/>
        <v>254</v>
      </c>
      <c r="C260" s="8" t="str">
        <f>IF(选股!C254&lt;&gt;"",选股!C254,"-")</f>
        <v>-</v>
      </c>
      <c r="D260" s="8"/>
      <c r="E260" s="8" t="str">
        <f>IFERROR(VLOOKUP(C260,选股!C254:E1250,2,FALSE),"-")</f>
        <v>-</v>
      </c>
      <c r="F260" s="8"/>
      <c r="G260" s="8"/>
      <c r="H260" s="8"/>
      <c r="I260" s="8"/>
      <c r="J260" s="8"/>
      <c r="K260" s="8" t="str">
        <f>IFERROR(VLOOKUP(C260,选股!C254:E1250,3,FALSE),"-")</f>
        <v>-</v>
      </c>
      <c r="L260" s="8" t="str">
        <f>IF(C260&lt;&gt;"-",SUMIFS(买入!$G$4:$G$1000,买入!$C$4:$C$1000,持仓统计!C260),"-")</f>
        <v>-</v>
      </c>
      <c r="M260" s="9" t="str">
        <f>IF(C260&lt;&gt;"-",SUMIFS(买入!$I$4:$I$1000,买入!$C$4:$C$1000,持仓统计!C260),"-")</f>
        <v>-</v>
      </c>
      <c r="N260" s="8" t="str">
        <f>IF(C260&lt;&gt;"-",SUMIFS(卖出!$G$4:$G$1000,卖出!$C$4:$C$1000,持仓统计!C260),"-")</f>
        <v>-</v>
      </c>
      <c r="O260" s="9" t="str">
        <f>IF(C260&lt;&gt;"-",SUMIFS(卖出!$I$4:$I$1000,卖出!$C$4:$C$1000,持仓统计!C260),"-")</f>
        <v>-</v>
      </c>
      <c r="P260" s="8" t="str">
        <f t="shared" si="13"/>
        <v>-</v>
      </c>
      <c r="Q260" s="9"/>
      <c r="R260" s="9" t="str">
        <f t="shared" si="14"/>
        <v>-</v>
      </c>
      <c r="S260" s="9" t="str">
        <f>IF(C260&lt;&gt;"-",SUMIFS(买入!$J$4:$J$1000,买入!$C$4:$C$1000,持仓统计!C260)+SUMIFS(卖出!$J$4:$J$1000,卖出!$C$4:$C$1000,持仓统计!C260),"-")</f>
        <v>-</v>
      </c>
      <c r="T260" s="9" t="str">
        <f t="shared" si="15"/>
        <v>-</v>
      </c>
      <c r="U260" s="8"/>
    </row>
    <row r="261" customHeight="1" spans="2:21">
      <c r="B261" s="8">
        <f t="shared" si="12"/>
        <v>255</v>
      </c>
      <c r="C261" s="8" t="str">
        <f>IF(选股!C255&lt;&gt;"",选股!C255,"-")</f>
        <v>-</v>
      </c>
      <c r="D261" s="8"/>
      <c r="E261" s="8" t="str">
        <f>IFERROR(VLOOKUP(C261,选股!C255:E1251,2,FALSE),"-")</f>
        <v>-</v>
      </c>
      <c r="F261" s="8"/>
      <c r="G261" s="8"/>
      <c r="H261" s="8"/>
      <c r="I261" s="8"/>
      <c r="J261" s="8"/>
      <c r="K261" s="8" t="str">
        <f>IFERROR(VLOOKUP(C261,选股!C255:E1251,3,FALSE),"-")</f>
        <v>-</v>
      </c>
      <c r="L261" s="8" t="str">
        <f>IF(C261&lt;&gt;"-",SUMIFS(买入!$G$4:$G$1000,买入!$C$4:$C$1000,持仓统计!C261),"-")</f>
        <v>-</v>
      </c>
      <c r="M261" s="9" t="str">
        <f>IF(C261&lt;&gt;"-",SUMIFS(买入!$I$4:$I$1000,买入!$C$4:$C$1000,持仓统计!C261),"-")</f>
        <v>-</v>
      </c>
      <c r="N261" s="8" t="str">
        <f>IF(C261&lt;&gt;"-",SUMIFS(卖出!$G$4:$G$1000,卖出!$C$4:$C$1000,持仓统计!C261),"-")</f>
        <v>-</v>
      </c>
      <c r="O261" s="9" t="str">
        <f>IF(C261&lt;&gt;"-",SUMIFS(卖出!$I$4:$I$1000,卖出!$C$4:$C$1000,持仓统计!C261),"-")</f>
        <v>-</v>
      </c>
      <c r="P261" s="8" t="str">
        <f t="shared" si="13"/>
        <v>-</v>
      </c>
      <c r="Q261" s="9"/>
      <c r="R261" s="9" t="str">
        <f t="shared" si="14"/>
        <v>-</v>
      </c>
      <c r="S261" s="9" t="str">
        <f>IF(C261&lt;&gt;"-",SUMIFS(买入!$J$4:$J$1000,买入!$C$4:$C$1000,持仓统计!C261)+SUMIFS(卖出!$J$4:$J$1000,卖出!$C$4:$C$1000,持仓统计!C261),"-")</f>
        <v>-</v>
      </c>
      <c r="T261" s="9" t="str">
        <f t="shared" si="15"/>
        <v>-</v>
      </c>
      <c r="U261" s="8"/>
    </row>
    <row r="262" customHeight="1" spans="2:21">
      <c r="B262" s="8">
        <f t="shared" si="12"/>
        <v>256</v>
      </c>
      <c r="C262" s="8" t="str">
        <f>IF(选股!C256&lt;&gt;"",选股!C256,"-")</f>
        <v>-</v>
      </c>
      <c r="D262" s="8"/>
      <c r="E262" s="8" t="str">
        <f>IFERROR(VLOOKUP(C262,选股!C256:E1252,2,FALSE),"-")</f>
        <v>-</v>
      </c>
      <c r="F262" s="8"/>
      <c r="G262" s="8"/>
      <c r="H262" s="8"/>
      <c r="I262" s="8"/>
      <c r="J262" s="8"/>
      <c r="K262" s="8" t="str">
        <f>IFERROR(VLOOKUP(C262,选股!C256:E1252,3,FALSE),"-")</f>
        <v>-</v>
      </c>
      <c r="L262" s="8" t="str">
        <f>IF(C262&lt;&gt;"-",SUMIFS(买入!$G$4:$G$1000,买入!$C$4:$C$1000,持仓统计!C262),"-")</f>
        <v>-</v>
      </c>
      <c r="M262" s="9" t="str">
        <f>IF(C262&lt;&gt;"-",SUMIFS(买入!$I$4:$I$1000,买入!$C$4:$C$1000,持仓统计!C262),"-")</f>
        <v>-</v>
      </c>
      <c r="N262" s="8" t="str">
        <f>IF(C262&lt;&gt;"-",SUMIFS(卖出!$G$4:$G$1000,卖出!$C$4:$C$1000,持仓统计!C262),"-")</f>
        <v>-</v>
      </c>
      <c r="O262" s="9" t="str">
        <f>IF(C262&lt;&gt;"-",SUMIFS(卖出!$I$4:$I$1000,卖出!$C$4:$C$1000,持仓统计!C262),"-")</f>
        <v>-</v>
      </c>
      <c r="P262" s="8" t="str">
        <f t="shared" si="13"/>
        <v>-</v>
      </c>
      <c r="Q262" s="9"/>
      <c r="R262" s="9" t="str">
        <f t="shared" si="14"/>
        <v>-</v>
      </c>
      <c r="S262" s="9" t="str">
        <f>IF(C262&lt;&gt;"-",SUMIFS(买入!$J$4:$J$1000,买入!$C$4:$C$1000,持仓统计!C262)+SUMIFS(卖出!$J$4:$J$1000,卖出!$C$4:$C$1000,持仓统计!C262),"-")</f>
        <v>-</v>
      </c>
      <c r="T262" s="9" t="str">
        <f t="shared" si="15"/>
        <v>-</v>
      </c>
      <c r="U262" s="8"/>
    </row>
    <row r="263" customHeight="1" spans="2:21">
      <c r="B263" s="8">
        <f t="shared" si="12"/>
        <v>257</v>
      </c>
      <c r="C263" s="8" t="str">
        <f>IF(选股!C257&lt;&gt;"",选股!C257,"-")</f>
        <v>-</v>
      </c>
      <c r="D263" s="8"/>
      <c r="E263" s="8" t="str">
        <f>IFERROR(VLOOKUP(C263,选股!C257:E1253,2,FALSE),"-")</f>
        <v>-</v>
      </c>
      <c r="F263" s="8"/>
      <c r="G263" s="8"/>
      <c r="H263" s="8"/>
      <c r="I263" s="8"/>
      <c r="J263" s="8"/>
      <c r="K263" s="8" t="str">
        <f>IFERROR(VLOOKUP(C263,选股!C257:E1253,3,FALSE),"-")</f>
        <v>-</v>
      </c>
      <c r="L263" s="8" t="str">
        <f>IF(C263&lt;&gt;"-",SUMIFS(买入!$G$4:$G$1000,买入!$C$4:$C$1000,持仓统计!C263),"-")</f>
        <v>-</v>
      </c>
      <c r="M263" s="9" t="str">
        <f>IF(C263&lt;&gt;"-",SUMIFS(买入!$I$4:$I$1000,买入!$C$4:$C$1000,持仓统计!C263),"-")</f>
        <v>-</v>
      </c>
      <c r="N263" s="8" t="str">
        <f>IF(C263&lt;&gt;"-",SUMIFS(卖出!$G$4:$G$1000,卖出!$C$4:$C$1000,持仓统计!C263),"-")</f>
        <v>-</v>
      </c>
      <c r="O263" s="9" t="str">
        <f>IF(C263&lt;&gt;"-",SUMIFS(卖出!$I$4:$I$1000,卖出!$C$4:$C$1000,持仓统计!C263),"-")</f>
        <v>-</v>
      </c>
      <c r="P263" s="8" t="str">
        <f t="shared" si="13"/>
        <v>-</v>
      </c>
      <c r="Q263" s="9"/>
      <c r="R263" s="9" t="str">
        <f t="shared" si="14"/>
        <v>-</v>
      </c>
      <c r="S263" s="9" t="str">
        <f>IF(C263&lt;&gt;"-",SUMIFS(买入!$J$4:$J$1000,买入!$C$4:$C$1000,持仓统计!C263)+SUMIFS(卖出!$J$4:$J$1000,卖出!$C$4:$C$1000,持仓统计!C263),"-")</f>
        <v>-</v>
      </c>
      <c r="T263" s="9" t="str">
        <f t="shared" si="15"/>
        <v>-</v>
      </c>
      <c r="U263" s="8"/>
    </row>
    <row r="264" customHeight="1" spans="2:21">
      <c r="B264" s="8">
        <f t="shared" si="12"/>
        <v>258</v>
      </c>
      <c r="C264" s="8" t="str">
        <f>IF(选股!C258&lt;&gt;"",选股!C258,"-")</f>
        <v>-</v>
      </c>
      <c r="D264" s="8"/>
      <c r="E264" s="8" t="str">
        <f>IFERROR(VLOOKUP(C264,选股!C258:E1254,2,FALSE),"-")</f>
        <v>-</v>
      </c>
      <c r="F264" s="8"/>
      <c r="G264" s="8"/>
      <c r="H264" s="8"/>
      <c r="I264" s="8"/>
      <c r="J264" s="8"/>
      <c r="K264" s="8" t="str">
        <f>IFERROR(VLOOKUP(C264,选股!C258:E1254,3,FALSE),"-")</f>
        <v>-</v>
      </c>
      <c r="L264" s="8" t="str">
        <f>IF(C264&lt;&gt;"-",SUMIFS(买入!$G$4:$G$1000,买入!$C$4:$C$1000,持仓统计!C264),"-")</f>
        <v>-</v>
      </c>
      <c r="M264" s="9" t="str">
        <f>IF(C264&lt;&gt;"-",SUMIFS(买入!$I$4:$I$1000,买入!$C$4:$C$1000,持仓统计!C264),"-")</f>
        <v>-</v>
      </c>
      <c r="N264" s="8" t="str">
        <f>IF(C264&lt;&gt;"-",SUMIFS(卖出!$G$4:$G$1000,卖出!$C$4:$C$1000,持仓统计!C264),"-")</f>
        <v>-</v>
      </c>
      <c r="O264" s="9" t="str">
        <f>IF(C264&lt;&gt;"-",SUMIFS(卖出!$I$4:$I$1000,卖出!$C$4:$C$1000,持仓统计!C264),"-")</f>
        <v>-</v>
      </c>
      <c r="P264" s="8" t="str">
        <f t="shared" si="13"/>
        <v>-</v>
      </c>
      <c r="Q264" s="9"/>
      <c r="R264" s="9" t="str">
        <f t="shared" si="14"/>
        <v>-</v>
      </c>
      <c r="S264" s="9" t="str">
        <f>IF(C264&lt;&gt;"-",SUMIFS(买入!$J$4:$J$1000,买入!$C$4:$C$1000,持仓统计!C264)+SUMIFS(卖出!$J$4:$J$1000,卖出!$C$4:$C$1000,持仓统计!C264),"-")</f>
        <v>-</v>
      </c>
      <c r="T264" s="9" t="str">
        <f t="shared" si="15"/>
        <v>-</v>
      </c>
      <c r="U264" s="8"/>
    </row>
    <row r="265" customHeight="1" spans="2:21">
      <c r="B265" s="8">
        <f t="shared" si="12"/>
        <v>259</v>
      </c>
      <c r="C265" s="8" t="str">
        <f>IF(选股!C259&lt;&gt;"",选股!C259,"-")</f>
        <v>-</v>
      </c>
      <c r="D265" s="8"/>
      <c r="E265" s="8" t="str">
        <f>IFERROR(VLOOKUP(C265,选股!C259:E1255,2,FALSE),"-")</f>
        <v>-</v>
      </c>
      <c r="F265" s="8"/>
      <c r="G265" s="8"/>
      <c r="H265" s="8"/>
      <c r="I265" s="8"/>
      <c r="J265" s="8"/>
      <c r="K265" s="8" t="str">
        <f>IFERROR(VLOOKUP(C265,选股!C259:E1255,3,FALSE),"-")</f>
        <v>-</v>
      </c>
      <c r="L265" s="8" t="str">
        <f>IF(C265&lt;&gt;"-",SUMIFS(买入!$G$4:$G$1000,买入!$C$4:$C$1000,持仓统计!C265),"-")</f>
        <v>-</v>
      </c>
      <c r="M265" s="9" t="str">
        <f>IF(C265&lt;&gt;"-",SUMIFS(买入!$I$4:$I$1000,买入!$C$4:$C$1000,持仓统计!C265),"-")</f>
        <v>-</v>
      </c>
      <c r="N265" s="8" t="str">
        <f>IF(C265&lt;&gt;"-",SUMIFS(卖出!$G$4:$G$1000,卖出!$C$4:$C$1000,持仓统计!C265),"-")</f>
        <v>-</v>
      </c>
      <c r="O265" s="9" t="str">
        <f>IF(C265&lt;&gt;"-",SUMIFS(卖出!$I$4:$I$1000,卖出!$C$4:$C$1000,持仓统计!C265),"-")</f>
        <v>-</v>
      </c>
      <c r="P265" s="8" t="str">
        <f t="shared" si="13"/>
        <v>-</v>
      </c>
      <c r="Q265" s="9"/>
      <c r="R265" s="9" t="str">
        <f t="shared" si="14"/>
        <v>-</v>
      </c>
      <c r="S265" s="9" t="str">
        <f>IF(C265&lt;&gt;"-",SUMIFS(买入!$J$4:$J$1000,买入!$C$4:$C$1000,持仓统计!C265)+SUMIFS(卖出!$J$4:$J$1000,卖出!$C$4:$C$1000,持仓统计!C265),"-")</f>
        <v>-</v>
      </c>
      <c r="T265" s="9" t="str">
        <f t="shared" si="15"/>
        <v>-</v>
      </c>
      <c r="U265" s="8"/>
    </row>
    <row r="266" customHeight="1" spans="2:21">
      <c r="B266" s="8">
        <f t="shared" si="12"/>
        <v>260</v>
      </c>
      <c r="C266" s="8" t="str">
        <f>IF(选股!C260&lt;&gt;"",选股!C260,"-")</f>
        <v>-</v>
      </c>
      <c r="D266" s="8"/>
      <c r="E266" s="8" t="str">
        <f>IFERROR(VLOOKUP(C266,选股!C260:E1256,2,FALSE),"-")</f>
        <v>-</v>
      </c>
      <c r="F266" s="8"/>
      <c r="G266" s="8"/>
      <c r="H266" s="8"/>
      <c r="I266" s="8"/>
      <c r="J266" s="8"/>
      <c r="K266" s="8" t="str">
        <f>IFERROR(VLOOKUP(C266,选股!C260:E1256,3,FALSE),"-")</f>
        <v>-</v>
      </c>
      <c r="L266" s="8" t="str">
        <f>IF(C266&lt;&gt;"-",SUMIFS(买入!$G$4:$G$1000,买入!$C$4:$C$1000,持仓统计!C266),"-")</f>
        <v>-</v>
      </c>
      <c r="M266" s="9" t="str">
        <f>IF(C266&lt;&gt;"-",SUMIFS(买入!$I$4:$I$1000,买入!$C$4:$C$1000,持仓统计!C266),"-")</f>
        <v>-</v>
      </c>
      <c r="N266" s="8" t="str">
        <f>IF(C266&lt;&gt;"-",SUMIFS(卖出!$G$4:$G$1000,卖出!$C$4:$C$1000,持仓统计!C266),"-")</f>
        <v>-</v>
      </c>
      <c r="O266" s="9" t="str">
        <f>IF(C266&lt;&gt;"-",SUMIFS(卖出!$I$4:$I$1000,卖出!$C$4:$C$1000,持仓统计!C266),"-")</f>
        <v>-</v>
      </c>
      <c r="P266" s="8" t="str">
        <f t="shared" si="13"/>
        <v>-</v>
      </c>
      <c r="Q266" s="9"/>
      <c r="R266" s="9" t="str">
        <f t="shared" si="14"/>
        <v>-</v>
      </c>
      <c r="S266" s="9" t="str">
        <f>IF(C266&lt;&gt;"-",SUMIFS(买入!$J$4:$J$1000,买入!$C$4:$C$1000,持仓统计!C266)+SUMIFS(卖出!$J$4:$J$1000,卖出!$C$4:$C$1000,持仓统计!C266),"-")</f>
        <v>-</v>
      </c>
      <c r="T266" s="9" t="str">
        <f t="shared" si="15"/>
        <v>-</v>
      </c>
      <c r="U266" s="8"/>
    </row>
    <row r="267" customHeight="1" spans="2:21">
      <c r="B267" s="8">
        <f t="shared" ref="B267:B330" si="16">IF(C267&lt;&gt;"",ROW()-6,"")</f>
        <v>261</v>
      </c>
      <c r="C267" s="8" t="str">
        <f>IF(选股!C261&lt;&gt;"",选股!C261,"-")</f>
        <v>-</v>
      </c>
      <c r="D267" s="8"/>
      <c r="E267" s="8" t="str">
        <f>IFERROR(VLOOKUP(C267,选股!C261:E1257,2,FALSE),"-")</f>
        <v>-</v>
      </c>
      <c r="F267" s="8"/>
      <c r="G267" s="8"/>
      <c r="H267" s="8"/>
      <c r="I267" s="8"/>
      <c r="J267" s="8"/>
      <c r="K267" s="8" t="str">
        <f>IFERROR(VLOOKUP(C267,选股!C261:E1257,3,FALSE),"-")</f>
        <v>-</v>
      </c>
      <c r="L267" s="8" t="str">
        <f>IF(C267&lt;&gt;"-",SUMIFS(买入!$G$4:$G$1000,买入!$C$4:$C$1000,持仓统计!C267),"-")</f>
        <v>-</v>
      </c>
      <c r="M267" s="9" t="str">
        <f>IF(C267&lt;&gt;"-",SUMIFS(买入!$I$4:$I$1000,买入!$C$4:$C$1000,持仓统计!C267),"-")</f>
        <v>-</v>
      </c>
      <c r="N267" s="8" t="str">
        <f>IF(C267&lt;&gt;"-",SUMIFS(卖出!$G$4:$G$1000,卖出!$C$4:$C$1000,持仓统计!C267),"-")</f>
        <v>-</v>
      </c>
      <c r="O267" s="9" t="str">
        <f>IF(C267&lt;&gt;"-",SUMIFS(卖出!$I$4:$I$1000,卖出!$C$4:$C$1000,持仓统计!C267),"-")</f>
        <v>-</v>
      </c>
      <c r="P267" s="8" t="str">
        <f t="shared" ref="P267:P330" si="17">IFERROR(IF(AND(L267&lt;&gt;"",N267&lt;&gt;""),L267-N267,"-"),"-")</f>
        <v>-</v>
      </c>
      <c r="Q267" s="9"/>
      <c r="R267" s="9" t="str">
        <f t="shared" ref="R267:R330" si="18">IFERROR(IF(AND(P267&lt;&gt;"",Q267&lt;&gt;""),P267*Q267,"-"),"")</f>
        <v>-</v>
      </c>
      <c r="S267" s="9" t="str">
        <f>IF(C267&lt;&gt;"-",SUMIFS(买入!$J$4:$J$1000,买入!$C$4:$C$1000,持仓统计!C267)+SUMIFS(卖出!$J$4:$J$1000,卖出!$C$4:$C$1000,持仓统计!C267),"-")</f>
        <v>-</v>
      </c>
      <c r="T267" s="9" t="str">
        <f t="shared" ref="T267:T330" si="19">IF(C267&lt;&gt;"-",O267+R267-M267-S267,"-")</f>
        <v>-</v>
      </c>
      <c r="U267" s="8"/>
    </row>
    <row r="268" customHeight="1" spans="2:21">
      <c r="B268" s="8">
        <f t="shared" si="16"/>
        <v>262</v>
      </c>
      <c r="C268" s="8" t="str">
        <f>IF(选股!C262&lt;&gt;"",选股!C262,"-")</f>
        <v>-</v>
      </c>
      <c r="D268" s="8"/>
      <c r="E268" s="8" t="str">
        <f>IFERROR(VLOOKUP(C268,选股!C262:E1258,2,FALSE),"-")</f>
        <v>-</v>
      </c>
      <c r="F268" s="8"/>
      <c r="G268" s="8"/>
      <c r="H268" s="8"/>
      <c r="I268" s="8"/>
      <c r="J268" s="8"/>
      <c r="K268" s="8" t="str">
        <f>IFERROR(VLOOKUP(C268,选股!C262:E1258,3,FALSE),"-")</f>
        <v>-</v>
      </c>
      <c r="L268" s="8" t="str">
        <f>IF(C268&lt;&gt;"-",SUMIFS(买入!$G$4:$G$1000,买入!$C$4:$C$1000,持仓统计!C268),"-")</f>
        <v>-</v>
      </c>
      <c r="M268" s="9" t="str">
        <f>IF(C268&lt;&gt;"-",SUMIFS(买入!$I$4:$I$1000,买入!$C$4:$C$1000,持仓统计!C268),"-")</f>
        <v>-</v>
      </c>
      <c r="N268" s="8" t="str">
        <f>IF(C268&lt;&gt;"-",SUMIFS(卖出!$G$4:$G$1000,卖出!$C$4:$C$1000,持仓统计!C268),"-")</f>
        <v>-</v>
      </c>
      <c r="O268" s="9" t="str">
        <f>IF(C268&lt;&gt;"-",SUMIFS(卖出!$I$4:$I$1000,卖出!$C$4:$C$1000,持仓统计!C268),"-")</f>
        <v>-</v>
      </c>
      <c r="P268" s="8" t="str">
        <f t="shared" si="17"/>
        <v>-</v>
      </c>
      <c r="Q268" s="9"/>
      <c r="R268" s="9" t="str">
        <f t="shared" si="18"/>
        <v>-</v>
      </c>
      <c r="S268" s="9" t="str">
        <f>IF(C268&lt;&gt;"-",SUMIFS(买入!$J$4:$J$1000,买入!$C$4:$C$1000,持仓统计!C268)+SUMIFS(卖出!$J$4:$J$1000,卖出!$C$4:$C$1000,持仓统计!C268),"-")</f>
        <v>-</v>
      </c>
      <c r="T268" s="9" t="str">
        <f t="shared" si="19"/>
        <v>-</v>
      </c>
      <c r="U268" s="8"/>
    </row>
    <row r="269" customHeight="1" spans="2:21">
      <c r="B269" s="8">
        <f t="shared" si="16"/>
        <v>263</v>
      </c>
      <c r="C269" s="8" t="str">
        <f>IF(选股!C263&lt;&gt;"",选股!C263,"-")</f>
        <v>-</v>
      </c>
      <c r="D269" s="8"/>
      <c r="E269" s="8" t="str">
        <f>IFERROR(VLOOKUP(C269,选股!C263:E1259,2,FALSE),"-")</f>
        <v>-</v>
      </c>
      <c r="F269" s="8"/>
      <c r="G269" s="8"/>
      <c r="H269" s="8"/>
      <c r="I269" s="8"/>
      <c r="J269" s="8"/>
      <c r="K269" s="8" t="str">
        <f>IFERROR(VLOOKUP(C269,选股!C263:E1259,3,FALSE),"-")</f>
        <v>-</v>
      </c>
      <c r="L269" s="8" t="str">
        <f>IF(C269&lt;&gt;"-",SUMIFS(买入!$G$4:$G$1000,买入!$C$4:$C$1000,持仓统计!C269),"-")</f>
        <v>-</v>
      </c>
      <c r="M269" s="9" t="str">
        <f>IF(C269&lt;&gt;"-",SUMIFS(买入!$I$4:$I$1000,买入!$C$4:$C$1000,持仓统计!C269),"-")</f>
        <v>-</v>
      </c>
      <c r="N269" s="8" t="str">
        <f>IF(C269&lt;&gt;"-",SUMIFS(卖出!$G$4:$G$1000,卖出!$C$4:$C$1000,持仓统计!C269),"-")</f>
        <v>-</v>
      </c>
      <c r="O269" s="9" t="str">
        <f>IF(C269&lt;&gt;"-",SUMIFS(卖出!$I$4:$I$1000,卖出!$C$4:$C$1000,持仓统计!C269),"-")</f>
        <v>-</v>
      </c>
      <c r="P269" s="8" t="str">
        <f t="shared" si="17"/>
        <v>-</v>
      </c>
      <c r="Q269" s="9"/>
      <c r="R269" s="9" t="str">
        <f t="shared" si="18"/>
        <v>-</v>
      </c>
      <c r="S269" s="9" t="str">
        <f>IF(C269&lt;&gt;"-",SUMIFS(买入!$J$4:$J$1000,买入!$C$4:$C$1000,持仓统计!C269)+SUMIFS(卖出!$J$4:$J$1000,卖出!$C$4:$C$1000,持仓统计!C269),"-")</f>
        <v>-</v>
      </c>
      <c r="T269" s="9" t="str">
        <f t="shared" si="19"/>
        <v>-</v>
      </c>
      <c r="U269" s="8"/>
    </row>
    <row r="270" customHeight="1" spans="2:21">
      <c r="B270" s="8">
        <f t="shared" si="16"/>
        <v>264</v>
      </c>
      <c r="C270" s="8" t="str">
        <f>IF(选股!C264&lt;&gt;"",选股!C264,"-")</f>
        <v>-</v>
      </c>
      <c r="D270" s="8"/>
      <c r="E270" s="8" t="str">
        <f>IFERROR(VLOOKUP(C270,选股!C264:E1260,2,FALSE),"-")</f>
        <v>-</v>
      </c>
      <c r="F270" s="8"/>
      <c r="G270" s="8"/>
      <c r="H270" s="8"/>
      <c r="I270" s="8"/>
      <c r="J270" s="8"/>
      <c r="K270" s="8" t="str">
        <f>IFERROR(VLOOKUP(C270,选股!C264:E1260,3,FALSE),"-")</f>
        <v>-</v>
      </c>
      <c r="L270" s="8" t="str">
        <f>IF(C270&lt;&gt;"-",SUMIFS(买入!$G$4:$G$1000,买入!$C$4:$C$1000,持仓统计!C270),"-")</f>
        <v>-</v>
      </c>
      <c r="M270" s="9" t="str">
        <f>IF(C270&lt;&gt;"-",SUMIFS(买入!$I$4:$I$1000,买入!$C$4:$C$1000,持仓统计!C270),"-")</f>
        <v>-</v>
      </c>
      <c r="N270" s="8" t="str">
        <f>IF(C270&lt;&gt;"-",SUMIFS(卖出!$G$4:$G$1000,卖出!$C$4:$C$1000,持仓统计!C270),"-")</f>
        <v>-</v>
      </c>
      <c r="O270" s="9" t="str">
        <f>IF(C270&lt;&gt;"-",SUMIFS(卖出!$I$4:$I$1000,卖出!$C$4:$C$1000,持仓统计!C270),"-")</f>
        <v>-</v>
      </c>
      <c r="P270" s="8" t="str">
        <f t="shared" si="17"/>
        <v>-</v>
      </c>
      <c r="Q270" s="9"/>
      <c r="R270" s="9" t="str">
        <f t="shared" si="18"/>
        <v>-</v>
      </c>
      <c r="S270" s="9" t="str">
        <f>IF(C270&lt;&gt;"-",SUMIFS(买入!$J$4:$J$1000,买入!$C$4:$C$1000,持仓统计!C270)+SUMIFS(卖出!$J$4:$J$1000,卖出!$C$4:$C$1000,持仓统计!C270),"-")</f>
        <v>-</v>
      </c>
      <c r="T270" s="9" t="str">
        <f t="shared" si="19"/>
        <v>-</v>
      </c>
      <c r="U270" s="8"/>
    </row>
    <row r="271" customHeight="1" spans="2:21">
      <c r="B271" s="8">
        <f t="shared" si="16"/>
        <v>265</v>
      </c>
      <c r="C271" s="8" t="str">
        <f>IF(选股!C265&lt;&gt;"",选股!C265,"-")</f>
        <v>-</v>
      </c>
      <c r="D271" s="8"/>
      <c r="E271" s="8" t="str">
        <f>IFERROR(VLOOKUP(C271,选股!C265:E1261,2,FALSE),"-")</f>
        <v>-</v>
      </c>
      <c r="F271" s="8"/>
      <c r="G271" s="8"/>
      <c r="H271" s="8"/>
      <c r="I271" s="8"/>
      <c r="J271" s="8"/>
      <c r="K271" s="8" t="str">
        <f>IFERROR(VLOOKUP(C271,选股!C265:E1261,3,FALSE),"-")</f>
        <v>-</v>
      </c>
      <c r="L271" s="8" t="str">
        <f>IF(C271&lt;&gt;"-",SUMIFS(买入!$G$4:$G$1000,买入!$C$4:$C$1000,持仓统计!C271),"-")</f>
        <v>-</v>
      </c>
      <c r="M271" s="9" t="str">
        <f>IF(C271&lt;&gt;"-",SUMIFS(买入!$I$4:$I$1000,买入!$C$4:$C$1000,持仓统计!C271),"-")</f>
        <v>-</v>
      </c>
      <c r="N271" s="8" t="str">
        <f>IF(C271&lt;&gt;"-",SUMIFS(卖出!$G$4:$G$1000,卖出!$C$4:$C$1000,持仓统计!C271),"-")</f>
        <v>-</v>
      </c>
      <c r="O271" s="9" t="str">
        <f>IF(C271&lt;&gt;"-",SUMIFS(卖出!$I$4:$I$1000,卖出!$C$4:$C$1000,持仓统计!C271),"-")</f>
        <v>-</v>
      </c>
      <c r="P271" s="8" t="str">
        <f t="shared" si="17"/>
        <v>-</v>
      </c>
      <c r="Q271" s="9"/>
      <c r="R271" s="9" t="str">
        <f t="shared" si="18"/>
        <v>-</v>
      </c>
      <c r="S271" s="9" t="str">
        <f>IF(C271&lt;&gt;"-",SUMIFS(买入!$J$4:$J$1000,买入!$C$4:$C$1000,持仓统计!C271)+SUMIFS(卖出!$J$4:$J$1000,卖出!$C$4:$C$1000,持仓统计!C271),"-")</f>
        <v>-</v>
      </c>
      <c r="T271" s="9" t="str">
        <f t="shared" si="19"/>
        <v>-</v>
      </c>
      <c r="U271" s="8"/>
    </row>
    <row r="272" customHeight="1" spans="2:21">
      <c r="B272" s="8">
        <f t="shared" si="16"/>
        <v>266</v>
      </c>
      <c r="C272" s="8" t="str">
        <f>IF(选股!C266&lt;&gt;"",选股!C266,"-")</f>
        <v>-</v>
      </c>
      <c r="D272" s="8"/>
      <c r="E272" s="8" t="str">
        <f>IFERROR(VLOOKUP(C272,选股!C266:E1262,2,FALSE),"-")</f>
        <v>-</v>
      </c>
      <c r="F272" s="8"/>
      <c r="G272" s="8"/>
      <c r="H272" s="8"/>
      <c r="I272" s="8"/>
      <c r="J272" s="8"/>
      <c r="K272" s="8" t="str">
        <f>IFERROR(VLOOKUP(C272,选股!C266:E1262,3,FALSE),"-")</f>
        <v>-</v>
      </c>
      <c r="L272" s="8" t="str">
        <f>IF(C272&lt;&gt;"-",SUMIFS(买入!$G$4:$G$1000,买入!$C$4:$C$1000,持仓统计!C272),"-")</f>
        <v>-</v>
      </c>
      <c r="M272" s="9" t="str">
        <f>IF(C272&lt;&gt;"-",SUMIFS(买入!$I$4:$I$1000,买入!$C$4:$C$1000,持仓统计!C272),"-")</f>
        <v>-</v>
      </c>
      <c r="N272" s="8" t="str">
        <f>IF(C272&lt;&gt;"-",SUMIFS(卖出!$G$4:$G$1000,卖出!$C$4:$C$1000,持仓统计!C272),"-")</f>
        <v>-</v>
      </c>
      <c r="O272" s="9" t="str">
        <f>IF(C272&lt;&gt;"-",SUMIFS(卖出!$I$4:$I$1000,卖出!$C$4:$C$1000,持仓统计!C272),"-")</f>
        <v>-</v>
      </c>
      <c r="P272" s="8" t="str">
        <f t="shared" si="17"/>
        <v>-</v>
      </c>
      <c r="Q272" s="9"/>
      <c r="R272" s="9" t="str">
        <f t="shared" si="18"/>
        <v>-</v>
      </c>
      <c r="S272" s="9" t="str">
        <f>IF(C272&lt;&gt;"-",SUMIFS(买入!$J$4:$J$1000,买入!$C$4:$C$1000,持仓统计!C272)+SUMIFS(卖出!$J$4:$J$1000,卖出!$C$4:$C$1000,持仓统计!C272),"-")</f>
        <v>-</v>
      </c>
      <c r="T272" s="9" t="str">
        <f t="shared" si="19"/>
        <v>-</v>
      </c>
      <c r="U272" s="8"/>
    </row>
    <row r="273" customHeight="1" spans="2:21">
      <c r="B273" s="8">
        <f t="shared" si="16"/>
        <v>267</v>
      </c>
      <c r="C273" s="8" t="str">
        <f>IF(选股!C267&lt;&gt;"",选股!C267,"-")</f>
        <v>-</v>
      </c>
      <c r="D273" s="8"/>
      <c r="E273" s="8" t="str">
        <f>IFERROR(VLOOKUP(C273,选股!C267:E1263,2,FALSE),"-")</f>
        <v>-</v>
      </c>
      <c r="F273" s="8"/>
      <c r="G273" s="8"/>
      <c r="H273" s="8"/>
      <c r="I273" s="8"/>
      <c r="J273" s="8"/>
      <c r="K273" s="8" t="str">
        <f>IFERROR(VLOOKUP(C273,选股!C267:E1263,3,FALSE),"-")</f>
        <v>-</v>
      </c>
      <c r="L273" s="8" t="str">
        <f>IF(C273&lt;&gt;"-",SUMIFS(买入!$G$4:$G$1000,买入!$C$4:$C$1000,持仓统计!C273),"-")</f>
        <v>-</v>
      </c>
      <c r="M273" s="9" t="str">
        <f>IF(C273&lt;&gt;"-",SUMIFS(买入!$I$4:$I$1000,买入!$C$4:$C$1000,持仓统计!C273),"-")</f>
        <v>-</v>
      </c>
      <c r="N273" s="8" t="str">
        <f>IF(C273&lt;&gt;"-",SUMIFS(卖出!$G$4:$G$1000,卖出!$C$4:$C$1000,持仓统计!C273),"-")</f>
        <v>-</v>
      </c>
      <c r="O273" s="9" t="str">
        <f>IF(C273&lt;&gt;"-",SUMIFS(卖出!$I$4:$I$1000,卖出!$C$4:$C$1000,持仓统计!C273),"-")</f>
        <v>-</v>
      </c>
      <c r="P273" s="8" t="str">
        <f t="shared" si="17"/>
        <v>-</v>
      </c>
      <c r="Q273" s="9"/>
      <c r="R273" s="9" t="str">
        <f t="shared" si="18"/>
        <v>-</v>
      </c>
      <c r="S273" s="9" t="str">
        <f>IF(C273&lt;&gt;"-",SUMIFS(买入!$J$4:$J$1000,买入!$C$4:$C$1000,持仓统计!C273)+SUMIFS(卖出!$J$4:$J$1000,卖出!$C$4:$C$1000,持仓统计!C273),"-")</f>
        <v>-</v>
      </c>
      <c r="T273" s="9" t="str">
        <f t="shared" si="19"/>
        <v>-</v>
      </c>
      <c r="U273" s="8"/>
    </row>
    <row r="274" customHeight="1" spans="2:21">
      <c r="B274" s="8">
        <f t="shared" si="16"/>
        <v>268</v>
      </c>
      <c r="C274" s="8" t="str">
        <f>IF(选股!C268&lt;&gt;"",选股!C268,"-")</f>
        <v>-</v>
      </c>
      <c r="D274" s="8"/>
      <c r="E274" s="8" t="str">
        <f>IFERROR(VLOOKUP(C274,选股!C268:E1264,2,FALSE),"-")</f>
        <v>-</v>
      </c>
      <c r="F274" s="8"/>
      <c r="G274" s="8"/>
      <c r="H274" s="8"/>
      <c r="I274" s="8"/>
      <c r="J274" s="8"/>
      <c r="K274" s="8" t="str">
        <f>IFERROR(VLOOKUP(C274,选股!C268:E1264,3,FALSE),"-")</f>
        <v>-</v>
      </c>
      <c r="L274" s="8" t="str">
        <f>IF(C274&lt;&gt;"-",SUMIFS(买入!$G$4:$G$1000,买入!$C$4:$C$1000,持仓统计!C274),"-")</f>
        <v>-</v>
      </c>
      <c r="M274" s="9" t="str">
        <f>IF(C274&lt;&gt;"-",SUMIFS(买入!$I$4:$I$1000,买入!$C$4:$C$1000,持仓统计!C274),"-")</f>
        <v>-</v>
      </c>
      <c r="N274" s="8" t="str">
        <f>IF(C274&lt;&gt;"-",SUMIFS(卖出!$G$4:$G$1000,卖出!$C$4:$C$1000,持仓统计!C274),"-")</f>
        <v>-</v>
      </c>
      <c r="O274" s="9" t="str">
        <f>IF(C274&lt;&gt;"-",SUMIFS(卖出!$I$4:$I$1000,卖出!$C$4:$C$1000,持仓统计!C274),"-")</f>
        <v>-</v>
      </c>
      <c r="P274" s="8" t="str">
        <f t="shared" si="17"/>
        <v>-</v>
      </c>
      <c r="Q274" s="9"/>
      <c r="R274" s="9" t="str">
        <f t="shared" si="18"/>
        <v>-</v>
      </c>
      <c r="S274" s="9" t="str">
        <f>IF(C274&lt;&gt;"-",SUMIFS(买入!$J$4:$J$1000,买入!$C$4:$C$1000,持仓统计!C274)+SUMIFS(卖出!$J$4:$J$1000,卖出!$C$4:$C$1000,持仓统计!C274),"-")</f>
        <v>-</v>
      </c>
      <c r="T274" s="9" t="str">
        <f t="shared" si="19"/>
        <v>-</v>
      </c>
      <c r="U274" s="8"/>
    </row>
    <row r="275" customHeight="1" spans="2:21">
      <c r="B275" s="8">
        <f t="shared" si="16"/>
        <v>269</v>
      </c>
      <c r="C275" s="8" t="str">
        <f>IF(选股!C269&lt;&gt;"",选股!C269,"-")</f>
        <v>-</v>
      </c>
      <c r="D275" s="8"/>
      <c r="E275" s="8" t="str">
        <f>IFERROR(VLOOKUP(C275,选股!C269:E1265,2,FALSE),"-")</f>
        <v>-</v>
      </c>
      <c r="F275" s="8"/>
      <c r="G275" s="8"/>
      <c r="H275" s="8"/>
      <c r="I275" s="8"/>
      <c r="J275" s="8"/>
      <c r="K275" s="8" t="str">
        <f>IFERROR(VLOOKUP(C275,选股!C269:E1265,3,FALSE),"-")</f>
        <v>-</v>
      </c>
      <c r="L275" s="8" t="str">
        <f>IF(C275&lt;&gt;"-",SUMIFS(买入!$G$4:$G$1000,买入!$C$4:$C$1000,持仓统计!C275),"-")</f>
        <v>-</v>
      </c>
      <c r="M275" s="9" t="str">
        <f>IF(C275&lt;&gt;"-",SUMIFS(买入!$I$4:$I$1000,买入!$C$4:$C$1000,持仓统计!C275),"-")</f>
        <v>-</v>
      </c>
      <c r="N275" s="8" t="str">
        <f>IF(C275&lt;&gt;"-",SUMIFS(卖出!$G$4:$G$1000,卖出!$C$4:$C$1000,持仓统计!C275),"-")</f>
        <v>-</v>
      </c>
      <c r="O275" s="9" t="str">
        <f>IF(C275&lt;&gt;"-",SUMIFS(卖出!$I$4:$I$1000,卖出!$C$4:$C$1000,持仓统计!C275),"-")</f>
        <v>-</v>
      </c>
      <c r="P275" s="8" t="str">
        <f t="shared" si="17"/>
        <v>-</v>
      </c>
      <c r="Q275" s="9"/>
      <c r="R275" s="9" t="str">
        <f t="shared" si="18"/>
        <v>-</v>
      </c>
      <c r="S275" s="9" t="str">
        <f>IF(C275&lt;&gt;"-",SUMIFS(买入!$J$4:$J$1000,买入!$C$4:$C$1000,持仓统计!C275)+SUMIFS(卖出!$J$4:$J$1000,卖出!$C$4:$C$1000,持仓统计!C275),"-")</f>
        <v>-</v>
      </c>
      <c r="T275" s="9" t="str">
        <f t="shared" si="19"/>
        <v>-</v>
      </c>
      <c r="U275" s="8"/>
    </row>
    <row r="276" customHeight="1" spans="2:21">
      <c r="B276" s="8">
        <f t="shared" si="16"/>
        <v>270</v>
      </c>
      <c r="C276" s="8" t="str">
        <f>IF(选股!C270&lt;&gt;"",选股!C270,"-")</f>
        <v>-</v>
      </c>
      <c r="D276" s="8"/>
      <c r="E276" s="8" t="str">
        <f>IFERROR(VLOOKUP(C276,选股!C270:E1266,2,FALSE),"-")</f>
        <v>-</v>
      </c>
      <c r="F276" s="8"/>
      <c r="G276" s="8"/>
      <c r="H276" s="8"/>
      <c r="I276" s="8"/>
      <c r="J276" s="8"/>
      <c r="K276" s="8" t="str">
        <f>IFERROR(VLOOKUP(C276,选股!C270:E1266,3,FALSE),"-")</f>
        <v>-</v>
      </c>
      <c r="L276" s="8" t="str">
        <f>IF(C276&lt;&gt;"-",SUMIFS(买入!$G$4:$G$1000,买入!$C$4:$C$1000,持仓统计!C276),"-")</f>
        <v>-</v>
      </c>
      <c r="M276" s="9" t="str">
        <f>IF(C276&lt;&gt;"-",SUMIFS(买入!$I$4:$I$1000,买入!$C$4:$C$1000,持仓统计!C276),"-")</f>
        <v>-</v>
      </c>
      <c r="N276" s="8" t="str">
        <f>IF(C276&lt;&gt;"-",SUMIFS(卖出!$G$4:$G$1000,卖出!$C$4:$C$1000,持仓统计!C276),"-")</f>
        <v>-</v>
      </c>
      <c r="O276" s="9" t="str">
        <f>IF(C276&lt;&gt;"-",SUMIFS(卖出!$I$4:$I$1000,卖出!$C$4:$C$1000,持仓统计!C276),"-")</f>
        <v>-</v>
      </c>
      <c r="P276" s="8" t="str">
        <f t="shared" si="17"/>
        <v>-</v>
      </c>
      <c r="Q276" s="9"/>
      <c r="R276" s="9" t="str">
        <f t="shared" si="18"/>
        <v>-</v>
      </c>
      <c r="S276" s="9" t="str">
        <f>IF(C276&lt;&gt;"-",SUMIFS(买入!$J$4:$J$1000,买入!$C$4:$C$1000,持仓统计!C276)+SUMIFS(卖出!$J$4:$J$1000,卖出!$C$4:$C$1000,持仓统计!C276),"-")</f>
        <v>-</v>
      </c>
      <c r="T276" s="9" t="str">
        <f t="shared" si="19"/>
        <v>-</v>
      </c>
      <c r="U276" s="8"/>
    </row>
    <row r="277" customHeight="1" spans="2:21">
      <c r="B277" s="8">
        <f t="shared" si="16"/>
        <v>271</v>
      </c>
      <c r="C277" s="8" t="str">
        <f>IF(选股!C271&lt;&gt;"",选股!C271,"-")</f>
        <v>-</v>
      </c>
      <c r="D277" s="8"/>
      <c r="E277" s="8" t="str">
        <f>IFERROR(VLOOKUP(C277,选股!C271:E1267,2,FALSE),"-")</f>
        <v>-</v>
      </c>
      <c r="F277" s="8"/>
      <c r="G277" s="8"/>
      <c r="H277" s="8"/>
      <c r="I277" s="8"/>
      <c r="J277" s="8"/>
      <c r="K277" s="8" t="str">
        <f>IFERROR(VLOOKUP(C277,选股!C271:E1267,3,FALSE),"-")</f>
        <v>-</v>
      </c>
      <c r="L277" s="8" t="str">
        <f>IF(C277&lt;&gt;"-",SUMIFS(买入!$G$4:$G$1000,买入!$C$4:$C$1000,持仓统计!C277),"-")</f>
        <v>-</v>
      </c>
      <c r="M277" s="9" t="str">
        <f>IF(C277&lt;&gt;"-",SUMIFS(买入!$I$4:$I$1000,买入!$C$4:$C$1000,持仓统计!C277),"-")</f>
        <v>-</v>
      </c>
      <c r="N277" s="8" t="str">
        <f>IF(C277&lt;&gt;"-",SUMIFS(卖出!$G$4:$G$1000,卖出!$C$4:$C$1000,持仓统计!C277),"-")</f>
        <v>-</v>
      </c>
      <c r="O277" s="9" t="str">
        <f>IF(C277&lt;&gt;"-",SUMIFS(卖出!$I$4:$I$1000,卖出!$C$4:$C$1000,持仓统计!C277),"-")</f>
        <v>-</v>
      </c>
      <c r="P277" s="8" t="str">
        <f t="shared" si="17"/>
        <v>-</v>
      </c>
      <c r="Q277" s="9"/>
      <c r="R277" s="9" t="str">
        <f t="shared" si="18"/>
        <v>-</v>
      </c>
      <c r="S277" s="9" t="str">
        <f>IF(C277&lt;&gt;"-",SUMIFS(买入!$J$4:$J$1000,买入!$C$4:$C$1000,持仓统计!C277)+SUMIFS(卖出!$J$4:$J$1000,卖出!$C$4:$C$1000,持仓统计!C277),"-")</f>
        <v>-</v>
      </c>
      <c r="T277" s="9" t="str">
        <f t="shared" si="19"/>
        <v>-</v>
      </c>
      <c r="U277" s="8"/>
    </row>
    <row r="278" customHeight="1" spans="2:21">
      <c r="B278" s="8">
        <f t="shared" si="16"/>
        <v>272</v>
      </c>
      <c r="C278" s="8" t="str">
        <f>IF(选股!C272&lt;&gt;"",选股!C272,"-")</f>
        <v>-</v>
      </c>
      <c r="D278" s="8"/>
      <c r="E278" s="8" t="str">
        <f>IFERROR(VLOOKUP(C278,选股!C272:E1268,2,FALSE),"-")</f>
        <v>-</v>
      </c>
      <c r="F278" s="8"/>
      <c r="G278" s="8"/>
      <c r="H278" s="8"/>
      <c r="I278" s="8"/>
      <c r="J278" s="8"/>
      <c r="K278" s="8" t="str">
        <f>IFERROR(VLOOKUP(C278,选股!C272:E1268,3,FALSE),"-")</f>
        <v>-</v>
      </c>
      <c r="L278" s="8" t="str">
        <f>IF(C278&lt;&gt;"-",SUMIFS(买入!$G$4:$G$1000,买入!$C$4:$C$1000,持仓统计!C278),"-")</f>
        <v>-</v>
      </c>
      <c r="M278" s="9" t="str">
        <f>IF(C278&lt;&gt;"-",SUMIFS(买入!$I$4:$I$1000,买入!$C$4:$C$1000,持仓统计!C278),"-")</f>
        <v>-</v>
      </c>
      <c r="N278" s="8" t="str">
        <f>IF(C278&lt;&gt;"-",SUMIFS(卖出!$G$4:$G$1000,卖出!$C$4:$C$1000,持仓统计!C278),"-")</f>
        <v>-</v>
      </c>
      <c r="O278" s="9" t="str">
        <f>IF(C278&lt;&gt;"-",SUMIFS(卖出!$I$4:$I$1000,卖出!$C$4:$C$1000,持仓统计!C278),"-")</f>
        <v>-</v>
      </c>
      <c r="P278" s="8" t="str">
        <f t="shared" si="17"/>
        <v>-</v>
      </c>
      <c r="Q278" s="9"/>
      <c r="R278" s="9" t="str">
        <f t="shared" si="18"/>
        <v>-</v>
      </c>
      <c r="S278" s="9" t="str">
        <f>IF(C278&lt;&gt;"-",SUMIFS(买入!$J$4:$J$1000,买入!$C$4:$C$1000,持仓统计!C278)+SUMIFS(卖出!$J$4:$J$1000,卖出!$C$4:$C$1000,持仓统计!C278),"-")</f>
        <v>-</v>
      </c>
      <c r="T278" s="9" t="str">
        <f t="shared" si="19"/>
        <v>-</v>
      </c>
      <c r="U278" s="8"/>
    </row>
    <row r="279" customHeight="1" spans="2:21">
      <c r="B279" s="8">
        <f t="shared" si="16"/>
        <v>273</v>
      </c>
      <c r="C279" s="8" t="str">
        <f>IF(选股!C273&lt;&gt;"",选股!C273,"-")</f>
        <v>-</v>
      </c>
      <c r="D279" s="8"/>
      <c r="E279" s="8" t="str">
        <f>IFERROR(VLOOKUP(C279,选股!C273:E1269,2,FALSE),"-")</f>
        <v>-</v>
      </c>
      <c r="F279" s="8"/>
      <c r="G279" s="8"/>
      <c r="H279" s="8"/>
      <c r="I279" s="8"/>
      <c r="J279" s="8"/>
      <c r="K279" s="8" t="str">
        <f>IFERROR(VLOOKUP(C279,选股!C273:E1269,3,FALSE),"-")</f>
        <v>-</v>
      </c>
      <c r="L279" s="8" t="str">
        <f>IF(C279&lt;&gt;"-",SUMIFS(买入!$G$4:$G$1000,买入!$C$4:$C$1000,持仓统计!C279),"-")</f>
        <v>-</v>
      </c>
      <c r="M279" s="9" t="str">
        <f>IF(C279&lt;&gt;"-",SUMIFS(买入!$I$4:$I$1000,买入!$C$4:$C$1000,持仓统计!C279),"-")</f>
        <v>-</v>
      </c>
      <c r="N279" s="8" t="str">
        <f>IF(C279&lt;&gt;"-",SUMIFS(卖出!$G$4:$G$1000,卖出!$C$4:$C$1000,持仓统计!C279),"-")</f>
        <v>-</v>
      </c>
      <c r="O279" s="9" t="str">
        <f>IF(C279&lt;&gt;"-",SUMIFS(卖出!$I$4:$I$1000,卖出!$C$4:$C$1000,持仓统计!C279),"-")</f>
        <v>-</v>
      </c>
      <c r="P279" s="8" t="str">
        <f t="shared" si="17"/>
        <v>-</v>
      </c>
      <c r="Q279" s="9"/>
      <c r="R279" s="9" t="str">
        <f t="shared" si="18"/>
        <v>-</v>
      </c>
      <c r="S279" s="9" t="str">
        <f>IF(C279&lt;&gt;"-",SUMIFS(买入!$J$4:$J$1000,买入!$C$4:$C$1000,持仓统计!C279)+SUMIFS(卖出!$J$4:$J$1000,卖出!$C$4:$C$1000,持仓统计!C279),"-")</f>
        <v>-</v>
      </c>
      <c r="T279" s="9" t="str">
        <f t="shared" si="19"/>
        <v>-</v>
      </c>
      <c r="U279" s="8"/>
    </row>
    <row r="280" customHeight="1" spans="2:21">
      <c r="B280" s="8">
        <f t="shared" si="16"/>
        <v>274</v>
      </c>
      <c r="C280" s="8" t="str">
        <f>IF(选股!C274&lt;&gt;"",选股!C274,"-")</f>
        <v>-</v>
      </c>
      <c r="D280" s="8"/>
      <c r="E280" s="8" t="str">
        <f>IFERROR(VLOOKUP(C280,选股!C274:E1270,2,FALSE),"-")</f>
        <v>-</v>
      </c>
      <c r="F280" s="8"/>
      <c r="G280" s="8"/>
      <c r="H280" s="8"/>
      <c r="I280" s="8"/>
      <c r="J280" s="8"/>
      <c r="K280" s="8" t="str">
        <f>IFERROR(VLOOKUP(C280,选股!C274:E1270,3,FALSE),"-")</f>
        <v>-</v>
      </c>
      <c r="L280" s="8" t="str">
        <f>IF(C280&lt;&gt;"-",SUMIFS(买入!$G$4:$G$1000,买入!$C$4:$C$1000,持仓统计!C280),"-")</f>
        <v>-</v>
      </c>
      <c r="M280" s="9" t="str">
        <f>IF(C280&lt;&gt;"-",SUMIFS(买入!$I$4:$I$1000,买入!$C$4:$C$1000,持仓统计!C280),"-")</f>
        <v>-</v>
      </c>
      <c r="N280" s="8" t="str">
        <f>IF(C280&lt;&gt;"-",SUMIFS(卖出!$G$4:$G$1000,卖出!$C$4:$C$1000,持仓统计!C280),"-")</f>
        <v>-</v>
      </c>
      <c r="O280" s="9" t="str">
        <f>IF(C280&lt;&gt;"-",SUMIFS(卖出!$I$4:$I$1000,卖出!$C$4:$C$1000,持仓统计!C280),"-")</f>
        <v>-</v>
      </c>
      <c r="P280" s="8" t="str">
        <f t="shared" si="17"/>
        <v>-</v>
      </c>
      <c r="Q280" s="9"/>
      <c r="R280" s="9" t="str">
        <f t="shared" si="18"/>
        <v>-</v>
      </c>
      <c r="S280" s="9" t="str">
        <f>IF(C280&lt;&gt;"-",SUMIFS(买入!$J$4:$J$1000,买入!$C$4:$C$1000,持仓统计!C280)+SUMIFS(卖出!$J$4:$J$1000,卖出!$C$4:$C$1000,持仓统计!C280),"-")</f>
        <v>-</v>
      </c>
      <c r="T280" s="9" t="str">
        <f t="shared" si="19"/>
        <v>-</v>
      </c>
      <c r="U280" s="8"/>
    </row>
    <row r="281" customHeight="1" spans="2:21">
      <c r="B281" s="8">
        <f t="shared" si="16"/>
        <v>275</v>
      </c>
      <c r="C281" s="8" t="str">
        <f>IF(选股!C275&lt;&gt;"",选股!C275,"-")</f>
        <v>-</v>
      </c>
      <c r="D281" s="8"/>
      <c r="E281" s="8" t="str">
        <f>IFERROR(VLOOKUP(C281,选股!C275:E1271,2,FALSE),"-")</f>
        <v>-</v>
      </c>
      <c r="F281" s="8"/>
      <c r="G281" s="8"/>
      <c r="H281" s="8"/>
      <c r="I281" s="8"/>
      <c r="J281" s="8"/>
      <c r="K281" s="8" t="str">
        <f>IFERROR(VLOOKUP(C281,选股!C275:E1271,3,FALSE),"-")</f>
        <v>-</v>
      </c>
      <c r="L281" s="8" t="str">
        <f>IF(C281&lt;&gt;"-",SUMIFS(买入!$G$4:$G$1000,买入!$C$4:$C$1000,持仓统计!C281),"-")</f>
        <v>-</v>
      </c>
      <c r="M281" s="9" t="str">
        <f>IF(C281&lt;&gt;"-",SUMIFS(买入!$I$4:$I$1000,买入!$C$4:$C$1000,持仓统计!C281),"-")</f>
        <v>-</v>
      </c>
      <c r="N281" s="8" t="str">
        <f>IF(C281&lt;&gt;"-",SUMIFS(卖出!$G$4:$G$1000,卖出!$C$4:$C$1000,持仓统计!C281),"-")</f>
        <v>-</v>
      </c>
      <c r="O281" s="9" t="str">
        <f>IF(C281&lt;&gt;"-",SUMIFS(卖出!$I$4:$I$1000,卖出!$C$4:$C$1000,持仓统计!C281),"-")</f>
        <v>-</v>
      </c>
      <c r="P281" s="8" t="str">
        <f t="shared" si="17"/>
        <v>-</v>
      </c>
      <c r="Q281" s="9"/>
      <c r="R281" s="9" t="str">
        <f t="shared" si="18"/>
        <v>-</v>
      </c>
      <c r="S281" s="9" t="str">
        <f>IF(C281&lt;&gt;"-",SUMIFS(买入!$J$4:$J$1000,买入!$C$4:$C$1000,持仓统计!C281)+SUMIFS(卖出!$J$4:$J$1000,卖出!$C$4:$C$1000,持仓统计!C281),"-")</f>
        <v>-</v>
      </c>
      <c r="T281" s="9" t="str">
        <f t="shared" si="19"/>
        <v>-</v>
      </c>
      <c r="U281" s="8"/>
    </row>
    <row r="282" customHeight="1" spans="2:21">
      <c r="B282" s="8">
        <f t="shared" si="16"/>
        <v>276</v>
      </c>
      <c r="C282" s="8" t="str">
        <f>IF(选股!C276&lt;&gt;"",选股!C276,"-")</f>
        <v>-</v>
      </c>
      <c r="D282" s="8"/>
      <c r="E282" s="8" t="str">
        <f>IFERROR(VLOOKUP(C282,选股!C276:E1272,2,FALSE),"-")</f>
        <v>-</v>
      </c>
      <c r="F282" s="8"/>
      <c r="G282" s="8"/>
      <c r="H282" s="8"/>
      <c r="I282" s="8"/>
      <c r="J282" s="8"/>
      <c r="K282" s="8" t="str">
        <f>IFERROR(VLOOKUP(C282,选股!C276:E1272,3,FALSE),"-")</f>
        <v>-</v>
      </c>
      <c r="L282" s="8" t="str">
        <f>IF(C282&lt;&gt;"-",SUMIFS(买入!$G$4:$G$1000,买入!$C$4:$C$1000,持仓统计!C282),"-")</f>
        <v>-</v>
      </c>
      <c r="M282" s="9" t="str">
        <f>IF(C282&lt;&gt;"-",SUMIFS(买入!$I$4:$I$1000,买入!$C$4:$C$1000,持仓统计!C282),"-")</f>
        <v>-</v>
      </c>
      <c r="N282" s="8" t="str">
        <f>IF(C282&lt;&gt;"-",SUMIFS(卖出!$G$4:$G$1000,卖出!$C$4:$C$1000,持仓统计!C282),"-")</f>
        <v>-</v>
      </c>
      <c r="O282" s="9" t="str">
        <f>IF(C282&lt;&gt;"-",SUMIFS(卖出!$I$4:$I$1000,卖出!$C$4:$C$1000,持仓统计!C282),"-")</f>
        <v>-</v>
      </c>
      <c r="P282" s="8" t="str">
        <f t="shared" si="17"/>
        <v>-</v>
      </c>
      <c r="Q282" s="9"/>
      <c r="R282" s="9" t="str">
        <f t="shared" si="18"/>
        <v>-</v>
      </c>
      <c r="S282" s="9" t="str">
        <f>IF(C282&lt;&gt;"-",SUMIFS(买入!$J$4:$J$1000,买入!$C$4:$C$1000,持仓统计!C282)+SUMIFS(卖出!$J$4:$J$1000,卖出!$C$4:$C$1000,持仓统计!C282),"-")</f>
        <v>-</v>
      </c>
      <c r="T282" s="9" t="str">
        <f t="shared" si="19"/>
        <v>-</v>
      </c>
      <c r="U282" s="8"/>
    </row>
    <row r="283" customHeight="1" spans="2:21">
      <c r="B283" s="8">
        <f t="shared" si="16"/>
        <v>277</v>
      </c>
      <c r="C283" s="8" t="str">
        <f>IF(选股!C277&lt;&gt;"",选股!C277,"-")</f>
        <v>-</v>
      </c>
      <c r="D283" s="8"/>
      <c r="E283" s="8" t="str">
        <f>IFERROR(VLOOKUP(C283,选股!C277:E1273,2,FALSE),"-")</f>
        <v>-</v>
      </c>
      <c r="F283" s="8"/>
      <c r="G283" s="8"/>
      <c r="H283" s="8"/>
      <c r="I283" s="8"/>
      <c r="J283" s="8"/>
      <c r="K283" s="8" t="str">
        <f>IFERROR(VLOOKUP(C283,选股!C277:E1273,3,FALSE),"-")</f>
        <v>-</v>
      </c>
      <c r="L283" s="8" t="str">
        <f>IF(C283&lt;&gt;"-",SUMIFS(买入!$G$4:$G$1000,买入!$C$4:$C$1000,持仓统计!C283),"-")</f>
        <v>-</v>
      </c>
      <c r="M283" s="9" t="str">
        <f>IF(C283&lt;&gt;"-",SUMIFS(买入!$I$4:$I$1000,买入!$C$4:$C$1000,持仓统计!C283),"-")</f>
        <v>-</v>
      </c>
      <c r="N283" s="8" t="str">
        <f>IF(C283&lt;&gt;"-",SUMIFS(卖出!$G$4:$G$1000,卖出!$C$4:$C$1000,持仓统计!C283),"-")</f>
        <v>-</v>
      </c>
      <c r="O283" s="9" t="str">
        <f>IF(C283&lt;&gt;"-",SUMIFS(卖出!$I$4:$I$1000,卖出!$C$4:$C$1000,持仓统计!C283),"-")</f>
        <v>-</v>
      </c>
      <c r="P283" s="8" t="str">
        <f t="shared" si="17"/>
        <v>-</v>
      </c>
      <c r="Q283" s="9"/>
      <c r="R283" s="9" t="str">
        <f t="shared" si="18"/>
        <v>-</v>
      </c>
      <c r="S283" s="9" t="str">
        <f>IF(C283&lt;&gt;"-",SUMIFS(买入!$J$4:$J$1000,买入!$C$4:$C$1000,持仓统计!C283)+SUMIFS(卖出!$J$4:$J$1000,卖出!$C$4:$C$1000,持仓统计!C283),"-")</f>
        <v>-</v>
      </c>
      <c r="T283" s="9" t="str">
        <f t="shared" si="19"/>
        <v>-</v>
      </c>
      <c r="U283" s="8"/>
    </row>
    <row r="284" customHeight="1" spans="2:21">
      <c r="B284" s="8">
        <f t="shared" si="16"/>
        <v>278</v>
      </c>
      <c r="C284" s="8" t="str">
        <f>IF(选股!C278&lt;&gt;"",选股!C278,"-")</f>
        <v>-</v>
      </c>
      <c r="D284" s="8"/>
      <c r="E284" s="8" t="str">
        <f>IFERROR(VLOOKUP(C284,选股!C278:E1274,2,FALSE),"-")</f>
        <v>-</v>
      </c>
      <c r="F284" s="8"/>
      <c r="G284" s="8"/>
      <c r="H284" s="8"/>
      <c r="I284" s="8"/>
      <c r="J284" s="8"/>
      <c r="K284" s="8" t="str">
        <f>IFERROR(VLOOKUP(C284,选股!C278:E1274,3,FALSE),"-")</f>
        <v>-</v>
      </c>
      <c r="L284" s="8" t="str">
        <f>IF(C284&lt;&gt;"-",SUMIFS(买入!$G$4:$G$1000,买入!$C$4:$C$1000,持仓统计!C284),"-")</f>
        <v>-</v>
      </c>
      <c r="M284" s="9" t="str">
        <f>IF(C284&lt;&gt;"-",SUMIFS(买入!$I$4:$I$1000,买入!$C$4:$C$1000,持仓统计!C284),"-")</f>
        <v>-</v>
      </c>
      <c r="N284" s="8" t="str">
        <f>IF(C284&lt;&gt;"-",SUMIFS(卖出!$G$4:$G$1000,卖出!$C$4:$C$1000,持仓统计!C284),"-")</f>
        <v>-</v>
      </c>
      <c r="O284" s="9" t="str">
        <f>IF(C284&lt;&gt;"-",SUMIFS(卖出!$I$4:$I$1000,卖出!$C$4:$C$1000,持仓统计!C284),"-")</f>
        <v>-</v>
      </c>
      <c r="P284" s="8" t="str">
        <f t="shared" si="17"/>
        <v>-</v>
      </c>
      <c r="Q284" s="9"/>
      <c r="R284" s="9" t="str">
        <f t="shared" si="18"/>
        <v>-</v>
      </c>
      <c r="S284" s="9" t="str">
        <f>IF(C284&lt;&gt;"-",SUMIFS(买入!$J$4:$J$1000,买入!$C$4:$C$1000,持仓统计!C284)+SUMIFS(卖出!$J$4:$J$1000,卖出!$C$4:$C$1000,持仓统计!C284),"-")</f>
        <v>-</v>
      </c>
      <c r="T284" s="9" t="str">
        <f t="shared" si="19"/>
        <v>-</v>
      </c>
      <c r="U284" s="8"/>
    </row>
    <row r="285" customHeight="1" spans="2:21">
      <c r="B285" s="8">
        <f t="shared" si="16"/>
        <v>279</v>
      </c>
      <c r="C285" s="8" t="str">
        <f>IF(选股!C279&lt;&gt;"",选股!C279,"-")</f>
        <v>-</v>
      </c>
      <c r="D285" s="8"/>
      <c r="E285" s="8" t="str">
        <f>IFERROR(VLOOKUP(C285,选股!C279:E1275,2,FALSE),"-")</f>
        <v>-</v>
      </c>
      <c r="F285" s="8"/>
      <c r="G285" s="8"/>
      <c r="H285" s="8"/>
      <c r="I285" s="8"/>
      <c r="J285" s="8"/>
      <c r="K285" s="8" t="str">
        <f>IFERROR(VLOOKUP(C285,选股!C279:E1275,3,FALSE),"-")</f>
        <v>-</v>
      </c>
      <c r="L285" s="8" t="str">
        <f>IF(C285&lt;&gt;"-",SUMIFS(买入!$G$4:$G$1000,买入!$C$4:$C$1000,持仓统计!C285),"-")</f>
        <v>-</v>
      </c>
      <c r="M285" s="9" t="str">
        <f>IF(C285&lt;&gt;"-",SUMIFS(买入!$I$4:$I$1000,买入!$C$4:$C$1000,持仓统计!C285),"-")</f>
        <v>-</v>
      </c>
      <c r="N285" s="8" t="str">
        <f>IF(C285&lt;&gt;"-",SUMIFS(卖出!$G$4:$G$1000,卖出!$C$4:$C$1000,持仓统计!C285),"-")</f>
        <v>-</v>
      </c>
      <c r="O285" s="9" t="str">
        <f>IF(C285&lt;&gt;"-",SUMIFS(卖出!$I$4:$I$1000,卖出!$C$4:$C$1000,持仓统计!C285),"-")</f>
        <v>-</v>
      </c>
      <c r="P285" s="8" t="str">
        <f t="shared" si="17"/>
        <v>-</v>
      </c>
      <c r="Q285" s="9"/>
      <c r="R285" s="9" t="str">
        <f t="shared" si="18"/>
        <v>-</v>
      </c>
      <c r="S285" s="9" t="str">
        <f>IF(C285&lt;&gt;"-",SUMIFS(买入!$J$4:$J$1000,买入!$C$4:$C$1000,持仓统计!C285)+SUMIFS(卖出!$J$4:$J$1000,卖出!$C$4:$C$1000,持仓统计!C285),"-")</f>
        <v>-</v>
      </c>
      <c r="T285" s="9" t="str">
        <f t="shared" si="19"/>
        <v>-</v>
      </c>
      <c r="U285" s="8"/>
    </row>
    <row r="286" customHeight="1" spans="2:21">
      <c r="B286" s="8">
        <f t="shared" si="16"/>
        <v>280</v>
      </c>
      <c r="C286" s="8" t="str">
        <f>IF(选股!C280&lt;&gt;"",选股!C280,"-")</f>
        <v>-</v>
      </c>
      <c r="D286" s="8"/>
      <c r="E286" s="8" t="str">
        <f>IFERROR(VLOOKUP(C286,选股!C280:E1276,2,FALSE),"-")</f>
        <v>-</v>
      </c>
      <c r="F286" s="8"/>
      <c r="G286" s="8"/>
      <c r="H286" s="8"/>
      <c r="I286" s="8"/>
      <c r="J286" s="8"/>
      <c r="K286" s="8" t="str">
        <f>IFERROR(VLOOKUP(C286,选股!C280:E1276,3,FALSE),"-")</f>
        <v>-</v>
      </c>
      <c r="L286" s="8" t="str">
        <f>IF(C286&lt;&gt;"-",SUMIFS(买入!$G$4:$G$1000,买入!$C$4:$C$1000,持仓统计!C286),"-")</f>
        <v>-</v>
      </c>
      <c r="M286" s="9" t="str">
        <f>IF(C286&lt;&gt;"-",SUMIFS(买入!$I$4:$I$1000,买入!$C$4:$C$1000,持仓统计!C286),"-")</f>
        <v>-</v>
      </c>
      <c r="N286" s="8" t="str">
        <f>IF(C286&lt;&gt;"-",SUMIFS(卖出!$G$4:$G$1000,卖出!$C$4:$C$1000,持仓统计!C286),"-")</f>
        <v>-</v>
      </c>
      <c r="O286" s="9" t="str">
        <f>IF(C286&lt;&gt;"-",SUMIFS(卖出!$I$4:$I$1000,卖出!$C$4:$C$1000,持仓统计!C286),"-")</f>
        <v>-</v>
      </c>
      <c r="P286" s="8" t="str">
        <f t="shared" si="17"/>
        <v>-</v>
      </c>
      <c r="Q286" s="9"/>
      <c r="R286" s="9" t="str">
        <f t="shared" si="18"/>
        <v>-</v>
      </c>
      <c r="S286" s="9" t="str">
        <f>IF(C286&lt;&gt;"-",SUMIFS(买入!$J$4:$J$1000,买入!$C$4:$C$1000,持仓统计!C286)+SUMIFS(卖出!$J$4:$J$1000,卖出!$C$4:$C$1000,持仓统计!C286),"-")</f>
        <v>-</v>
      </c>
      <c r="T286" s="9" t="str">
        <f t="shared" si="19"/>
        <v>-</v>
      </c>
      <c r="U286" s="8"/>
    </row>
    <row r="287" customHeight="1" spans="2:21">
      <c r="B287" s="8">
        <f t="shared" si="16"/>
        <v>281</v>
      </c>
      <c r="C287" s="8" t="str">
        <f>IF(选股!C281&lt;&gt;"",选股!C281,"-")</f>
        <v>-</v>
      </c>
      <c r="D287" s="8"/>
      <c r="E287" s="8" t="str">
        <f>IFERROR(VLOOKUP(C287,选股!C281:E1277,2,FALSE),"-")</f>
        <v>-</v>
      </c>
      <c r="F287" s="8"/>
      <c r="G287" s="8"/>
      <c r="H287" s="8"/>
      <c r="I287" s="8"/>
      <c r="J287" s="8"/>
      <c r="K287" s="8" t="str">
        <f>IFERROR(VLOOKUP(C287,选股!C281:E1277,3,FALSE),"-")</f>
        <v>-</v>
      </c>
      <c r="L287" s="8" t="str">
        <f>IF(C287&lt;&gt;"-",SUMIFS(买入!$G$4:$G$1000,买入!$C$4:$C$1000,持仓统计!C287),"-")</f>
        <v>-</v>
      </c>
      <c r="M287" s="9" t="str">
        <f>IF(C287&lt;&gt;"-",SUMIFS(买入!$I$4:$I$1000,买入!$C$4:$C$1000,持仓统计!C287),"-")</f>
        <v>-</v>
      </c>
      <c r="N287" s="8" t="str">
        <f>IF(C287&lt;&gt;"-",SUMIFS(卖出!$G$4:$G$1000,卖出!$C$4:$C$1000,持仓统计!C287),"-")</f>
        <v>-</v>
      </c>
      <c r="O287" s="9" t="str">
        <f>IF(C287&lt;&gt;"-",SUMIFS(卖出!$I$4:$I$1000,卖出!$C$4:$C$1000,持仓统计!C287),"-")</f>
        <v>-</v>
      </c>
      <c r="P287" s="8" t="str">
        <f t="shared" si="17"/>
        <v>-</v>
      </c>
      <c r="Q287" s="9"/>
      <c r="R287" s="9" t="str">
        <f t="shared" si="18"/>
        <v>-</v>
      </c>
      <c r="S287" s="9" t="str">
        <f>IF(C287&lt;&gt;"-",SUMIFS(买入!$J$4:$J$1000,买入!$C$4:$C$1000,持仓统计!C287)+SUMIFS(卖出!$J$4:$J$1000,卖出!$C$4:$C$1000,持仓统计!C287),"-")</f>
        <v>-</v>
      </c>
      <c r="T287" s="9" t="str">
        <f t="shared" si="19"/>
        <v>-</v>
      </c>
      <c r="U287" s="8"/>
    </row>
    <row r="288" customHeight="1" spans="2:21">
      <c r="B288" s="8">
        <f t="shared" si="16"/>
        <v>282</v>
      </c>
      <c r="C288" s="8" t="str">
        <f>IF(选股!C282&lt;&gt;"",选股!C282,"-")</f>
        <v>-</v>
      </c>
      <c r="D288" s="8"/>
      <c r="E288" s="8" t="str">
        <f>IFERROR(VLOOKUP(C288,选股!C282:E1278,2,FALSE),"-")</f>
        <v>-</v>
      </c>
      <c r="F288" s="8"/>
      <c r="G288" s="8"/>
      <c r="H288" s="8"/>
      <c r="I288" s="8"/>
      <c r="J288" s="8"/>
      <c r="K288" s="8" t="str">
        <f>IFERROR(VLOOKUP(C288,选股!C282:E1278,3,FALSE),"-")</f>
        <v>-</v>
      </c>
      <c r="L288" s="8" t="str">
        <f>IF(C288&lt;&gt;"-",SUMIFS(买入!$G$4:$G$1000,买入!$C$4:$C$1000,持仓统计!C288),"-")</f>
        <v>-</v>
      </c>
      <c r="M288" s="9" t="str">
        <f>IF(C288&lt;&gt;"-",SUMIFS(买入!$I$4:$I$1000,买入!$C$4:$C$1000,持仓统计!C288),"-")</f>
        <v>-</v>
      </c>
      <c r="N288" s="8" t="str">
        <f>IF(C288&lt;&gt;"-",SUMIFS(卖出!$G$4:$G$1000,卖出!$C$4:$C$1000,持仓统计!C288),"-")</f>
        <v>-</v>
      </c>
      <c r="O288" s="9" t="str">
        <f>IF(C288&lt;&gt;"-",SUMIFS(卖出!$I$4:$I$1000,卖出!$C$4:$C$1000,持仓统计!C288),"-")</f>
        <v>-</v>
      </c>
      <c r="P288" s="8" t="str">
        <f t="shared" si="17"/>
        <v>-</v>
      </c>
      <c r="Q288" s="9"/>
      <c r="R288" s="9" t="str">
        <f t="shared" si="18"/>
        <v>-</v>
      </c>
      <c r="S288" s="9" t="str">
        <f>IF(C288&lt;&gt;"-",SUMIFS(买入!$J$4:$J$1000,买入!$C$4:$C$1000,持仓统计!C288)+SUMIFS(卖出!$J$4:$J$1000,卖出!$C$4:$C$1000,持仓统计!C288),"-")</f>
        <v>-</v>
      </c>
      <c r="T288" s="9" t="str">
        <f t="shared" si="19"/>
        <v>-</v>
      </c>
      <c r="U288" s="8"/>
    </row>
    <row r="289" customHeight="1" spans="2:21">
      <c r="B289" s="8">
        <f t="shared" si="16"/>
        <v>283</v>
      </c>
      <c r="C289" s="8" t="str">
        <f>IF(选股!C283&lt;&gt;"",选股!C283,"-")</f>
        <v>-</v>
      </c>
      <c r="D289" s="8"/>
      <c r="E289" s="8" t="str">
        <f>IFERROR(VLOOKUP(C289,选股!C283:E1279,2,FALSE),"-")</f>
        <v>-</v>
      </c>
      <c r="F289" s="8"/>
      <c r="G289" s="8"/>
      <c r="H289" s="8"/>
      <c r="I289" s="8"/>
      <c r="J289" s="8"/>
      <c r="K289" s="8" t="str">
        <f>IFERROR(VLOOKUP(C289,选股!C283:E1279,3,FALSE),"-")</f>
        <v>-</v>
      </c>
      <c r="L289" s="8" t="str">
        <f>IF(C289&lt;&gt;"-",SUMIFS(买入!$G$4:$G$1000,买入!$C$4:$C$1000,持仓统计!C289),"-")</f>
        <v>-</v>
      </c>
      <c r="M289" s="9" t="str">
        <f>IF(C289&lt;&gt;"-",SUMIFS(买入!$I$4:$I$1000,买入!$C$4:$C$1000,持仓统计!C289),"-")</f>
        <v>-</v>
      </c>
      <c r="N289" s="8" t="str">
        <f>IF(C289&lt;&gt;"-",SUMIFS(卖出!$G$4:$G$1000,卖出!$C$4:$C$1000,持仓统计!C289),"-")</f>
        <v>-</v>
      </c>
      <c r="O289" s="9" t="str">
        <f>IF(C289&lt;&gt;"-",SUMIFS(卖出!$I$4:$I$1000,卖出!$C$4:$C$1000,持仓统计!C289),"-")</f>
        <v>-</v>
      </c>
      <c r="P289" s="8" t="str">
        <f t="shared" si="17"/>
        <v>-</v>
      </c>
      <c r="Q289" s="9"/>
      <c r="R289" s="9" t="str">
        <f t="shared" si="18"/>
        <v>-</v>
      </c>
      <c r="S289" s="9" t="str">
        <f>IF(C289&lt;&gt;"-",SUMIFS(买入!$J$4:$J$1000,买入!$C$4:$C$1000,持仓统计!C289)+SUMIFS(卖出!$J$4:$J$1000,卖出!$C$4:$C$1000,持仓统计!C289),"-")</f>
        <v>-</v>
      </c>
      <c r="T289" s="9" t="str">
        <f t="shared" si="19"/>
        <v>-</v>
      </c>
      <c r="U289" s="8"/>
    </row>
    <row r="290" customHeight="1" spans="2:21">
      <c r="B290" s="8">
        <f t="shared" si="16"/>
        <v>284</v>
      </c>
      <c r="C290" s="8" t="str">
        <f>IF(选股!C284&lt;&gt;"",选股!C284,"-")</f>
        <v>-</v>
      </c>
      <c r="D290" s="8"/>
      <c r="E290" s="8" t="str">
        <f>IFERROR(VLOOKUP(C290,选股!C284:E1280,2,FALSE),"-")</f>
        <v>-</v>
      </c>
      <c r="F290" s="8"/>
      <c r="G290" s="8"/>
      <c r="H290" s="8"/>
      <c r="I290" s="8"/>
      <c r="J290" s="8"/>
      <c r="K290" s="8" t="str">
        <f>IFERROR(VLOOKUP(C290,选股!C284:E1280,3,FALSE),"-")</f>
        <v>-</v>
      </c>
      <c r="L290" s="8" t="str">
        <f>IF(C290&lt;&gt;"-",SUMIFS(买入!$G$4:$G$1000,买入!$C$4:$C$1000,持仓统计!C290),"-")</f>
        <v>-</v>
      </c>
      <c r="M290" s="9" t="str">
        <f>IF(C290&lt;&gt;"-",SUMIFS(买入!$I$4:$I$1000,买入!$C$4:$C$1000,持仓统计!C290),"-")</f>
        <v>-</v>
      </c>
      <c r="N290" s="8" t="str">
        <f>IF(C290&lt;&gt;"-",SUMIFS(卖出!$G$4:$G$1000,卖出!$C$4:$C$1000,持仓统计!C290),"-")</f>
        <v>-</v>
      </c>
      <c r="O290" s="9" t="str">
        <f>IF(C290&lt;&gt;"-",SUMIFS(卖出!$I$4:$I$1000,卖出!$C$4:$C$1000,持仓统计!C290),"-")</f>
        <v>-</v>
      </c>
      <c r="P290" s="8" t="str">
        <f t="shared" si="17"/>
        <v>-</v>
      </c>
      <c r="Q290" s="9"/>
      <c r="R290" s="9" t="str">
        <f t="shared" si="18"/>
        <v>-</v>
      </c>
      <c r="S290" s="9" t="str">
        <f>IF(C290&lt;&gt;"-",SUMIFS(买入!$J$4:$J$1000,买入!$C$4:$C$1000,持仓统计!C290)+SUMIFS(卖出!$J$4:$J$1000,卖出!$C$4:$C$1000,持仓统计!C290),"-")</f>
        <v>-</v>
      </c>
      <c r="T290" s="9" t="str">
        <f t="shared" si="19"/>
        <v>-</v>
      </c>
      <c r="U290" s="8"/>
    </row>
    <row r="291" customHeight="1" spans="2:21">
      <c r="B291" s="8">
        <f t="shared" si="16"/>
        <v>285</v>
      </c>
      <c r="C291" s="8" t="str">
        <f>IF(选股!C285&lt;&gt;"",选股!C285,"-")</f>
        <v>-</v>
      </c>
      <c r="D291" s="8"/>
      <c r="E291" s="8" t="str">
        <f>IFERROR(VLOOKUP(C291,选股!C285:E1281,2,FALSE),"-")</f>
        <v>-</v>
      </c>
      <c r="F291" s="8"/>
      <c r="G291" s="8"/>
      <c r="H291" s="8"/>
      <c r="I291" s="8"/>
      <c r="J291" s="8"/>
      <c r="K291" s="8" t="str">
        <f>IFERROR(VLOOKUP(C291,选股!C285:E1281,3,FALSE),"-")</f>
        <v>-</v>
      </c>
      <c r="L291" s="8" t="str">
        <f>IF(C291&lt;&gt;"-",SUMIFS(买入!$G$4:$G$1000,买入!$C$4:$C$1000,持仓统计!C291),"-")</f>
        <v>-</v>
      </c>
      <c r="M291" s="9" t="str">
        <f>IF(C291&lt;&gt;"-",SUMIFS(买入!$I$4:$I$1000,买入!$C$4:$C$1000,持仓统计!C291),"-")</f>
        <v>-</v>
      </c>
      <c r="N291" s="8" t="str">
        <f>IF(C291&lt;&gt;"-",SUMIFS(卖出!$G$4:$G$1000,卖出!$C$4:$C$1000,持仓统计!C291),"-")</f>
        <v>-</v>
      </c>
      <c r="O291" s="9" t="str">
        <f>IF(C291&lt;&gt;"-",SUMIFS(卖出!$I$4:$I$1000,卖出!$C$4:$C$1000,持仓统计!C291),"-")</f>
        <v>-</v>
      </c>
      <c r="P291" s="8" t="str">
        <f t="shared" si="17"/>
        <v>-</v>
      </c>
      <c r="Q291" s="9"/>
      <c r="R291" s="9" t="str">
        <f t="shared" si="18"/>
        <v>-</v>
      </c>
      <c r="S291" s="9" t="str">
        <f>IF(C291&lt;&gt;"-",SUMIFS(买入!$J$4:$J$1000,买入!$C$4:$C$1000,持仓统计!C291)+SUMIFS(卖出!$J$4:$J$1000,卖出!$C$4:$C$1000,持仓统计!C291),"-")</f>
        <v>-</v>
      </c>
      <c r="T291" s="9" t="str">
        <f t="shared" si="19"/>
        <v>-</v>
      </c>
      <c r="U291" s="8"/>
    </row>
    <row r="292" customHeight="1" spans="2:21">
      <c r="B292" s="8">
        <f t="shared" si="16"/>
        <v>286</v>
      </c>
      <c r="C292" s="8" t="str">
        <f>IF(选股!C286&lt;&gt;"",选股!C286,"-")</f>
        <v>-</v>
      </c>
      <c r="D292" s="8"/>
      <c r="E292" s="8" t="str">
        <f>IFERROR(VLOOKUP(C292,选股!C286:E1282,2,FALSE),"-")</f>
        <v>-</v>
      </c>
      <c r="F292" s="8"/>
      <c r="G292" s="8"/>
      <c r="H292" s="8"/>
      <c r="I292" s="8"/>
      <c r="J292" s="8"/>
      <c r="K292" s="8" t="str">
        <f>IFERROR(VLOOKUP(C292,选股!C286:E1282,3,FALSE),"-")</f>
        <v>-</v>
      </c>
      <c r="L292" s="8" t="str">
        <f>IF(C292&lt;&gt;"-",SUMIFS(买入!$G$4:$G$1000,买入!$C$4:$C$1000,持仓统计!C292),"-")</f>
        <v>-</v>
      </c>
      <c r="M292" s="9" t="str">
        <f>IF(C292&lt;&gt;"-",SUMIFS(买入!$I$4:$I$1000,买入!$C$4:$C$1000,持仓统计!C292),"-")</f>
        <v>-</v>
      </c>
      <c r="N292" s="8" t="str">
        <f>IF(C292&lt;&gt;"-",SUMIFS(卖出!$G$4:$G$1000,卖出!$C$4:$C$1000,持仓统计!C292),"-")</f>
        <v>-</v>
      </c>
      <c r="O292" s="9" t="str">
        <f>IF(C292&lt;&gt;"-",SUMIFS(卖出!$I$4:$I$1000,卖出!$C$4:$C$1000,持仓统计!C292),"-")</f>
        <v>-</v>
      </c>
      <c r="P292" s="8" t="str">
        <f t="shared" si="17"/>
        <v>-</v>
      </c>
      <c r="Q292" s="9"/>
      <c r="R292" s="9" t="str">
        <f t="shared" si="18"/>
        <v>-</v>
      </c>
      <c r="S292" s="9" t="str">
        <f>IF(C292&lt;&gt;"-",SUMIFS(买入!$J$4:$J$1000,买入!$C$4:$C$1000,持仓统计!C292)+SUMIFS(卖出!$J$4:$J$1000,卖出!$C$4:$C$1000,持仓统计!C292),"-")</f>
        <v>-</v>
      </c>
      <c r="T292" s="9" t="str">
        <f t="shared" si="19"/>
        <v>-</v>
      </c>
      <c r="U292" s="8"/>
    </row>
    <row r="293" customHeight="1" spans="2:21">
      <c r="B293" s="8">
        <f t="shared" si="16"/>
        <v>287</v>
      </c>
      <c r="C293" s="8" t="str">
        <f>IF(选股!C287&lt;&gt;"",选股!C287,"-")</f>
        <v>-</v>
      </c>
      <c r="D293" s="8"/>
      <c r="E293" s="8" t="str">
        <f>IFERROR(VLOOKUP(C293,选股!C287:E1283,2,FALSE),"-")</f>
        <v>-</v>
      </c>
      <c r="F293" s="8"/>
      <c r="G293" s="8"/>
      <c r="H293" s="8"/>
      <c r="I293" s="8"/>
      <c r="J293" s="8"/>
      <c r="K293" s="8" t="str">
        <f>IFERROR(VLOOKUP(C293,选股!C287:E1283,3,FALSE),"-")</f>
        <v>-</v>
      </c>
      <c r="L293" s="8" t="str">
        <f>IF(C293&lt;&gt;"-",SUMIFS(买入!$G$4:$G$1000,买入!$C$4:$C$1000,持仓统计!C293),"-")</f>
        <v>-</v>
      </c>
      <c r="M293" s="9" t="str">
        <f>IF(C293&lt;&gt;"-",SUMIFS(买入!$I$4:$I$1000,买入!$C$4:$C$1000,持仓统计!C293),"-")</f>
        <v>-</v>
      </c>
      <c r="N293" s="8" t="str">
        <f>IF(C293&lt;&gt;"-",SUMIFS(卖出!$G$4:$G$1000,卖出!$C$4:$C$1000,持仓统计!C293),"-")</f>
        <v>-</v>
      </c>
      <c r="O293" s="9" t="str">
        <f>IF(C293&lt;&gt;"-",SUMIFS(卖出!$I$4:$I$1000,卖出!$C$4:$C$1000,持仓统计!C293),"-")</f>
        <v>-</v>
      </c>
      <c r="P293" s="8" t="str">
        <f t="shared" si="17"/>
        <v>-</v>
      </c>
      <c r="Q293" s="9"/>
      <c r="R293" s="9" t="str">
        <f t="shared" si="18"/>
        <v>-</v>
      </c>
      <c r="S293" s="9" t="str">
        <f>IF(C293&lt;&gt;"-",SUMIFS(买入!$J$4:$J$1000,买入!$C$4:$C$1000,持仓统计!C293)+SUMIFS(卖出!$J$4:$J$1000,卖出!$C$4:$C$1000,持仓统计!C293),"-")</f>
        <v>-</v>
      </c>
      <c r="T293" s="9" t="str">
        <f t="shared" si="19"/>
        <v>-</v>
      </c>
      <c r="U293" s="8"/>
    </row>
    <row r="294" customHeight="1" spans="2:21">
      <c r="B294" s="8">
        <f t="shared" si="16"/>
        <v>288</v>
      </c>
      <c r="C294" s="8" t="str">
        <f>IF(选股!C288&lt;&gt;"",选股!C288,"-")</f>
        <v>-</v>
      </c>
      <c r="D294" s="8"/>
      <c r="E294" s="8" t="str">
        <f>IFERROR(VLOOKUP(C294,选股!C288:E1284,2,FALSE),"-")</f>
        <v>-</v>
      </c>
      <c r="F294" s="8"/>
      <c r="G294" s="8"/>
      <c r="H294" s="8"/>
      <c r="I294" s="8"/>
      <c r="J294" s="8"/>
      <c r="K294" s="8" t="str">
        <f>IFERROR(VLOOKUP(C294,选股!C288:E1284,3,FALSE),"-")</f>
        <v>-</v>
      </c>
      <c r="L294" s="8" t="str">
        <f>IF(C294&lt;&gt;"-",SUMIFS(买入!$G$4:$G$1000,买入!$C$4:$C$1000,持仓统计!C294),"-")</f>
        <v>-</v>
      </c>
      <c r="M294" s="9" t="str">
        <f>IF(C294&lt;&gt;"-",SUMIFS(买入!$I$4:$I$1000,买入!$C$4:$C$1000,持仓统计!C294),"-")</f>
        <v>-</v>
      </c>
      <c r="N294" s="8" t="str">
        <f>IF(C294&lt;&gt;"-",SUMIFS(卖出!$G$4:$G$1000,卖出!$C$4:$C$1000,持仓统计!C294),"-")</f>
        <v>-</v>
      </c>
      <c r="O294" s="9" t="str">
        <f>IF(C294&lt;&gt;"-",SUMIFS(卖出!$I$4:$I$1000,卖出!$C$4:$C$1000,持仓统计!C294),"-")</f>
        <v>-</v>
      </c>
      <c r="P294" s="8" t="str">
        <f t="shared" si="17"/>
        <v>-</v>
      </c>
      <c r="Q294" s="9"/>
      <c r="R294" s="9" t="str">
        <f t="shared" si="18"/>
        <v>-</v>
      </c>
      <c r="S294" s="9" t="str">
        <f>IF(C294&lt;&gt;"-",SUMIFS(买入!$J$4:$J$1000,买入!$C$4:$C$1000,持仓统计!C294)+SUMIFS(卖出!$J$4:$J$1000,卖出!$C$4:$C$1000,持仓统计!C294),"-")</f>
        <v>-</v>
      </c>
      <c r="T294" s="9" t="str">
        <f t="shared" si="19"/>
        <v>-</v>
      </c>
      <c r="U294" s="8"/>
    </row>
    <row r="295" customHeight="1" spans="2:21">
      <c r="B295" s="8">
        <f t="shared" si="16"/>
        <v>289</v>
      </c>
      <c r="C295" s="8" t="str">
        <f>IF(选股!C289&lt;&gt;"",选股!C289,"-")</f>
        <v>-</v>
      </c>
      <c r="D295" s="8"/>
      <c r="E295" s="8" t="str">
        <f>IFERROR(VLOOKUP(C295,选股!C289:E1285,2,FALSE),"-")</f>
        <v>-</v>
      </c>
      <c r="F295" s="8"/>
      <c r="G295" s="8"/>
      <c r="H295" s="8"/>
      <c r="I295" s="8"/>
      <c r="J295" s="8"/>
      <c r="K295" s="8" t="str">
        <f>IFERROR(VLOOKUP(C295,选股!C289:E1285,3,FALSE),"-")</f>
        <v>-</v>
      </c>
      <c r="L295" s="8" t="str">
        <f>IF(C295&lt;&gt;"-",SUMIFS(买入!$G$4:$G$1000,买入!$C$4:$C$1000,持仓统计!C295),"-")</f>
        <v>-</v>
      </c>
      <c r="M295" s="9" t="str">
        <f>IF(C295&lt;&gt;"-",SUMIFS(买入!$I$4:$I$1000,买入!$C$4:$C$1000,持仓统计!C295),"-")</f>
        <v>-</v>
      </c>
      <c r="N295" s="8" t="str">
        <f>IF(C295&lt;&gt;"-",SUMIFS(卖出!$G$4:$G$1000,卖出!$C$4:$C$1000,持仓统计!C295),"-")</f>
        <v>-</v>
      </c>
      <c r="O295" s="9" t="str">
        <f>IF(C295&lt;&gt;"-",SUMIFS(卖出!$I$4:$I$1000,卖出!$C$4:$C$1000,持仓统计!C295),"-")</f>
        <v>-</v>
      </c>
      <c r="P295" s="8" t="str">
        <f t="shared" si="17"/>
        <v>-</v>
      </c>
      <c r="Q295" s="9"/>
      <c r="R295" s="9" t="str">
        <f t="shared" si="18"/>
        <v>-</v>
      </c>
      <c r="S295" s="9" t="str">
        <f>IF(C295&lt;&gt;"-",SUMIFS(买入!$J$4:$J$1000,买入!$C$4:$C$1000,持仓统计!C295)+SUMIFS(卖出!$J$4:$J$1000,卖出!$C$4:$C$1000,持仓统计!C295),"-")</f>
        <v>-</v>
      </c>
      <c r="T295" s="9" t="str">
        <f t="shared" si="19"/>
        <v>-</v>
      </c>
      <c r="U295" s="8"/>
    </row>
    <row r="296" customHeight="1" spans="2:21">
      <c r="B296" s="8">
        <f t="shared" si="16"/>
        <v>290</v>
      </c>
      <c r="C296" s="8" t="str">
        <f>IF(选股!C290&lt;&gt;"",选股!C290,"-")</f>
        <v>-</v>
      </c>
      <c r="D296" s="8"/>
      <c r="E296" s="8" t="str">
        <f>IFERROR(VLOOKUP(C296,选股!C290:E1286,2,FALSE),"-")</f>
        <v>-</v>
      </c>
      <c r="F296" s="8"/>
      <c r="G296" s="8"/>
      <c r="H296" s="8"/>
      <c r="I296" s="8"/>
      <c r="J296" s="8"/>
      <c r="K296" s="8" t="str">
        <f>IFERROR(VLOOKUP(C296,选股!C290:E1286,3,FALSE),"-")</f>
        <v>-</v>
      </c>
      <c r="L296" s="8" t="str">
        <f>IF(C296&lt;&gt;"-",SUMIFS(买入!$G$4:$G$1000,买入!$C$4:$C$1000,持仓统计!C296),"-")</f>
        <v>-</v>
      </c>
      <c r="M296" s="9" t="str">
        <f>IF(C296&lt;&gt;"-",SUMIFS(买入!$I$4:$I$1000,买入!$C$4:$C$1000,持仓统计!C296),"-")</f>
        <v>-</v>
      </c>
      <c r="N296" s="8" t="str">
        <f>IF(C296&lt;&gt;"-",SUMIFS(卖出!$G$4:$G$1000,卖出!$C$4:$C$1000,持仓统计!C296),"-")</f>
        <v>-</v>
      </c>
      <c r="O296" s="9" t="str">
        <f>IF(C296&lt;&gt;"-",SUMIFS(卖出!$I$4:$I$1000,卖出!$C$4:$C$1000,持仓统计!C296),"-")</f>
        <v>-</v>
      </c>
      <c r="P296" s="8" t="str">
        <f t="shared" si="17"/>
        <v>-</v>
      </c>
      <c r="Q296" s="9"/>
      <c r="R296" s="9" t="str">
        <f t="shared" si="18"/>
        <v>-</v>
      </c>
      <c r="S296" s="9" t="str">
        <f>IF(C296&lt;&gt;"-",SUMIFS(买入!$J$4:$J$1000,买入!$C$4:$C$1000,持仓统计!C296)+SUMIFS(卖出!$J$4:$J$1000,卖出!$C$4:$C$1000,持仓统计!C296),"-")</f>
        <v>-</v>
      </c>
      <c r="T296" s="9" t="str">
        <f t="shared" si="19"/>
        <v>-</v>
      </c>
      <c r="U296" s="8"/>
    </row>
    <row r="297" customHeight="1" spans="2:21">
      <c r="B297" s="8">
        <f t="shared" si="16"/>
        <v>291</v>
      </c>
      <c r="C297" s="8" t="str">
        <f>IF(选股!C291&lt;&gt;"",选股!C291,"-")</f>
        <v>-</v>
      </c>
      <c r="D297" s="8"/>
      <c r="E297" s="8" t="str">
        <f>IFERROR(VLOOKUP(C297,选股!C291:E1287,2,FALSE),"-")</f>
        <v>-</v>
      </c>
      <c r="F297" s="8"/>
      <c r="G297" s="8"/>
      <c r="H297" s="8"/>
      <c r="I297" s="8"/>
      <c r="J297" s="8"/>
      <c r="K297" s="8" t="str">
        <f>IFERROR(VLOOKUP(C297,选股!C291:E1287,3,FALSE),"-")</f>
        <v>-</v>
      </c>
      <c r="L297" s="8" t="str">
        <f>IF(C297&lt;&gt;"-",SUMIFS(买入!$G$4:$G$1000,买入!$C$4:$C$1000,持仓统计!C297),"-")</f>
        <v>-</v>
      </c>
      <c r="M297" s="9" t="str">
        <f>IF(C297&lt;&gt;"-",SUMIFS(买入!$I$4:$I$1000,买入!$C$4:$C$1000,持仓统计!C297),"-")</f>
        <v>-</v>
      </c>
      <c r="N297" s="8" t="str">
        <f>IF(C297&lt;&gt;"-",SUMIFS(卖出!$G$4:$G$1000,卖出!$C$4:$C$1000,持仓统计!C297),"-")</f>
        <v>-</v>
      </c>
      <c r="O297" s="9" t="str">
        <f>IF(C297&lt;&gt;"-",SUMIFS(卖出!$I$4:$I$1000,卖出!$C$4:$C$1000,持仓统计!C297),"-")</f>
        <v>-</v>
      </c>
      <c r="P297" s="8" t="str">
        <f t="shared" si="17"/>
        <v>-</v>
      </c>
      <c r="Q297" s="9"/>
      <c r="R297" s="9" t="str">
        <f t="shared" si="18"/>
        <v>-</v>
      </c>
      <c r="S297" s="9" t="str">
        <f>IF(C297&lt;&gt;"-",SUMIFS(买入!$J$4:$J$1000,买入!$C$4:$C$1000,持仓统计!C297)+SUMIFS(卖出!$J$4:$J$1000,卖出!$C$4:$C$1000,持仓统计!C297),"-")</f>
        <v>-</v>
      </c>
      <c r="T297" s="9" t="str">
        <f t="shared" si="19"/>
        <v>-</v>
      </c>
      <c r="U297" s="8"/>
    </row>
    <row r="298" customHeight="1" spans="2:21">
      <c r="B298" s="8">
        <f t="shared" si="16"/>
        <v>292</v>
      </c>
      <c r="C298" s="8" t="str">
        <f>IF(选股!C292&lt;&gt;"",选股!C292,"-")</f>
        <v>-</v>
      </c>
      <c r="D298" s="8"/>
      <c r="E298" s="8" t="str">
        <f>IFERROR(VLOOKUP(C298,选股!C292:E1288,2,FALSE),"-")</f>
        <v>-</v>
      </c>
      <c r="F298" s="8"/>
      <c r="G298" s="8"/>
      <c r="H298" s="8"/>
      <c r="I298" s="8"/>
      <c r="J298" s="8"/>
      <c r="K298" s="8" t="str">
        <f>IFERROR(VLOOKUP(C298,选股!C292:E1288,3,FALSE),"-")</f>
        <v>-</v>
      </c>
      <c r="L298" s="8" t="str">
        <f>IF(C298&lt;&gt;"-",SUMIFS(买入!$G$4:$G$1000,买入!$C$4:$C$1000,持仓统计!C298),"-")</f>
        <v>-</v>
      </c>
      <c r="M298" s="9" t="str">
        <f>IF(C298&lt;&gt;"-",SUMIFS(买入!$I$4:$I$1000,买入!$C$4:$C$1000,持仓统计!C298),"-")</f>
        <v>-</v>
      </c>
      <c r="N298" s="8" t="str">
        <f>IF(C298&lt;&gt;"-",SUMIFS(卖出!$G$4:$G$1000,卖出!$C$4:$C$1000,持仓统计!C298),"-")</f>
        <v>-</v>
      </c>
      <c r="O298" s="9" t="str">
        <f>IF(C298&lt;&gt;"-",SUMIFS(卖出!$I$4:$I$1000,卖出!$C$4:$C$1000,持仓统计!C298),"-")</f>
        <v>-</v>
      </c>
      <c r="P298" s="8" t="str">
        <f t="shared" si="17"/>
        <v>-</v>
      </c>
      <c r="Q298" s="9"/>
      <c r="R298" s="9" t="str">
        <f t="shared" si="18"/>
        <v>-</v>
      </c>
      <c r="S298" s="9" t="str">
        <f>IF(C298&lt;&gt;"-",SUMIFS(买入!$J$4:$J$1000,买入!$C$4:$C$1000,持仓统计!C298)+SUMIFS(卖出!$J$4:$J$1000,卖出!$C$4:$C$1000,持仓统计!C298),"-")</f>
        <v>-</v>
      </c>
      <c r="T298" s="9" t="str">
        <f t="shared" si="19"/>
        <v>-</v>
      </c>
      <c r="U298" s="8"/>
    </row>
    <row r="299" customHeight="1" spans="2:21">
      <c r="B299" s="8">
        <f t="shared" si="16"/>
        <v>293</v>
      </c>
      <c r="C299" s="8" t="str">
        <f>IF(选股!C293&lt;&gt;"",选股!C293,"-")</f>
        <v>-</v>
      </c>
      <c r="D299" s="8"/>
      <c r="E299" s="8" t="str">
        <f>IFERROR(VLOOKUP(C299,选股!C293:E1289,2,FALSE),"-")</f>
        <v>-</v>
      </c>
      <c r="F299" s="8"/>
      <c r="G299" s="8"/>
      <c r="H299" s="8"/>
      <c r="I299" s="8"/>
      <c r="J299" s="8"/>
      <c r="K299" s="8" t="str">
        <f>IFERROR(VLOOKUP(C299,选股!C293:E1289,3,FALSE),"-")</f>
        <v>-</v>
      </c>
      <c r="L299" s="8" t="str">
        <f>IF(C299&lt;&gt;"-",SUMIFS(买入!$G$4:$G$1000,买入!$C$4:$C$1000,持仓统计!C299),"-")</f>
        <v>-</v>
      </c>
      <c r="M299" s="9" t="str">
        <f>IF(C299&lt;&gt;"-",SUMIFS(买入!$I$4:$I$1000,买入!$C$4:$C$1000,持仓统计!C299),"-")</f>
        <v>-</v>
      </c>
      <c r="N299" s="8" t="str">
        <f>IF(C299&lt;&gt;"-",SUMIFS(卖出!$G$4:$G$1000,卖出!$C$4:$C$1000,持仓统计!C299),"-")</f>
        <v>-</v>
      </c>
      <c r="O299" s="9" t="str">
        <f>IF(C299&lt;&gt;"-",SUMIFS(卖出!$I$4:$I$1000,卖出!$C$4:$C$1000,持仓统计!C299),"-")</f>
        <v>-</v>
      </c>
      <c r="P299" s="8" t="str">
        <f t="shared" si="17"/>
        <v>-</v>
      </c>
      <c r="Q299" s="9"/>
      <c r="R299" s="9" t="str">
        <f t="shared" si="18"/>
        <v>-</v>
      </c>
      <c r="S299" s="9" t="str">
        <f>IF(C299&lt;&gt;"-",SUMIFS(买入!$J$4:$J$1000,买入!$C$4:$C$1000,持仓统计!C299)+SUMIFS(卖出!$J$4:$J$1000,卖出!$C$4:$C$1000,持仓统计!C299),"-")</f>
        <v>-</v>
      </c>
      <c r="T299" s="9" t="str">
        <f t="shared" si="19"/>
        <v>-</v>
      </c>
      <c r="U299" s="8"/>
    </row>
    <row r="300" customHeight="1" spans="2:21">
      <c r="B300" s="8">
        <f t="shared" si="16"/>
        <v>294</v>
      </c>
      <c r="C300" s="8" t="str">
        <f>IF(选股!C294&lt;&gt;"",选股!C294,"-")</f>
        <v>-</v>
      </c>
      <c r="D300" s="8"/>
      <c r="E300" s="8" t="str">
        <f>IFERROR(VLOOKUP(C300,选股!C294:E1290,2,FALSE),"-")</f>
        <v>-</v>
      </c>
      <c r="F300" s="8"/>
      <c r="G300" s="8"/>
      <c r="H300" s="8"/>
      <c r="I300" s="8"/>
      <c r="J300" s="8"/>
      <c r="K300" s="8" t="str">
        <f>IFERROR(VLOOKUP(C300,选股!C294:E1290,3,FALSE),"-")</f>
        <v>-</v>
      </c>
      <c r="L300" s="8" t="str">
        <f>IF(C300&lt;&gt;"-",SUMIFS(买入!$G$4:$G$1000,买入!$C$4:$C$1000,持仓统计!C300),"-")</f>
        <v>-</v>
      </c>
      <c r="M300" s="9" t="str">
        <f>IF(C300&lt;&gt;"-",SUMIFS(买入!$I$4:$I$1000,买入!$C$4:$C$1000,持仓统计!C300),"-")</f>
        <v>-</v>
      </c>
      <c r="N300" s="8" t="str">
        <f>IF(C300&lt;&gt;"-",SUMIFS(卖出!$G$4:$G$1000,卖出!$C$4:$C$1000,持仓统计!C300),"-")</f>
        <v>-</v>
      </c>
      <c r="O300" s="9" t="str">
        <f>IF(C300&lt;&gt;"-",SUMIFS(卖出!$I$4:$I$1000,卖出!$C$4:$C$1000,持仓统计!C300),"-")</f>
        <v>-</v>
      </c>
      <c r="P300" s="8" t="str">
        <f t="shared" si="17"/>
        <v>-</v>
      </c>
      <c r="Q300" s="9"/>
      <c r="R300" s="9" t="str">
        <f t="shared" si="18"/>
        <v>-</v>
      </c>
      <c r="S300" s="9" t="str">
        <f>IF(C300&lt;&gt;"-",SUMIFS(买入!$J$4:$J$1000,买入!$C$4:$C$1000,持仓统计!C300)+SUMIFS(卖出!$J$4:$J$1000,卖出!$C$4:$C$1000,持仓统计!C300),"-")</f>
        <v>-</v>
      </c>
      <c r="T300" s="9" t="str">
        <f t="shared" si="19"/>
        <v>-</v>
      </c>
      <c r="U300" s="8"/>
    </row>
    <row r="301" customHeight="1" spans="2:21">
      <c r="B301" s="8">
        <f t="shared" si="16"/>
        <v>295</v>
      </c>
      <c r="C301" s="8" t="str">
        <f>IF(选股!C295&lt;&gt;"",选股!C295,"-")</f>
        <v>-</v>
      </c>
      <c r="D301" s="8"/>
      <c r="E301" s="8" t="str">
        <f>IFERROR(VLOOKUP(C301,选股!C295:E1291,2,FALSE),"-")</f>
        <v>-</v>
      </c>
      <c r="F301" s="8"/>
      <c r="G301" s="8"/>
      <c r="H301" s="8"/>
      <c r="I301" s="8"/>
      <c r="J301" s="8"/>
      <c r="K301" s="8" t="str">
        <f>IFERROR(VLOOKUP(C301,选股!C295:E1291,3,FALSE),"-")</f>
        <v>-</v>
      </c>
      <c r="L301" s="8" t="str">
        <f>IF(C301&lt;&gt;"-",SUMIFS(买入!$G$4:$G$1000,买入!$C$4:$C$1000,持仓统计!C301),"-")</f>
        <v>-</v>
      </c>
      <c r="M301" s="9" t="str">
        <f>IF(C301&lt;&gt;"-",SUMIFS(买入!$I$4:$I$1000,买入!$C$4:$C$1000,持仓统计!C301),"-")</f>
        <v>-</v>
      </c>
      <c r="N301" s="8" t="str">
        <f>IF(C301&lt;&gt;"-",SUMIFS(卖出!$G$4:$G$1000,卖出!$C$4:$C$1000,持仓统计!C301),"-")</f>
        <v>-</v>
      </c>
      <c r="O301" s="9" t="str">
        <f>IF(C301&lt;&gt;"-",SUMIFS(卖出!$I$4:$I$1000,卖出!$C$4:$C$1000,持仓统计!C301),"-")</f>
        <v>-</v>
      </c>
      <c r="P301" s="8" t="str">
        <f t="shared" si="17"/>
        <v>-</v>
      </c>
      <c r="Q301" s="9"/>
      <c r="R301" s="9" t="str">
        <f t="shared" si="18"/>
        <v>-</v>
      </c>
      <c r="S301" s="9" t="str">
        <f>IF(C301&lt;&gt;"-",SUMIFS(买入!$J$4:$J$1000,买入!$C$4:$C$1000,持仓统计!C301)+SUMIFS(卖出!$J$4:$J$1000,卖出!$C$4:$C$1000,持仓统计!C301),"-")</f>
        <v>-</v>
      </c>
      <c r="T301" s="9" t="str">
        <f t="shared" si="19"/>
        <v>-</v>
      </c>
      <c r="U301" s="8"/>
    </row>
    <row r="302" customHeight="1" spans="2:21">
      <c r="B302" s="8">
        <f t="shared" si="16"/>
        <v>296</v>
      </c>
      <c r="C302" s="8" t="str">
        <f>IF(选股!C296&lt;&gt;"",选股!C296,"-")</f>
        <v>-</v>
      </c>
      <c r="D302" s="8"/>
      <c r="E302" s="8" t="str">
        <f>IFERROR(VLOOKUP(C302,选股!C296:E1292,2,FALSE),"-")</f>
        <v>-</v>
      </c>
      <c r="F302" s="8"/>
      <c r="G302" s="8"/>
      <c r="H302" s="8"/>
      <c r="I302" s="8"/>
      <c r="J302" s="8"/>
      <c r="K302" s="8" t="str">
        <f>IFERROR(VLOOKUP(C302,选股!C296:E1292,3,FALSE),"-")</f>
        <v>-</v>
      </c>
      <c r="L302" s="8" t="str">
        <f>IF(C302&lt;&gt;"-",SUMIFS(买入!$G$4:$G$1000,买入!$C$4:$C$1000,持仓统计!C302),"-")</f>
        <v>-</v>
      </c>
      <c r="M302" s="9" t="str">
        <f>IF(C302&lt;&gt;"-",SUMIFS(买入!$I$4:$I$1000,买入!$C$4:$C$1000,持仓统计!C302),"-")</f>
        <v>-</v>
      </c>
      <c r="N302" s="8" t="str">
        <f>IF(C302&lt;&gt;"-",SUMIFS(卖出!$G$4:$G$1000,卖出!$C$4:$C$1000,持仓统计!C302),"-")</f>
        <v>-</v>
      </c>
      <c r="O302" s="9" t="str">
        <f>IF(C302&lt;&gt;"-",SUMIFS(卖出!$I$4:$I$1000,卖出!$C$4:$C$1000,持仓统计!C302),"-")</f>
        <v>-</v>
      </c>
      <c r="P302" s="8" t="str">
        <f t="shared" si="17"/>
        <v>-</v>
      </c>
      <c r="Q302" s="9"/>
      <c r="R302" s="9" t="str">
        <f t="shared" si="18"/>
        <v>-</v>
      </c>
      <c r="S302" s="9" t="str">
        <f>IF(C302&lt;&gt;"-",SUMIFS(买入!$J$4:$J$1000,买入!$C$4:$C$1000,持仓统计!C302)+SUMIFS(卖出!$J$4:$J$1000,卖出!$C$4:$C$1000,持仓统计!C302),"-")</f>
        <v>-</v>
      </c>
      <c r="T302" s="9" t="str">
        <f t="shared" si="19"/>
        <v>-</v>
      </c>
      <c r="U302" s="8"/>
    </row>
    <row r="303" customHeight="1" spans="2:21">
      <c r="B303" s="8">
        <f t="shared" si="16"/>
        <v>297</v>
      </c>
      <c r="C303" s="8" t="str">
        <f>IF(选股!C297&lt;&gt;"",选股!C297,"-")</f>
        <v>-</v>
      </c>
      <c r="D303" s="8"/>
      <c r="E303" s="8" t="str">
        <f>IFERROR(VLOOKUP(C303,选股!C297:E1293,2,FALSE),"-")</f>
        <v>-</v>
      </c>
      <c r="F303" s="8"/>
      <c r="G303" s="8"/>
      <c r="H303" s="8"/>
      <c r="I303" s="8"/>
      <c r="J303" s="8"/>
      <c r="K303" s="8" t="str">
        <f>IFERROR(VLOOKUP(C303,选股!C297:E1293,3,FALSE),"-")</f>
        <v>-</v>
      </c>
      <c r="L303" s="8" t="str">
        <f>IF(C303&lt;&gt;"-",SUMIFS(买入!$G$4:$G$1000,买入!$C$4:$C$1000,持仓统计!C303),"-")</f>
        <v>-</v>
      </c>
      <c r="M303" s="9" t="str">
        <f>IF(C303&lt;&gt;"-",SUMIFS(买入!$I$4:$I$1000,买入!$C$4:$C$1000,持仓统计!C303),"-")</f>
        <v>-</v>
      </c>
      <c r="N303" s="8" t="str">
        <f>IF(C303&lt;&gt;"-",SUMIFS(卖出!$G$4:$G$1000,卖出!$C$4:$C$1000,持仓统计!C303),"-")</f>
        <v>-</v>
      </c>
      <c r="O303" s="9" t="str">
        <f>IF(C303&lt;&gt;"-",SUMIFS(卖出!$I$4:$I$1000,卖出!$C$4:$C$1000,持仓统计!C303),"-")</f>
        <v>-</v>
      </c>
      <c r="P303" s="8" t="str">
        <f t="shared" si="17"/>
        <v>-</v>
      </c>
      <c r="Q303" s="9"/>
      <c r="R303" s="9" t="str">
        <f t="shared" si="18"/>
        <v>-</v>
      </c>
      <c r="S303" s="9" t="str">
        <f>IF(C303&lt;&gt;"-",SUMIFS(买入!$J$4:$J$1000,买入!$C$4:$C$1000,持仓统计!C303)+SUMIFS(卖出!$J$4:$J$1000,卖出!$C$4:$C$1000,持仓统计!C303),"-")</f>
        <v>-</v>
      </c>
      <c r="T303" s="9" t="str">
        <f t="shared" si="19"/>
        <v>-</v>
      </c>
      <c r="U303" s="8"/>
    </row>
    <row r="304" customHeight="1" spans="2:21">
      <c r="B304" s="8">
        <f t="shared" si="16"/>
        <v>298</v>
      </c>
      <c r="C304" s="8" t="str">
        <f>IF(选股!C298&lt;&gt;"",选股!C298,"-")</f>
        <v>-</v>
      </c>
      <c r="D304" s="8"/>
      <c r="E304" s="8" t="str">
        <f>IFERROR(VLOOKUP(C304,选股!C298:E1294,2,FALSE),"-")</f>
        <v>-</v>
      </c>
      <c r="F304" s="8"/>
      <c r="G304" s="8"/>
      <c r="H304" s="8"/>
      <c r="I304" s="8"/>
      <c r="J304" s="8"/>
      <c r="K304" s="8" t="str">
        <f>IFERROR(VLOOKUP(C304,选股!C298:E1294,3,FALSE),"-")</f>
        <v>-</v>
      </c>
      <c r="L304" s="8" t="str">
        <f>IF(C304&lt;&gt;"-",SUMIFS(买入!$G$4:$G$1000,买入!$C$4:$C$1000,持仓统计!C304),"-")</f>
        <v>-</v>
      </c>
      <c r="M304" s="9" t="str">
        <f>IF(C304&lt;&gt;"-",SUMIFS(买入!$I$4:$I$1000,买入!$C$4:$C$1000,持仓统计!C304),"-")</f>
        <v>-</v>
      </c>
      <c r="N304" s="8" t="str">
        <f>IF(C304&lt;&gt;"-",SUMIFS(卖出!$G$4:$G$1000,卖出!$C$4:$C$1000,持仓统计!C304),"-")</f>
        <v>-</v>
      </c>
      <c r="O304" s="9" t="str">
        <f>IF(C304&lt;&gt;"-",SUMIFS(卖出!$I$4:$I$1000,卖出!$C$4:$C$1000,持仓统计!C304),"-")</f>
        <v>-</v>
      </c>
      <c r="P304" s="8" t="str">
        <f t="shared" si="17"/>
        <v>-</v>
      </c>
      <c r="Q304" s="9"/>
      <c r="R304" s="9" t="str">
        <f t="shared" si="18"/>
        <v>-</v>
      </c>
      <c r="S304" s="9" t="str">
        <f>IF(C304&lt;&gt;"-",SUMIFS(买入!$J$4:$J$1000,买入!$C$4:$C$1000,持仓统计!C304)+SUMIFS(卖出!$J$4:$J$1000,卖出!$C$4:$C$1000,持仓统计!C304),"-")</f>
        <v>-</v>
      </c>
      <c r="T304" s="9" t="str">
        <f t="shared" si="19"/>
        <v>-</v>
      </c>
      <c r="U304" s="8"/>
    </row>
    <row r="305" customHeight="1" spans="2:21">
      <c r="B305" s="8">
        <f t="shared" si="16"/>
        <v>299</v>
      </c>
      <c r="C305" s="8" t="str">
        <f>IF(选股!C299&lt;&gt;"",选股!C299,"-")</f>
        <v>-</v>
      </c>
      <c r="D305" s="8"/>
      <c r="E305" s="8" t="str">
        <f>IFERROR(VLOOKUP(C305,选股!C299:E1295,2,FALSE),"-")</f>
        <v>-</v>
      </c>
      <c r="F305" s="8"/>
      <c r="G305" s="8"/>
      <c r="H305" s="8"/>
      <c r="I305" s="8"/>
      <c r="J305" s="8"/>
      <c r="K305" s="8" t="str">
        <f>IFERROR(VLOOKUP(C305,选股!C299:E1295,3,FALSE),"-")</f>
        <v>-</v>
      </c>
      <c r="L305" s="8" t="str">
        <f>IF(C305&lt;&gt;"-",SUMIFS(买入!$G$4:$G$1000,买入!$C$4:$C$1000,持仓统计!C305),"-")</f>
        <v>-</v>
      </c>
      <c r="M305" s="9" t="str">
        <f>IF(C305&lt;&gt;"-",SUMIFS(买入!$I$4:$I$1000,买入!$C$4:$C$1000,持仓统计!C305),"-")</f>
        <v>-</v>
      </c>
      <c r="N305" s="8" t="str">
        <f>IF(C305&lt;&gt;"-",SUMIFS(卖出!$G$4:$G$1000,卖出!$C$4:$C$1000,持仓统计!C305),"-")</f>
        <v>-</v>
      </c>
      <c r="O305" s="9" t="str">
        <f>IF(C305&lt;&gt;"-",SUMIFS(卖出!$I$4:$I$1000,卖出!$C$4:$C$1000,持仓统计!C305),"-")</f>
        <v>-</v>
      </c>
      <c r="P305" s="8" t="str">
        <f t="shared" si="17"/>
        <v>-</v>
      </c>
      <c r="Q305" s="9"/>
      <c r="R305" s="9" t="str">
        <f t="shared" si="18"/>
        <v>-</v>
      </c>
      <c r="S305" s="9" t="str">
        <f>IF(C305&lt;&gt;"-",SUMIFS(买入!$J$4:$J$1000,买入!$C$4:$C$1000,持仓统计!C305)+SUMIFS(卖出!$J$4:$J$1000,卖出!$C$4:$C$1000,持仓统计!C305),"-")</f>
        <v>-</v>
      </c>
      <c r="T305" s="9" t="str">
        <f t="shared" si="19"/>
        <v>-</v>
      </c>
      <c r="U305" s="8"/>
    </row>
    <row r="306" customHeight="1" spans="2:21">
      <c r="B306" s="8">
        <f t="shared" si="16"/>
        <v>300</v>
      </c>
      <c r="C306" s="8" t="str">
        <f>IF(选股!C300&lt;&gt;"",选股!C300,"-")</f>
        <v>-</v>
      </c>
      <c r="D306" s="8"/>
      <c r="E306" s="8" t="str">
        <f>IFERROR(VLOOKUP(C306,选股!C300:E1296,2,FALSE),"-")</f>
        <v>-</v>
      </c>
      <c r="F306" s="8"/>
      <c r="G306" s="8"/>
      <c r="H306" s="8"/>
      <c r="I306" s="8"/>
      <c r="J306" s="8"/>
      <c r="K306" s="8" t="str">
        <f>IFERROR(VLOOKUP(C306,选股!C300:E1296,3,FALSE),"-")</f>
        <v>-</v>
      </c>
      <c r="L306" s="8" t="str">
        <f>IF(C306&lt;&gt;"-",SUMIFS(买入!$G$4:$G$1000,买入!$C$4:$C$1000,持仓统计!C306),"-")</f>
        <v>-</v>
      </c>
      <c r="M306" s="9" t="str">
        <f>IF(C306&lt;&gt;"-",SUMIFS(买入!$I$4:$I$1000,买入!$C$4:$C$1000,持仓统计!C306),"-")</f>
        <v>-</v>
      </c>
      <c r="N306" s="8" t="str">
        <f>IF(C306&lt;&gt;"-",SUMIFS(卖出!$G$4:$G$1000,卖出!$C$4:$C$1000,持仓统计!C306),"-")</f>
        <v>-</v>
      </c>
      <c r="O306" s="9" t="str">
        <f>IF(C306&lt;&gt;"-",SUMIFS(卖出!$I$4:$I$1000,卖出!$C$4:$C$1000,持仓统计!C306),"-")</f>
        <v>-</v>
      </c>
      <c r="P306" s="8" t="str">
        <f t="shared" si="17"/>
        <v>-</v>
      </c>
      <c r="Q306" s="9"/>
      <c r="R306" s="9" t="str">
        <f t="shared" si="18"/>
        <v>-</v>
      </c>
      <c r="S306" s="9" t="str">
        <f>IF(C306&lt;&gt;"-",SUMIFS(买入!$J$4:$J$1000,买入!$C$4:$C$1000,持仓统计!C306)+SUMIFS(卖出!$J$4:$J$1000,卖出!$C$4:$C$1000,持仓统计!C306),"-")</f>
        <v>-</v>
      </c>
      <c r="T306" s="9" t="str">
        <f t="shared" si="19"/>
        <v>-</v>
      </c>
      <c r="U306" s="8"/>
    </row>
    <row r="307" customHeight="1" spans="2:21">
      <c r="B307" s="8">
        <f t="shared" si="16"/>
        <v>301</v>
      </c>
      <c r="C307" s="8" t="str">
        <f>IF(选股!C301&lt;&gt;"",选股!C301,"-")</f>
        <v>-</v>
      </c>
      <c r="D307" s="8"/>
      <c r="E307" s="8" t="str">
        <f>IFERROR(VLOOKUP(C307,选股!C301:E1297,2,FALSE),"-")</f>
        <v>-</v>
      </c>
      <c r="F307" s="8"/>
      <c r="G307" s="8"/>
      <c r="H307" s="8"/>
      <c r="I307" s="8"/>
      <c r="J307" s="8"/>
      <c r="K307" s="8" t="str">
        <f>IFERROR(VLOOKUP(C307,选股!C301:E1297,3,FALSE),"-")</f>
        <v>-</v>
      </c>
      <c r="L307" s="8" t="str">
        <f>IF(C307&lt;&gt;"-",SUMIFS(买入!$G$4:$G$1000,买入!$C$4:$C$1000,持仓统计!C307),"-")</f>
        <v>-</v>
      </c>
      <c r="M307" s="9" t="str">
        <f>IF(C307&lt;&gt;"-",SUMIFS(买入!$I$4:$I$1000,买入!$C$4:$C$1000,持仓统计!C307),"-")</f>
        <v>-</v>
      </c>
      <c r="N307" s="8" t="str">
        <f>IF(C307&lt;&gt;"-",SUMIFS(卖出!$G$4:$G$1000,卖出!$C$4:$C$1000,持仓统计!C307),"-")</f>
        <v>-</v>
      </c>
      <c r="O307" s="9" t="str">
        <f>IF(C307&lt;&gt;"-",SUMIFS(卖出!$I$4:$I$1000,卖出!$C$4:$C$1000,持仓统计!C307),"-")</f>
        <v>-</v>
      </c>
      <c r="P307" s="8" t="str">
        <f t="shared" si="17"/>
        <v>-</v>
      </c>
      <c r="Q307" s="9"/>
      <c r="R307" s="9" t="str">
        <f t="shared" si="18"/>
        <v>-</v>
      </c>
      <c r="S307" s="9" t="str">
        <f>IF(C307&lt;&gt;"-",SUMIFS(买入!$J$4:$J$1000,买入!$C$4:$C$1000,持仓统计!C307)+SUMIFS(卖出!$J$4:$J$1000,卖出!$C$4:$C$1000,持仓统计!C307),"-")</f>
        <v>-</v>
      </c>
      <c r="T307" s="9" t="str">
        <f t="shared" si="19"/>
        <v>-</v>
      </c>
      <c r="U307" s="8"/>
    </row>
    <row r="308" customHeight="1" spans="2:21">
      <c r="B308" s="8">
        <f t="shared" si="16"/>
        <v>302</v>
      </c>
      <c r="C308" s="8" t="str">
        <f>IF(选股!C302&lt;&gt;"",选股!C302,"-")</f>
        <v>-</v>
      </c>
      <c r="D308" s="8"/>
      <c r="E308" s="8" t="str">
        <f>IFERROR(VLOOKUP(C308,选股!C302:E1298,2,FALSE),"-")</f>
        <v>-</v>
      </c>
      <c r="F308" s="8"/>
      <c r="G308" s="8"/>
      <c r="H308" s="8"/>
      <c r="I308" s="8"/>
      <c r="J308" s="8"/>
      <c r="K308" s="8" t="str">
        <f>IFERROR(VLOOKUP(C308,选股!C302:E1298,3,FALSE),"-")</f>
        <v>-</v>
      </c>
      <c r="L308" s="8" t="str">
        <f>IF(C308&lt;&gt;"-",SUMIFS(买入!$G$4:$G$1000,买入!$C$4:$C$1000,持仓统计!C308),"-")</f>
        <v>-</v>
      </c>
      <c r="M308" s="9" t="str">
        <f>IF(C308&lt;&gt;"-",SUMIFS(买入!$I$4:$I$1000,买入!$C$4:$C$1000,持仓统计!C308),"-")</f>
        <v>-</v>
      </c>
      <c r="N308" s="8" t="str">
        <f>IF(C308&lt;&gt;"-",SUMIFS(卖出!$G$4:$G$1000,卖出!$C$4:$C$1000,持仓统计!C308),"-")</f>
        <v>-</v>
      </c>
      <c r="O308" s="9" t="str">
        <f>IF(C308&lt;&gt;"-",SUMIFS(卖出!$I$4:$I$1000,卖出!$C$4:$C$1000,持仓统计!C308),"-")</f>
        <v>-</v>
      </c>
      <c r="P308" s="8" t="str">
        <f t="shared" si="17"/>
        <v>-</v>
      </c>
      <c r="Q308" s="9"/>
      <c r="R308" s="9" t="str">
        <f t="shared" si="18"/>
        <v>-</v>
      </c>
      <c r="S308" s="9" t="str">
        <f>IF(C308&lt;&gt;"-",SUMIFS(买入!$J$4:$J$1000,买入!$C$4:$C$1000,持仓统计!C308)+SUMIFS(卖出!$J$4:$J$1000,卖出!$C$4:$C$1000,持仓统计!C308),"-")</f>
        <v>-</v>
      </c>
      <c r="T308" s="9" t="str">
        <f t="shared" si="19"/>
        <v>-</v>
      </c>
      <c r="U308" s="8"/>
    </row>
    <row r="309" customHeight="1" spans="2:21">
      <c r="B309" s="8">
        <f t="shared" si="16"/>
        <v>303</v>
      </c>
      <c r="C309" s="8" t="str">
        <f>IF(选股!C303&lt;&gt;"",选股!C303,"-")</f>
        <v>-</v>
      </c>
      <c r="D309" s="8"/>
      <c r="E309" s="8" t="str">
        <f>IFERROR(VLOOKUP(C309,选股!C303:E1299,2,FALSE),"-")</f>
        <v>-</v>
      </c>
      <c r="F309" s="8"/>
      <c r="G309" s="8"/>
      <c r="H309" s="8"/>
      <c r="I309" s="8"/>
      <c r="J309" s="8"/>
      <c r="K309" s="8" t="str">
        <f>IFERROR(VLOOKUP(C309,选股!C303:E1299,3,FALSE),"-")</f>
        <v>-</v>
      </c>
      <c r="L309" s="8" t="str">
        <f>IF(C309&lt;&gt;"-",SUMIFS(买入!$G$4:$G$1000,买入!$C$4:$C$1000,持仓统计!C309),"-")</f>
        <v>-</v>
      </c>
      <c r="M309" s="9" t="str">
        <f>IF(C309&lt;&gt;"-",SUMIFS(买入!$I$4:$I$1000,买入!$C$4:$C$1000,持仓统计!C309),"-")</f>
        <v>-</v>
      </c>
      <c r="N309" s="8" t="str">
        <f>IF(C309&lt;&gt;"-",SUMIFS(卖出!$G$4:$G$1000,卖出!$C$4:$C$1000,持仓统计!C309),"-")</f>
        <v>-</v>
      </c>
      <c r="O309" s="9" t="str">
        <f>IF(C309&lt;&gt;"-",SUMIFS(卖出!$I$4:$I$1000,卖出!$C$4:$C$1000,持仓统计!C309),"-")</f>
        <v>-</v>
      </c>
      <c r="P309" s="8" t="str">
        <f t="shared" si="17"/>
        <v>-</v>
      </c>
      <c r="Q309" s="9"/>
      <c r="R309" s="9" t="str">
        <f t="shared" si="18"/>
        <v>-</v>
      </c>
      <c r="S309" s="9" t="str">
        <f>IF(C309&lt;&gt;"-",SUMIFS(买入!$J$4:$J$1000,买入!$C$4:$C$1000,持仓统计!C309)+SUMIFS(卖出!$J$4:$J$1000,卖出!$C$4:$C$1000,持仓统计!C309),"-")</f>
        <v>-</v>
      </c>
      <c r="T309" s="9" t="str">
        <f t="shared" si="19"/>
        <v>-</v>
      </c>
      <c r="U309" s="8"/>
    </row>
    <row r="310" customHeight="1" spans="2:21">
      <c r="B310" s="8">
        <f t="shared" si="16"/>
        <v>304</v>
      </c>
      <c r="C310" s="8" t="str">
        <f>IF(选股!C304&lt;&gt;"",选股!C304,"-")</f>
        <v>-</v>
      </c>
      <c r="D310" s="8"/>
      <c r="E310" s="8" t="str">
        <f>IFERROR(VLOOKUP(C310,选股!C304:E1300,2,FALSE),"-")</f>
        <v>-</v>
      </c>
      <c r="F310" s="8"/>
      <c r="G310" s="8"/>
      <c r="H310" s="8"/>
      <c r="I310" s="8"/>
      <c r="J310" s="8"/>
      <c r="K310" s="8" t="str">
        <f>IFERROR(VLOOKUP(C310,选股!C304:E1300,3,FALSE),"-")</f>
        <v>-</v>
      </c>
      <c r="L310" s="8" t="str">
        <f>IF(C310&lt;&gt;"-",SUMIFS(买入!$G$4:$G$1000,买入!$C$4:$C$1000,持仓统计!C310),"-")</f>
        <v>-</v>
      </c>
      <c r="M310" s="9" t="str">
        <f>IF(C310&lt;&gt;"-",SUMIFS(买入!$I$4:$I$1000,买入!$C$4:$C$1000,持仓统计!C310),"-")</f>
        <v>-</v>
      </c>
      <c r="N310" s="8" t="str">
        <f>IF(C310&lt;&gt;"-",SUMIFS(卖出!$G$4:$G$1000,卖出!$C$4:$C$1000,持仓统计!C310),"-")</f>
        <v>-</v>
      </c>
      <c r="O310" s="9" t="str">
        <f>IF(C310&lt;&gt;"-",SUMIFS(卖出!$I$4:$I$1000,卖出!$C$4:$C$1000,持仓统计!C310),"-")</f>
        <v>-</v>
      </c>
      <c r="P310" s="8" t="str">
        <f t="shared" si="17"/>
        <v>-</v>
      </c>
      <c r="Q310" s="9"/>
      <c r="R310" s="9" t="str">
        <f t="shared" si="18"/>
        <v>-</v>
      </c>
      <c r="S310" s="9" t="str">
        <f>IF(C310&lt;&gt;"-",SUMIFS(买入!$J$4:$J$1000,买入!$C$4:$C$1000,持仓统计!C310)+SUMIFS(卖出!$J$4:$J$1000,卖出!$C$4:$C$1000,持仓统计!C310),"-")</f>
        <v>-</v>
      </c>
      <c r="T310" s="9" t="str">
        <f t="shared" si="19"/>
        <v>-</v>
      </c>
      <c r="U310" s="8"/>
    </row>
    <row r="311" customHeight="1" spans="2:21">
      <c r="B311" s="8">
        <f t="shared" si="16"/>
        <v>305</v>
      </c>
      <c r="C311" s="8" t="str">
        <f>IF(选股!C305&lt;&gt;"",选股!C305,"-")</f>
        <v>-</v>
      </c>
      <c r="D311" s="8"/>
      <c r="E311" s="8" t="str">
        <f>IFERROR(VLOOKUP(C311,选股!C305:E1301,2,FALSE),"-")</f>
        <v>-</v>
      </c>
      <c r="F311" s="8"/>
      <c r="G311" s="8"/>
      <c r="H311" s="8"/>
      <c r="I311" s="8"/>
      <c r="J311" s="8"/>
      <c r="K311" s="8" t="str">
        <f>IFERROR(VLOOKUP(C311,选股!C305:E1301,3,FALSE),"-")</f>
        <v>-</v>
      </c>
      <c r="L311" s="8" t="str">
        <f>IF(C311&lt;&gt;"-",SUMIFS(买入!$G$4:$G$1000,买入!$C$4:$C$1000,持仓统计!C311),"-")</f>
        <v>-</v>
      </c>
      <c r="M311" s="9" t="str">
        <f>IF(C311&lt;&gt;"-",SUMIFS(买入!$I$4:$I$1000,买入!$C$4:$C$1000,持仓统计!C311),"-")</f>
        <v>-</v>
      </c>
      <c r="N311" s="8" t="str">
        <f>IF(C311&lt;&gt;"-",SUMIFS(卖出!$G$4:$G$1000,卖出!$C$4:$C$1000,持仓统计!C311),"-")</f>
        <v>-</v>
      </c>
      <c r="O311" s="9" t="str">
        <f>IF(C311&lt;&gt;"-",SUMIFS(卖出!$I$4:$I$1000,卖出!$C$4:$C$1000,持仓统计!C311),"-")</f>
        <v>-</v>
      </c>
      <c r="P311" s="8" t="str">
        <f t="shared" si="17"/>
        <v>-</v>
      </c>
      <c r="Q311" s="9"/>
      <c r="R311" s="9" t="str">
        <f t="shared" si="18"/>
        <v>-</v>
      </c>
      <c r="S311" s="9" t="str">
        <f>IF(C311&lt;&gt;"-",SUMIFS(买入!$J$4:$J$1000,买入!$C$4:$C$1000,持仓统计!C311)+SUMIFS(卖出!$J$4:$J$1000,卖出!$C$4:$C$1000,持仓统计!C311),"-")</f>
        <v>-</v>
      </c>
      <c r="T311" s="9" t="str">
        <f t="shared" si="19"/>
        <v>-</v>
      </c>
      <c r="U311" s="8"/>
    </row>
    <row r="312" customHeight="1" spans="2:21">
      <c r="B312" s="8">
        <f t="shared" si="16"/>
        <v>306</v>
      </c>
      <c r="C312" s="8" t="str">
        <f>IF(选股!C306&lt;&gt;"",选股!C306,"-")</f>
        <v>-</v>
      </c>
      <c r="D312" s="8"/>
      <c r="E312" s="8" t="str">
        <f>IFERROR(VLOOKUP(C312,选股!C306:E1302,2,FALSE),"-")</f>
        <v>-</v>
      </c>
      <c r="F312" s="8"/>
      <c r="G312" s="8"/>
      <c r="H312" s="8"/>
      <c r="I312" s="8"/>
      <c r="J312" s="8"/>
      <c r="K312" s="8" t="str">
        <f>IFERROR(VLOOKUP(C312,选股!C306:E1302,3,FALSE),"-")</f>
        <v>-</v>
      </c>
      <c r="L312" s="8" t="str">
        <f>IF(C312&lt;&gt;"-",SUMIFS(买入!$G$4:$G$1000,买入!$C$4:$C$1000,持仓统计!C312),"-")</f>
        <v>-</v>
      </c>
      <c r="M312" s="9" t="str">
        <f>IF(C312&lt;&gt;"-",SUMIFS(买入!$I$4:$I$1000,买入!$C$4:$C$1000,持仓统计!C312),"-")</f>
        <v>-</v>
      </c>
      <c r="N312" s="8" t="str">
        <f>IF(C312&lt;&gt;"-",SUMIFS(卖出!$G$4:$G$1000,卖出!$C$4:$C$1000,持仓统计!C312),"-")</f>
        <v>-</v>
      </c>
      <c r="O312" s="9" t="str">
        <f>IF(C312&lt;&gt;"-",SUMIFS(卖出!$I$4:$I$1000,卖出!$C$4:$C$1000,持仓统计!C312),"-")</f>
        <v>-</v>
      </c>
      <c r="P312" s="8" t="str">
        <f t="shared" si="17"/>
        <v>-</v>
      </c>
      <c r="Q312" s="9"/>
      <c r="R312" s="9" t="str">
        <f t="shared" si="18"/>
        <v>-</v>
      </c>
      <c r="S312" s="9" t="str">
        <f>IF(C312&lt;&gt;"-",SUMIFS(买入!$J$4:$J$1000,买入!$C$4:$C$1000,持仓统计!C312)+SUMIFS(卖出!$J$4:$J$1000,卖出!$C$4:$C$1000,持仓统计!C312),"-")</f>
        <v>-</v>
      </c>
      <c r="T312" s="9" t="str">
        <f t="shared" si="19"/>
        <v>-</v>
      </c>
      <c r="U312" s="8"/>
    </row>
    <row r="313" customHeight="1" spans="2:21">
      <c r="B313" s="8">
        <f t="shared" si="16"/>
        <v>307</v>
      </c>
      <c r="C313" s="8" t="str">
        <f>IF(选股!C307&lt;&gt;"",选股!C307,"-")</f>
        <v>-</v>
      </c>
      <c r="D313" s="8"/>
      <c r="E313" s="8" t="str">
        <f>IFERROR(VLOOKUP(C313,选股!C307:E1303,2,FALSE),"-")</f>
        <v>-</v>
      </c>
      <c r="F313" s="8"/>
      <c r="G313" s="8"/>
      <c r="H313" s="8"/>
      <c r="I313" s="8"/>
      <c r="J313" s="8"/>
      <c r="K313" s="8" t="str">
        <f>IFERROR(VLOOKUP(C313,选股!C307:E1303,3,FALSE),"-")</f>
        <v>-</v>
      </c>
      <c r="L313" s="8" t="str">
        <f>IF(C313&lt;&gt;"-",SUMIFS(买入!$G$4:$G$1000,买入!$C$4:$C$1000,持仓统计!C313),"-")</f>
        <v>-</v>
      </c>
      <c r="M313" s="9" t="str">
        <f>IF(C313&lt;&gt;"-",SUMIFS(买入!$I$4:$I$1000,买入!$C$4:$C$1000,持仓统计!C313),"-")</f>
        <v>-</v>
      </c>
      <c r="N313" s="8" t="str">
        <f>IF(C313&lt;&gt;"-",SUMIFS(卖出!$G$4:$G$1000,卖出!$C$4:$C$1000,持仓统计!C313),"-")</f>
        <v>-</v>
      </c>
      <c r="O313" s="9" t="str">
        <f>IF(C313&lt;&gt;"-",SUMIFS(卖出!$I$4:$I$1000,卖出!$C$4:$C$1000,持仓统计!C313),"-")</f>
        <v>-</v>
      </c>
      <c r="P313" s="8" t="str">
        <f t="shared" si="17"/>
        <v>-</v>
      </c>
      <c r="Q313" s="9"/>
      <c r="R313" s="9" t="str">
        <f t="shared" si="18"/>
        <v>-</v>
      </c>
      <c r="S313" s="9" t="str">
        <f>IF(C313&lt;&gt;"-",SUMIFS(买入!$J$4:$J$1000,买入!$C$4:$C$1000,持仓统计!C313)+SUMIFS(卖出!$J$4:$J$1000,卖出!$C$4:$C$1000,持仓统计!C313),"-")</f>
        <v>-</v>
      </c>
      <c r="T313" s="9" t="str">
        <f t="shared" si="19"/>
        <v>-</v>
      </c>
      <c r="U313" s="8"/>
    </row>
    <row r="314" customHeight="1" spans="2:21">
      <c r="B314" s="8">
        <f t="shared" si="16"/>
        <v>308</v>
      </c>
      <c r="C314" s="8" t="str">
        <f>IF(选股!C308&lt;&gt;"",选股!C308,"-")</f>
        <v>-</v>
      </c>
      <c r="D314" s="8"/>
      <c r="E314" s="8" t="str">
        <f>IFERROR(VLOOKUP(C314,选股!C308:E1304,2,FALSE),"-")</f>
        <v>-</v>
      </c>
      <c r="F314" s="8"/>
      <c r="G314" s="8"/>
      <c r="H314" s="8"/>
      <c r="I314" s="8"/>
      <c r="J314" s="8"/>
      <c r="K314" s="8" t="str">
        <f>IFERROR(VLOOKUP(C314,选股!C308:E1304,3,FALSE),"-")</f>
        <v>-</v>
      </c>
      <c r="L314" s="8" t="str">
        <f>IF(C314&lt;&gt;"-",SUMIFS(买入!$G$4:$G$1000,买入!$C$4:$C$1000,持仓统计!C314),"-")</f>
        <v>-</v>
      </c>
      <c r="M314" s="9" t="str">
        <f>IF(C314&lt;&gt;"-",SUMIFS(买入!$I$4:$I$1000,买入!$C$4:$C$1000,持仓统计!C314),"-")</f>
        <v>-</v>
      </c>
      <c r="N314" s="8" t="str">
        <f>IF(C314&lt;&gt;"-",SUMIFS(卖出!$G$4:$G$1000,卖出!$C$4:$C$1000,持仓统计!C314),"-")</f>
        <v>-</v>
      </c>
      <c r="O314" s="9" t="str">
        <f>IF(C314&lt;&gt;"-",SUMIFS(卖出!$I$4:$I$1000,卖出!$C$4:$C$1000,持仓统计!C314),"-")</f>
        <v>-</v>
      </c>
      <c r="P314" s="8" t="str">
        <f t="shared" si="17"/>
        <v>-</v>
      </c>
      <c r="Q314" s="9"/>
      <c r="R314" s="9" t="str">
        <f t="shared" si="18"/>
        <v>-</v>
      </c>
      <c r="S314" s="9" t="str">
        <f>IF(C314&lt;&gt;"-",SUMIFS(买入!$J$4:$J$1000,买入!$C$4:$C$1000,持仓统计!C314)+SUMIFS(卖出!$J$4:$J$1000,卖出!$C$4:$C$1000,持仓统计!C314),"-")</f>
        <v>-</v>
      </c>
      <c r="T314" s="9" t="str">
        <f t="shared" si="19"/>
        <v>-</v>
      </c>
      <c r="U314" s="8"/>
    </row>
    <row r="315" customHeight="1" spans="2:21">
      <c r="B315" s="8">
        <f t="shared" si="16"/>
        <v>309</v>
      </c>
      <c r="C315" s="8" t="str">
        <f>IF(选股!C309&lt;&gt;"",选股!C309,"-")</f>
        <v>-</v>
      </c>
      <c r="D315" s="8"/>
      <c r="E315" s="8" t="str">
        <f>IFERROR(VLOOKUP(C315,选股!C309:E1305,2,FALSE),"-")</f>
        <v>-</v>
      </c>
      <c r="F315" s="8"/>
      <c r="G315" s="8"/>
      <c r="H315" s="8"/>
      <c r="I315" s="8"/>
      <c r="J315" s="8"/>
      <c r="K315" s="8" t="str">
        <f>IFERROR(VLOOKUP(C315,选股!C309:E1305,3,FALSE),"-")</f>
        <v>-</v>
      </c>
      <c r="L315" s="8" t="str">
        <f>IF(C315&lt;&gt;"-",SUMIFS(买入!$G$4:$G$1000,买入!$C$4:$C$1000,持仓统计!C315),"-")</f>
        <v>-</v>
      </c>
      <c r="M315" s="9" t="str">
        <f>IF(C315&lt;&gt;"-",SUMIFS(买入!$I$4:$I$1000,买入!$C$4:$C$1000,持仓统计!C315),"-")</f>
        <v>-</v>
      </c>
      <c r="N315" s="8" t="str">
        <f>IF(C315&lt;&gt;"-",SUMIFS(卖出!$G$4:$G$1000,卖出!$C$4:$C$1000,持仓统计!C315),"-")</f>
        <v>-</v>
      </c>
      <c r="O315" s="9" t="str">
        <f>IF(C315&lt;&gt;"-",SUMIFS(卖出!$I$4:$I$1000,卖出!$C$4:$C$1000,持仓统计!C315),"-")</f>
        <v>-</v>
      </c>
      <c r="P315" s="8" t="str">
        <f t="shared" si="17"/>
        <v>-</v>
      </c>
      <c r="Q315" s="9"/>
      <c r="R315" s="9" t="str">
        <f t="shared" si="18"/>
        <v>-</v>
      </c>
      <c r="S315" s="9" t="str">
        <f>IF(C315&lt;&gt;"-",SUMIFS(买入!$J$4:$J$1000,买入!$C$4:$C$1000,持仓统计!C315)+SUMIFS(卖出!$J$4:$J$1000,卖出!$C$4:$C$1000,持仓统计!C315),"-")</f>
        <v>-</v>
      </c>
      <c r="T315" s="9" t="str">
        <f t="shared" si="19"/>
        <v>-</v>
      </c>
      <c r="U315" s="8"/>
    </row>
    <row r="316" customHeight="1" spans="2:21">
      <c r="B316" s="8">
        <f t="shared" si="16"/>
        <v>310</v>
      </c>
      <c r="C316" s="8" t="str">
        <f>IF(选股!C310&lt;&gt;"",选股!C310,"-")</f>
        <v>-</v>
      </c>
      <c r="D316" s="8"/>
      <c r="E316" s="8" t="str">
        <f>IFERROR(VLOOKUP(C316,选股!C310:E1306,2,FALSE),"-")</f>
        <v>-</v>
      </c>
      <c r="F316" s="8"/>
      <c r="G316" s="8"/>
      <c r="H316" s="8"/>
      <c r="I316" s="8"/>
      <c r="J316" s="8"/>
      <c r="K316" s="8" t="str">
        <f>IFERROR(VLOOKUP(C316,选股!C310:E1306,3,FALSE),"-")</f>
        <v>-</v>
      </c>
      <c r="L316" s="8" t="str">
        <f>IF(C316&lt;&gt;"-",SUMIFS(买入!$G$4:$G$1000,买入!$C$4:$C$1000,持仓统计!C316),"-")</f>
        <v>-</v>
      </c>
      <c r="M316" s="9" t="str">
        <f>IF(C316&lt;&gt;"-",SUMIFS(买入!$I$4:$I$1000,买入!$C$4:$C$1000,持仓统计!C316),"-")</f>
        <v>-</v>
      </c>
      <c r="N316" s="8" t="str">
        <f>IF(C316&lt;&gt;"-",SUMIFS(卖出!$G$4:$G$1000,卖出!$C$4:$C$1000,持仓统计!C316),"-")</f>
        <v>-</v>
      </c>
      <c r="O316" s="9" t="str">
        <f>IF(C316&lt;&gt;"-",SUMIFS(卖出!$I$4:$I$1000,卖出!$C$4:$C$1000,持仓统计!C316),"-")</f>
        <v>-</v>
      </c>
      <c r="P316" s="8" t="str">
        <f t="shared" si="17"/>
        <v>-</v>
      </c>
      <c r="Q316" s="9"/>
      <c r="R316" s="9" t="str">
        <f t="shared" si="18"/>
        <v>-</v>
      </c>
      <c r="S316" s="9" t="str">
        <f>IF(C316&lt;&gt;"-",SUMIFS(买入!$J$4:$J$1000,买入!$C$4:$C$1000,持仓统计!C316)+SUMIFS(卖出!$J$4:$J$1000,卖出!$C$4:$C$1000,持仓统计!C316),"-")</f>
        <v>-</v>
      </c>
      <c r="T316" s="9" t="str">
        <f t="shared" si="19"/>
        <v>-</v>
      </c>
      <c r="U316" s="8"/>
    </row>
    <row r="317" customHeight="1" spans="2:21">
      <c r="B317" s="8">
        <f t="shared" si="16"/>
        <v>311</v>
      </c>
      <c r="C317" s="8" t="str">
        <f>IF(选股!C311&lt;&gt;"",选股!C311,"-")</f>
        <v>-</v>
      </c>
      <c r="D317" s="8"/>
      <c r="E317" s="8" t="str">
        <f>IFERROR(VLOOKUP(C317,选股!C311:E1307,2,FALSE),"-")</f>
        <v>-</v>
      </c>
      <c r="F317" s="8"/>
      <c r="G317" s="8"/>
      <c r="H317" s="8"/>
      <c r="I317" s="8"/>
      <c r="J317" s="8"/>
      <c r="K317" s="8" t="str">
        <f>IFERROR(VLOOKUP(C317,选股!C311:E1307,3,FALSE),"-")</f>
        <v>-</v>
      </c>
      <c r="L317" s="8" t="str">
        <f>IF(C317&lt;&gt;"-",SUMIFS(买入!$G$4:$G$1000,买入!$C$4:$C$1000,持仓统计!C317),"-")</f>
        <v>-</v>
      </c>
      <c r="M317" s="9" t="str">
        <f>IF(C317&lt;&gt;"-",SUMIFS(买入!$I$4:$I$1000,买入!$C$4:$C$1000,持仓统计!C317),"-")</f>
        <v>-</v>
      </c>
      <c r="N317" s="8" t="str">
        <f>IF(C317&lt;&gt;"-",SUMIFS(卖出!$G$4:$G$1000,卖出!$C$4:$C$1000,持仓统计!C317),"-")</f>
        <v>-</v>
      </c>
      <c r="O317" s="9" t="str">
        <f>IF(C317&lt;&gt;"-",SUMIFS(卖出!$I$4:$I$1000,卖出!$C$4:$C$1000,持仓统计!C317),"-")</f>
        <v>-</v>
      </c>
      <c r="P317" s="8" t="str">
        <f t="shared" si="17"/>
        <v>-</v>
      </c>
      <c r="Q317" s="9"/>
      <c r="R317" s="9" t="str">
        <f t="shared" si="18"/>
        <v>-</v>
      </c>
      <c r="S317" s="9" t="str">
        <f>IF(C317&lt;&gt;"-",SUMIFS(买入!$J$4:$J$1000,买入!$C$4:$C$1000,持仓统计!C317)+SUMIFS(卖出!$J$4:$J$1000,卖出!$C$4:$C$1000,持仓统计!C317),"-")</f>
        <v>-</v>
      </c>
      <c r="T317" s="9" t="str">
        <f t="shared" si="19"/>
        <v>-</v>
      </c>
      <c r="U317" s="8"/>
    </row>
    <row r="318" customHeight="1" spans="2:21">
      <c r="B318" s="8">
        <f t="shared" si="16"/>
        <v>312</v>
      </c>
      <c r="C318" s="8" t="str">
        <f>IF(选股!C312&lt;&gt;"",选股!C312,"-")</f>
        <v>-</v>
      </c>
      <c r="D318" s="8"/>
      <c r="E318" s="8" t="str">
        <f>IFERROR(VLOOKUP(C318,选股!C312:E1308,2,FALSE),"-")</f>
        <v>-</v>
      </c>
      <c r="F318" s="8"/>
      <c r="G318" s="8"/>
      <c r="H318" s="8"/>
      <c r="I318" s="8"/>
      <c r="J318" s="8"/>
      <c r="K318" s="8" t="str">
        <f>IFERROR(VLOOKUP(C318,选股!C312:E1308,3,FALSE),"-")</f>
        <v>-</v>
      </c>
      <c r="L318" s="8" t="str">
        <f>IF(C318&lt;&gt;"-",SUMIFS(买入!$G$4:$G$1000,买入!$C$4:$C$1000,持仓统计!C318),"-")</f>
        <v>-</v>
      </c>
      <c r="M318" s="9" t="str">
        <f>IF(C318&lt;&gt;"-",SUMIFS(买入!$I$4:$I$1000,买入!$C$4:$C$1000,持仓统计!C318),"-")</f>
        <v>-</v>
      </c>
      <c r="N318" s="8" t="str">
        <f>IF(C318&lt;&gt;"-",SUMIFS(卖出!$G$4:$G$1000,卖出!$C$4:$C$1000,持仓统计!C318),"-")</f>
        <v>-</v>
      </c>
      <c r="O318" s="9" t="str">
        <f>IF(C318&lt;&gt;"-",SUMIFS(卖出!$I$4:$I$1000,卖出!$C$4:$C$1000,持仓统计!C318),"-")</f>
        <v>-</v>
      </c>
      <c r="P318" s="8" t="str">
        <f t="shared" si="17"/>
        <v>-</v>
      </c>
      <c r="Q318" s="9"/>
      <c r="R318" s="9" t="str">
        <f t="shared" si="18"/>
        <v>-</v>
      </c>
      <c r="S318" s="9" t="str">
        <f>IF(C318&lt;&gt;"-",SUMIFS(买入!$J$4:$J$1000,买入!$C$4:$C$1000,持仓统计!C318)+SUMIFS(卖出!$J$4:$J$1000,卖出!$C$4:$C$1000,持仓统计!C318),"-")</f>
        <v>-</v>
      </c>
      <c r="T318" s="9" t="str">
        <f t="shared" si="19"/>
        <v>-</v>
      </c>
      <c r="U318" s="8"/>
    </row>
    <row r="319" customHeight="1" spans="2:21">
      <c r="B319" s="8">
        <f t="shared" si="16"/>
        <v>313</v>
      </c>
      <c r="C319" s="8" t="str">
        <f>IF(选股!C313&lt;&gt;"",选股!C313,"-")</f>
        <v>-</v>
      </c>
      <c r="D319" s="8"/>
      <c r="E319" s="8" t="str">
        <f>IFERROR(VLOOKUP(C319,选股!C313:E1309,2,FALSE),"-")</f>
        <v>-</v>
      </c>
      <c r="F319" s="8"/>
      <c r="G319" s="8"/>
      <c r="H319" s="8"/>
      <c r="I319" s="8"/>
      <c r="J319" s="8"/>
      <c r="K319" s="8" t="str">
        <f>IFERROR(VLOOKUP(C319,选股!C313:E1309,3,FALSE),"-")</f>
        <v>-</v>
      </c>
      <c r="L319" s="8" t="str">
        <f>IF(C319&lt;&gt;"-",SUMIFS(买入!$G$4:$G$1000,买入!$C$4:$C$1000,持仓统计!C319),"-")</f>
        <v>-</v>
      </c>
      <c r="M319" s="9" t="str">
        <f>IF(C319&lt;&gt;"-",SUMIFS(买入!$I$4:$I$1000,买入!$C$4:$C$1000,持仓统计!C319),"-")</f>
        <v>-</v>
      </c>
      <c r="N319" s="8" t="str">
        <f>IF(C319&lt;&gt;"-",SUMIFS(卖出!$G$4:$G$1000,卖出!$C$4:$C$1000,持仓统计!C319),"-")</f>
        <v>-</v>
      </c>
      <c r="O319" s="9" t="str">
        <f>IF(C319&lt;&gt;"-",SUMIFS(卖出!$I$4:$I$1000,卖出!$C$4:$C$1000,持仓统计!C319),"-")</f>
        <v>-</v>
      </c>
      <c r="P319" s="8" t="str">
        <f t="shared" si="17"/>
        <v>-</v>
      </c>
      <c r="Q319" s="9"/>
      <c r="R319" s="9" t="str">
        <f t="shared" si="18"/>
        <v>-</v>
      </c>
      <c r="S319" s="9" t="str">
        <f>IF(C319&lt;&gt;"-",SUMIFS(买入!$J$4:$J$1000,买入!$C$4:$C$1000,持仓统计!C319)+SUMIFS(卖出!$J$4:$J$1000,卖出!$C$4:$C$1000,持仓统计!C319),"-")</f>
        <v>-</v>
      </c>
      <c r="T319" s="9" t="str">
        <f t="shared" si="19"/>
        <v>-</v>
      </c>
      <c r="U319" s="8"/>
    </row>
    <row r="320" customHeight="1" spans="2:21">
      <c r="B320" s="8">
        <f t="shared" si="16"/>
        <v>314</v>
      </c>
      <c r="C320" s="8" t="str">
        <f>IF(选股!C314&lt;&gt;"",选股!C314,"-")</f>
        <v>-</v>
      </c>
      <c r="D320" s="8"/>
      <c r="E320" s="8" t="str">
        <f>IFERROR(VLOOKUP(C320,选股!C314:E1310,2,FALSE),"-")</f>
        <v>-</v>
      </c>
      <c r="F320" s="8"/>
      <c r="G320" s="8"/>
      <c r="H320" s="8"/>
      <c r="I320" s="8"/>
      <c r="J320" s="8"/>
      <c r="K320" s="8" t="str">
        <f>IFERROR(VLOOKUP(C320,选股!C314:E1310,3,FALSE),"-")</f>
        <v>-</v>
      </c>
      <c r="L320" s="8" t="str">
        <f>IF(C320&lt;&gt;"-",SUMIFS(买入!$G$4:$G$1000,买入!$C$4:$C$1000,持仓统计!C320),"-")</f>
        <v>-</v>
      </c>
      <c r="M320" s="9" t="str">
        <f>IF(C320&lt;&gt;"-",SUMIFS(买入!$I$4:$I$1000,买入!$C$4:$C$1000,持仓统计!C320),"-")</f>
        <v>-</v>
      </c>
      <c r="N320" s="8" t="str">
        <f>IF(C320&lt;&gt;"-",SUMIFS(卖出!$G$4:$G$1000,卖出!$C$4:$C$1000,持仓统计!C320),"-")</f>
        <v>-</v>
      </c>
      <c r="O320" s="9" t="str">
        <f>IF(C320&lt;&gt;"-",SUMIFS(卖出!$I$4:$I$1000,卖出!$C$4:$C$1000,持仓统计!C320),"-")</f>
        <v>-</v>
      </c>
      <c r="P320" s="8" t="str">
        <f t="shared" si="17"/>
        <v>-</v>
      </c>
      <c r="Q320" s="9"/>
      <c r="R320" s="9" t="str">
        <f t="shared" si="18"/>
        <v>-</v>
      </c>
      <c r="S320" s="9" t="str">
        <f>IF(C320&lt;&gt;"-",SUMIFS(买入!$J$4:$J$1000,买入!$C$4:$C$1000,持仓统计!C320)+SUMIFS(卖出!$J$4:$J$1000,卖出!$C$4:$C$1000,持仓统计!C320),"-")</f>
        <v>-</v>
      </c>
      <c r="T320" s="9" t="str">
        <f t="shared" si="19"/>
        <v>-</v>
      </c>
      <c r="U320" s="8"/>
    </row>
    <row r="321" customHeight="1" spans="2:21">
      <c r="B321" s="8">
        <f t="shared" si="16"/>
        <v>315</v>
      </c>
      <c r="C321" s="8" t="str">
        <f>IF(选股!C315&lt;&gt;"",选股!C315,"-")</f>
        <v>-</v>
      </c>
      <c r="D321" s="8"/>
      <c r="E321" s="8" t="str">
        <f>IFERROR(VLOOKUP(C321,选股!C315:E1311,2,FALSE),"-")</f>
        <v>-</v>
      </c>
      <c r="F321" s="8"/>
      <c r="G321" s="8"/>
      <c r="H321" s="8"/>
      <c r="I321" s="8"/>
      <c r="J321" s="8"/>
      <c r="K321" s="8" t="str">
        <f>IFERROR(VLOOKUP(C321,选股!C315:E1311,3,FALSE),"-")</f>
        <v>-</v>
      </c>
      <c r="L321" s="8" t="str">
        <f>IF(C321&lt;&gt;"-",SUMIFS(买入!$G$4:$G$1000,买入!$C$4:$C$1000,持仓统计!C321),"-")</f>
        <v>-</v>
      </c>
      <c r="M321" s="9" t="str">
        <f>IF(C321&lt;&gt;"-",SUMIFS(买入!$I$4:$I$1000,买入!$C$4:$C$1000,持仓统计!C321),"-")</f>
        <v>-</v>
      </c>
      <c r="N321" s="8" t="str">
        <f>IF(C321&lt;&gt;"-",SUMIFS(卖出!$G$4:$G$1000,卖出!$C$4:$C$1000,持仓统计!C321),"-")</f>
        <v>-</v>
      </c>
      <c r="O321" s="9" t="str">
        <f>IF(C321&lt;&gt;"-",SUMIFS(卖出!$I$4:$I$1000,卖出!$C$4:$C$1000,持仓统计!C321),"-")</f>
        <v>-</v>
      </c>
      <c r="P321" s="8" t="str">
        <f t="shared" si="17"/>
        <v>-</v>
      </c>
      <c r="Q321" s="9"/>
      <c r="R321" s="9" t="str">
        <f t="shared" si="18"/>
        <v>-</v>
      </c>
      <c r="S321" s="9" t="str">
        <f>IF(C321&lt;&gt;"-",SUMIFS(买入!$J$4:$J$1000,买入!$C$4:$C$1000,持仓统计!C321)+SUMIFS(卖出!$J$4:$J$1000,卖出!$C$4:$C$1000,持仓统计!C321),"-")</f>
        <v>-</v>
      </c>
      <c r="T321" s="9" t="str">
        <f t="shared" si="19"/>
        <v>-</v>
      </c>
      <c r="U321" s="8"/>
    </row>
    <row r="322" customHeight="1" spans="2:21">
      <c r="B322" s="8">
        <f t="shared" si="16"/>
        <v>316</v>
      </c>
      <c r="C322" s="8" t="str">
        <f>IF(选股!C316&lt;&gt;"",选股!C316,"-")</f>
        <v>-</v>
      </c>
      <c r="D322" s="8"/>
      <c r="E322" s="8" t="str">
        <f>IFERROR(VLOOKUP(C322,选股!C316:E1312,2,FALSE),"-")</f>
        <v>-</v>
      </c>
      <c r="F322" s="8"/>
      <c r="G322" s="8"/>
      <c r="H322" s="8"/>
      <c r="I322" s="8"/>
      <c r="J322" s="8"/>
      <c r="K322" s="8" t="str">
        <f>IFERROR(VLOOKUP(C322,选股!C316:E1312,3,FALSE),"-")</f>
        <v>-</v>
      </c>
      <c r="L322" s="8" t="str">
        <f>IF(C322&lt;&gt;"-",SUMIFS(买入!$G$4:$G$1000,买入!$C$4:$C$1000,持仓统计!C322),"-")</f>
        <v>-</v>
      </c>
      <c r="M322" s="9" t="str">
        <f>IF(C322&lt;&gt;"-",SUMIFS(买入!$I$4:$I$1000,买入!$C$4:$C$1000,持仓统计!C322),"-")</f>
        <v>-</v>
      </c>
      <c r="N322" s="8" t="str">
        <f>IF(C322&lt;&gt;"-",SUMIFS(卖出!$G$4:$G$1000,卖出!$C$4:$C$1000,持仓统计!C322),"-")</f>
        <v>-</v>
      </c>
      <c r="O322" s="9" t="str">
        <f>IF(C322&lt;&gt;"-",SUMIFS(卖出!$I$4:$I$1000,卖出!$C$4:$C$1000,持仓统计!C322),"-")</f>
        <v>-</v>
      </c>
      <c r="P322" s="8" t="str">
        <f t="shared" si="17"/>
        <v>-</v>
      </c>
      <c r="Q322" s="9"/>
      <c r="R322" s="9" t="str">
        <f t="shared" si="18"/>
        <v>-</v>
      </c>
      <c r="S322" s="9" t="str">
        <f>IF(C322&lt;&gt;"-",SUMIFS(买入!$J$4:$J$1000,买入!$C$4:$C$1000,持仓统计!C322)+SUMIFS(卖出!$J$4:$J$1000,卖出!$C$4:$C$1000,持仓统计!C322),"-")</f>
        <v>-</v>
      </c>
      <c r="T322" s="9" t="str">
        <f t="shared" si="19"/>
        <v>-</v>
      </c>
      <c r="U322" s="8"/>
    </row>
    <row r="323" customHeight="1" spans="2:21">
      <c r="B323" s="8">
        <f t="shared" si="16"/>
        <v>317</v>
      </c>
      <c r="C323" s="8" t="str">
        <f>IF(选股!C317&lt;&gt;"",选股!C317,"-")</f>
        <v>-</v>
      </c>
      <c r="D323" s="8"/>
      <c r="E323" s="8" t="str">
        <f>IFERROR(VLOOKUP(C323,选股!C317:E1313,2,FALSE),"-")</f>
        <v>-</v>
      </c>
      <c r="F323" s="8"/>
      <c r="G323" s="8"/>
      <c r="H323" s="8"/>
      <c r="I323" s="8"/>
      <c r="J323" s="8"/>
      <c r="K323" s="8" t="str">
        <f>IFERROR(VLOOKUP(C323,选股!C317:E1313,3,FALSE),"-")</f>
        <v>-</v>
      </c>
      <c r="L323" s="8" t="str">
        <f>IF(C323&lt;&gt;"-",SUMIFS(买入!$G$4:$G$1000,买入!$C$4:$C$1000,持仓统计!C323),"-")</f>
        <v>-</v>
      </c>
      <c r="M323" s="9" t="str">
        <f>IF(C323&lt;&gt;"-",SUMIFS(买入!$I$4:$I$1000,买入!$C$4:$C$1000,持仓统计!C323),"-")</f>
        <v>-</v>
      </c>
      <c r="N323" s="8" t="str">
        <f>IF(C323&lt;&gt;"-",SUMIFS(卖出!$G$4:$G$1000,卖出!$C$4:$C$1000,持仓统计!C323),"-")</f>
        <v>-</v>
      </c>
      <c r="O323" s="9" t="str">
        <f>IF(C323&lt;&gt;"-",SUMIFS(卖出!$I$4:$I$1000,卖出!$C$4:$C$1000,持仓统计!C323),"-")</f>
        <v>-</v>
      </c>
      <c r="P323" s="8" t="str">
        <f t="shared" si="17"/>
        <v>-</v>
      </c>
      <c r="Q323" s="9"/>
      <c r="R323" s="9" t="str">
        <f t="shared" si="18"/>
        <v>-</v>
      </c>
      <c r="S323" s="9" t="str">
        <f>IF(C323&lt;&gt;"-",SUMIFS(买入!$J$4:$J$1000,买入!$C$4:$C$1000,持仓统计!C323)+SUMIFS(卖出!$J$4:$J$1000,卖出!$C$4:$C$1000,持仓统计!C323),"-")</f>
        <v>-</v>
      </c>
      <c r="T323" s="9" t="str">
        <f t="shared" si="19"/>
        <v>-</v>
      </c>
      <c r="U323" s="8"/>
    </row>
    <row r="324" customHeight="1" spans="2:21">
      <c r="B324" s="8">
        <f t="shared" si="16"/>
        <v>318</v>
      </c>
      <c r="C324" s="8" t="str">
        <f>IF(选股!C318&lt;&gt;"",选股!C318,"-")</f>
        <v>-</v>
      </c>
      <c r="D324" s="8"/>
      <c r="E324" s="8" t="str">
        <f>IFERROR(VLOOKUP(C324,选股!C318:E1314,2,FALSE),"-")</f>
        <v>-</v>
      </c>
      <c r="F324" s="8"/>
      <c r="G324" s="8"/>
      <c r="H324" s="8"/>
      <c r="I324" s="8"/>
      <c r="J324" s="8"/>
      <c r="K324" s="8" t="str">
        <f>IFERROR(VLOOKUP(C324,选股!C318:E1314,3,FALSE),"-")</f>
        <v>-</v>
      </c>
      <c r="L324" s="8" t="str">
        <f>IF(C324&lt;&gt;"-",SUMIFS(买入!$G$4:$G$1000,买入!$C$4:$C$1000,持仓统计!C324),"-")</f>
        <v>-</v>
      </c>
      <c r="M324" s="9" t="str">
        <f>IF(C324&lt;&gt;"-",SUMIFS(买入!$I$4:$I$1000,买入!$C$4:$C$1000,持仓统计!C324),"-")</f>
        <v>-</v>
      </c>
      <c r="N324" s="8" t="str">
        <f>IF(C324&lt;&gt;"-",SUMIFS(卖出!$G$4:$G$1000,卖出!$C$4:$C$1000,持仓统计!C324),"-")</f>
        <v>-</v>
      </c>
      <c r="O324" s="9" t="str">
        <f>IF(C324&lt;&gt;"-",SUMIFS(卖出!$I$4:$I$1000,卖出!$C$4:$C$1000,持仓统计!C324),"-")</f>
        <v>-</v>
      </c>
      <c r="P324" s="8" t="str">
        <f t="shared" si="17"/>
        <v>-</v>
      </c>
      <c r="Q324" s="9"/>
      <c r="R324" s="9" t="str">
        <f t="shared" si="18"/>
        <v>-</v>
      </c>
      <c r="S324" s="9" t="str">
        <f>IF(C324&lt;&gt;"-",SUMIFS(买入!$J$4:$J$1000,买入!$C$4:$C$1000,持仓统计!C324)+SUMIFS(卖出!$J$4:$J$1000,卖出!$C$4:$C$1000,持仓统计!C324),"-")</f>
        <v>-</v>
      </c>
      <c r="T324" s="9" t="str">
        <f t="shared" si="19"/>
        <v>-</v>
      </c>
      <c r="U324" s="8"/>
    </row>
    <row r="325" customHeight="1" spans="2:21">
      <c r="B325" s="8">
        <f t="shared" si="16"/>
        <v>319</v>
      </c>
      <c r="C325" s="8" t="str">
        <f>IF(选股!C319&lt;&gt;"",选股!C319,"-")</f>
        <v>-</v>
      </c>
      <c r="D325" s="8"/>
      <c r="E325" s="8" t="str">
        <f>IFERROR(VLOOKUP(C325,选股!C319:E1315,2,FALSE),"-")</f>
        <v>-</v>
      </c>
      <c r="F325" s="8"/>
      <c r="G325" s="8"/>
      <c r="H325" s="8"/>
      <c r="I325" s="8"/>
      <c r="J325" s="8"/>
      <c r="K325" s="8" t="str">
        <f>IFERROR(VLOOKUP(C325,选股!C319:E1315,3,FALSE),"-")</f>
        <v>-</v>
      </c>
      <c r="L325" s="8" t="str">
        <f>IF(C325&lt;&gt;"-",SUMIFS(买入!$G$4:$G$1000,买入!$C$4:$C$1000,持仓统计!C325),"-")</f>
        <v>-</v>
      </c>
      <c r="M325" s="9" t="str">
        <f>IF(C325&lt;&gt;"-",SUMIFS(买入!$I$4:$I$1000,买入!$C$4:$C$1000,持仓统计!C325),"-")</f>
        <v>-</v>
      </c>
      <c r="N325" s="8" t="str">
        <f>IF(C325&lt;&gt;"-",SUMIFS(卖出!$G$4:$G$1000,卖出!$C$4:$C$1000,持仓统计!C325),"-")</f>
        <v>-</v>
      </c>
      <c r="O325" s="9" t="str">
        <f>IF(C325&lt;&gt;"-",SUMIFS(卖出!$I$4:$I$1000,卖出!$C$4:$C$1000,持仓统计!C325),"-")</f>
        <v>-</v>
      </c>
      <c r="P325" s="8" t="str">
        <f t="shared" si="17"/>
        <v>-</v>
      </c>
      <c r="Q325" s="9"/>
      <c r="R325" s="9" t="str">
        <f t="shared" si="18"/>
        <v>-</v>
      </c>
      <c r="S325" s="9" t="str">
        <f>IF(C325&lt;&gt;"-",SUMIFS(买入!$J$4:$J$1000,买入!$C$4:$C$1000,持仓统计!C325)+SUMIFS(卖出!$J$4:$J$1000,卖出!$C$4:$C$1000,持仓统计!C325),"-")</f>
        <v>-</v>
      </c>
      <c r="T325" s="9" t="str">
        <f t="shared" si="19"/>
        <v>-</v>
      </c>
      <c r="U325" s="8"/>
    </row>
    <row r="326" customHeight="1" spans="2:21">
      <c r="B326" s="8">
        <f t="shared" si="16"/>
        <v>320</v>
      </c>
      <c r="C326" s="8" t="str">
        <f>IF(选股!C320&lt;&gt;"",选股!C320,"-")</f>
        <v>-</v>
      </c>
      <c r="D326" s="8"/>
      <c r="E326" s="8" t="str">
        <f>IFERROR(VLOOKUP(C326,选股!C320:E1316,2,FALSE),"-")</f>
        <v>-</v>
      </c>
      <c r="F326" s="8"/>
      <c r="G326" s="8"/>
      <c r="H326" s="8"/>
      <c r="I326" s="8"/>
      <c r="J326" s="8"/>
      <c r="K326" s="8" t="str">
        <f>IFERROR(VLOOKUP(C326,选股!C320:E1316,3,FALSE),"-")</f>
        <v>-</v>
      </c>
      <c r="L326" s="8" t="str">
        <f>IF(C326&lt;&gt;"-",SUMIFS(买入!$G$4:$G$1000,买入!$C$4:$C$1000,持仓统计!C326),"-")</f>
        <v>-</v>
      </c>
      <c r="M326" s="9" t="str">
        <f>IF(C326&lt;&gt;"-",SUMIFS(买入!$I$4:$I$1000,买入!$C$4:$C$1000,持仓统计!C326),"-")</f>
        <v>-</v>
      </c>
      <c r="N326" s="8" t="str">
        <f>IF(C326&lt;&gt;"-",SUMIFS(卖出!$G$4:$G$1000,卖出!$C$4:$C$1000,持仓统计!C326),"-")</f>
        <v>-</v>
      </c>
      <c r="O326" s="9" t="str">
        <f>IF(C326&lt;&gt;"-",SUMIFS(卖出!$I$4:$I$1000,卖出!$C$4:$C$1000,持仓统计!C326),"-")</f>
        <v>-</v>
      </c>
      <c r="P326" s="8" t="str">
        <f t="shared" si="17"/>
        <v>-</v>
      </c>
      <c r="Q326" s="9"/>
      <c r="R326" s="9" t="str">
        <f t="shared" si="18"/>
        <v>-</v>
      </c>
      <c r="S326" s="9" t="str">
        <f>IF(C326&lt;&gt;"-",SUMIFS(买入!$J$4:$J$1000,买入!$C$4:$C$1000,持仓统计!C326)+SUMIFS(卖出!$J$4:$J$1000,卖出!$C$4:$C$1000,持仓统计!C326),"-")</f>
        <v>-</v>
      </c>
      <c r="T326" s="9" t="str">
        <f t="shared" si="19"/>
        <v>-</v>
      </c>
      <c r="U326" s="8"/>
    </row>
    <row r="327" customHeight="1" spans="2:21">
      <c r="B327" s="8">
        <f t="shared" si="16"/>
        <v>321</v>
      </c>
      <c r="C327" s="8" t="str">
        <f>IF(选股!C321&lt;&gt;"",选股!C321,"-")</f>
        <v>-</v>
      </c>
      <c r="D327" s="8"/>
      <c r="E327" s="8" t="str">
        <f>IFERROR(VLOOKUP(C327,选股!C321:E1317,2,FALSE),"-")</f>
        <v>-</v>
      </c>
      <c r="F327" s="8"/>
      <c r="G327" s="8"/>
      <c r="H327" s="8"/>
      <c r="I327" s="8"/>
      <c r="J327" s="8"/>
      <c r="K327" s="8" t="str">
        <f>IFERROR(VLOOKUP(C327,选股!C321:E1317,3,FALSE),"-")</f>
        <v>-</v>
      </c>
      <c r="L327" s="8" t="str">
        <f>IF(C327&lt;&gt;"-",SUMIFS(买入!$G$4:$G$1000,买入!$C$4:$C$1000,持仓统计!C327),"-")</f>
        <v>-</v>
      </c>
      <c r="M327" s="9" t="str">
        <f>IF(C327&lt;&gt;"-",SUMIFS(买入!$I$4:$I$1000,买入!$C$4:$C$1000,持仓统计!C327),"-")</f>
        <v>-</v>
      </c>
      <c r="N327" s="8" t="str">
        <f>IF(C327&lt;&gt;"-",SUMIFS(卖出!$G$4:$G$1000,卖出!$C$4:$C$1000,持仓统计!C327),"-")</f>
        <v>-</v>
      </c>
      <c r="O327" s="9" t="str">
        <f>IF(C327&lt;&gt;"-",SUMIFS(卖出!$I$4:$I$1000,卖出!$C$4:$C$1000,持仓统计!C327),"-")</f>
        <v>-</v>
      </c>
      <c r="P327" s="8" t="str">
        <f t="shared" si="17"/>
        <v>-</v>
      </c>
      <c r="Q327" s="9"/>
      <c r="R327" s="9" t="str">
        <f t="shared" si="18"/>
        <v>-</v>
      </c>
      <c r="S327" s="9" t="str">
        <f>IF(C327&lt;&gt;"-",SUMIFS(买入!$J$4:$J$1000,买入!$C$4:$C$1000,持仓统计!C327)+SUMIFS(卖出!$J$4:$J$1000,卖出!$C$4:$C$1000,持仓统计!C327),"-")</f>
        <v>-</v>
      </c>
      <c r="T327" s="9" t="str">
        <f t="shared" si="19"/>
        <v>-</v>
      </c>
      <c r="U327" s="8"/>
    </row>
    <row r="328" customHeight="1" spans="2:21">
      <c r="B328" s="8">
        <f t="shared" si="16"/>
        <v>322</v>
      </c>
      <c r="C328" s="8" t="str">
        <f>IF(选股!C322&lt;&gt;"",选股!C322,"-")</f>
        <v>-</v>
      </c>
      <c r="D328" s="8"/>
      <c r="E328" s="8" t="str">
        <f>IFERROR(VLOOKUP(C328,选股!C322:E1318,2,FALSE),"-")</f>
        <v>-</v>
      </c>
      <c r="F328" s="8"/>
      <c r="G328" s="8"/>
      <c r="H328" s="8"/>
      <c r="I328" s="8"/>
      <c r="J328" s="8"/>
      <c r="K328" s="8" t="str">
        <f>IFERROR(VLOOKUP(C328,选股!C322:E1318,3,FALSE),"-")</f>
        <v>-</v>
      </c>
      <c r="L328" s="8" t="str">
        <f>IF(C328&lt;&gt;"-",SUMIFS(买入!$G$4:$G$1000,买入!$C$4:$C$1000,持仓统计!C328),"-")</f>
        <v>-</v>
      </c>
      <c r="M328" s="9" t="str">
        <f>IF(C328&lt;&gt;"-",SUMIFS(买入!$I$4:$I$1000,买入!$C$4:$C$1000,持仓统计!C328),"-")</f>
        <v>-</v>
      </c>
      <c r="N328" s="8" t="str">
        <f>IF(C328&lt;&gt;"-",SUMIFS(卖出!$G$4:$G$1000,卖出!$C$4:$C$1000,持仓统计!C328),"-")</f>
        <v>-</v>
      </c>
      <c r="O328" s="9" t="str">
        <f>IF(C328&lt;&gt;"-",SUMIFS(卖出!$I$4:$I$1000,卖出!$C$4:$C$1000,持仓统计!C328),"-")</f>
        <v>-</v>
      </c>
      <c r="P328" s="8" t="str">
        <f t="shared" si="17"/>
        <v>-</v>
      </c>
      <c r="Q328" s="9"/>
      <c r="R328" s="9" t="str">
        <f t="shared" si="18"/>
        <v>-</v>
      </c>
      <c r="S328" s="9" t="str">
        <f>IF(C328&lt;&gt;"-",SUMIFS(买入!$J$4:$J$1000,买入!$C$4:$C$1000,持仓统计!C328)+SUMIFS(卖出!$J$4:$J$1000,卖出!$C$4:$C$1000,持仓统计!C328),"-")</f>
        <v>-</v>
      </c>
      <c r="T328" s="9" t="str">
        <f t="shared" si="19"/>
        <v>-</v>
      </c>
      <c r="U328" s="8"/>
    </row>
    <row r="329" customHeight="1" spans="2:21">
      <c r="B329" s="8">
        <f t="shared" si="16"/>
        <v>323</v>
      </c>
      <c r="C329" s="8" t="str">
        <f>IF(选股!C323&lt;&gt;"",选股!C323,"-")</f>
        <v>-</v>
      </c>
      <c r="D329" s="8"/>
      <c r="E329" s="8" t="str">
        <f>IFERROR(VLOOKUP(C329,选股!C323:E1319,2,FALSE),"-")</f>
        <v>-</v>
      </c>
      <c r="F329" s="8"/>
      <c r="G329" s="8"/>
      <c r="H329" s="8"/>
      <c r="I329" s="8"/>
      <c r="J329" s="8"/>
      <c r="K329" s="8" t="str">
        <f>IFERROR(VLOOKUP(C329,选股!C323:E1319,3,FALSE),"-")</f>
        <v>-</v>
      </c>
      <c r="L329" s="8" t="str">
        <f>IF(C329&lt;&gt;"-",SUMIFS(买入!$G$4:$G$1000,买入!$C$4:$C$1000,持仓统计!C329),"-")</f>
        <v>-</v>
      </c>
      <c r="M329" s="9" t="str">
        <f>IF(C329&lt;&gt;"-",SUMIFS(买入!$I$4:$I$1000,买入!$C$4:$C$1000,持仓统计!C329),"-")</f>
        <v>-</v>
      </c>
      <c r="N329" s="8" t="str">
        <f>IF(C329&lt;&gt;"-",SUMIFS(卖出!$G$4:$G$1000,卖出!$C$4:$C$1000,持仓统计!C329),"-")</f>
        <v>-</v>
      </c>
      <c r="O329" s="9" t="str">
        <f>IF(C329&lt;&gt;"-",SUMIFS(卖出!$I$4:$I$1000,卖出!$C$4:$C$1000,持仓统计!C329),"-")</f>
        <v>-</v>
      </c>
      <c r="P329" s="8" t="str">
        <f t="shared" si="17"/>
        <v>-</v>
      </c>
      <c r="Q329" s="9"/>
      <c r="R329" s="9" t="str">
        <f t="shared" si="18"/>
        <v>-</v>
      </c>
      <c r="S329" s="9" t="str">
        <f>IF(C329&lt;&gt;"-",SUMIFS(买入!$J$4:$J$1000,买入!$C$4:$C$1000,持仓统计!C329)+SUMIFS(卖出!$J$4:$J$1000,卖出!$C$4:$C$1000,持仓统计!C329),"-")</f>
        <v>-</v>
      </c>
      <c r="T329" s="9" t="str">
        <f t="shared" si="19"/>
        <v>-</v>
      </c>
      <c r="U329" s="8"/>
    </row>
    <row r="330" customHeight="1" spans="2:21">
      <c r="B330" s="8">
        <f t="shared" si="16"/>
        <v>324</v>
      </c>
      <c r="C330" s="8" t="str">
        <f>IF(选股!C324&lt;&gt;"",选股!C324,"-")</f>
        <v>-</v>
      </c>
      <c r="D330" s="8"/>
      <c r="E330" s="8" t="str">
        <f>IFERROR(VLOOKUP(C330,选股!C324:E1320,2,FALSE),"-")</f>
        <v>-</v>
      </c>
      <c r="F330" s="8"/>
      <c r="G330" s="8"/>
      <c r="H330" s="8"/>
      <c r="I330" s="8"/>
      <c r="J330" s="8"/>
      <c r="K330" s="8" t="str">
        <f>IFERROR(VLOOKUP(C330,选股!C324:E1320,3,FALSE),"-")</f>
        <v>-</v>
      </c>
      <c r="L330" s="8" t="str">
        <f>IF(C330&lt;&gt;"-",SUMIFS(买入!$G$4:$G$1000,买入!$C$4:$C$1000,持仓统计!C330),"-")</f>
        <v>-</v>
      </c>
      <c r="M330" s="9" t="str">
        <f>IF(C330&lt;&gt;"-",SUMIFS(买入!$I$4:$I$1000,买入!$C$4:$C$1000,持仓统计!C330),"-")</f>
        <v>-</v>
      </c>
      <c r="N330" s="8" t="str">
        <f>IF(C330&lt;&gt;"-",SUMIFS(卖出!$G$4:$G$1000,卖出!$C$4:$C$1000,持仓统计!C330),"-")</f>
        <v>-</v>
      </c>
      <c r="O330" s="9" t="str">
        <f>IF(C330&lt;&gt;"-",SUMIFS(卖出!$I$4:$I$1000,卖出!$C$4:$C$1000,持仓统计!C330),"-")</f>
        <v>-</v>
      </c>
      <c r="P330" s="8" t="str">
        <f t="shared" si="17"/>
        <v>-</v>
      </c>
      <c r="Q330" s="9"/>
      <c r="R330" s="9" t="str">
        <f t="shared" si="18"/>
        <v>-</v>
      </c>
      <c r="S330" s="9" t="str">
        <f>IF(C330&lt;&gt;"-",SUMIFS(买入!$J$4:$J$1000,买入!$C$4:$C$1000,持仓统计!C330)+SUMIFS(卖出!$J$4:$J$1000,卖出!$C$4:$C$1000,持仓统计!C330),"-")</f>
        <v>-</v>
      </c>
      <c r="T330" s="9" t="str">
        <f t="shared" si="19"/>
        <v>-</v>
      </c>
      <c r="U330" s="8"/>
    </row>
    <row r="331" customHeight="1" spans="2:21">
      <c r="B331" s="8">
        <f t="shared" ref="B331:B394" si="20">IF(C331&lt;&gt;"",ROW()-6,"")</f>
        <v>325</v>
      </c>
      <c r="C331" s="8" t="str">
        <f>IF(选股!C325&lt;&gt;"",选股!C325,"-")</f>
        <v>-</v>
      </c>
      <c r="D331" s="8"/>
      <c r="E331" s="8" t="str">
        <f>IFERROR(VLOOKUP(C331,选股!C325:E1321,2,FALSE),"-")</f>
        <v>-</v>
      </c>
      <c r="F331" s="8"/>
      <c r="G331" s="8"/>
      <c r="H331" s="8"/>
      <c r="I331" s="8"/>
      <c r="J331" s="8"/>
      <c r="K331" s="8" t="str">
        <f>IFERROR(VLOOKUP(C331,选股!C325:E1321,3,FALSE),"-")</f>
        <v>-</v>
      </c>
      <c r="L331" s="8" t="str">
        <f>IF(C331&lt;&gt;"-",SUMIFS(买入!$G$4:$G$1000,买入!$C$4:$C$1000,持仓统计!C331),"-")</f>
        <v>-</v>
      </c>
      <c r="M331" s="9" t="str">
        <f>IF(C331&lt;&gt;"-",SUMIFS(买入!$I$4:$I$1000,买入!$C$4:$C$1000,持仓统计!C331),"-")</f>
        <v>-</v>
      </c>
      <c r="N331" s="8" t="str">
        <f>IF(C331&lt;&gt;"-",SUMIFS(卖出!$G$4:$G$1000,卖出!$C$4:$C$1000,持仓统计!C331),"-")</f>
        <v>-</v>
      </c>
      <c r="O331" s="9" t="str">
        <f>IF(C331&lt;&gt;"-",SUMIFS(卖出!$I$4:$I$1000,卖出!$C$4:$C$1000,持仓统计!C331),"-")</f>
        <v>-</v>
      </c>
      <c r="P331" s="8" t="str">
        <f t="shared" ref="P331:P394" si="21">IFERROR(IF(AND(L331&lt;&gt;"",N331&lt;&gt;""),L331-N331,"-"),"-")</f>
        <v>-</v>
      </c>
      <c r="Q331" s="9"/>
      <c r="R331" s="9" t="str">
        <f t="shared" ref="R331:R394" si="22">IFERROR(IF(AND(P331&lt;&gt;"",Q331&lt;&gt;""),P331*Q331,"-"),"")</f>
        <v>-</v>
      </c>
      <c r="S331" s="9" t="str">
        <f>IF(C331&lt;&gt;"-",SUMIFS(买入!$J$4:$J$1000,买入!$C$4:$C$1000,持仓统计!C331)+SUMIFS(卖出!$J$4:$J$1000,卖出!$C$4:$C$1000,持仓统计!C331),"-")</f>
        <v>-</v>
      </c>
      <c r="T331" s="9" t="str">
        <f t="shared" ref="T331:T394" si="23">IF(C331&lt;&gt;"-",O331+R331-M331-S331,"-")</f>
        <v>-</v>
      </c>
      <c r="U331" s="8"/>
    </row>
    <row r="332" customHeight="1" spans="2:21">
      <c r="B332" s="8">
        <f t="shared" si="20"/>
        <v>326</v>
      </c>
      <c r="C332" s="8" t="str">
        <f>IF(选股!C326&lt;&gt;"",选股!C326,"-")</f>
        <v>-</v>
      </c>
      <c r="D332" s="8"/>
      <c r="E332" s="8" t="str">
        <f>IFERROR(VLOOKUP(C332,选股!C326:E1322,2,FALSE),"-")</f>
        <v>-</v>
      </c>
      <c r="F332" s="8"/>
      <c r="G332" s="8"/>
      <c r="H332" s="8"/>
      <c r="I332" s="8"/>
      <c r="J332" s="8"/>
      <c r="K332" s="8" t="str">
        <f>IFERROR(VLOOKUP(C332,选股!C326:E1322,3,FALSE),"-")</f>
        <v>-</v>
      </c>
      <c r="L332" s="8" t="str">
        <f>IF(C332&lt;&gt;"-",SUMIFS(买入!$G$4:$G$1000,买入!$C$4:$C$1000,持仓统计!C332),"-")</f>
        <v>-</v>
      </c>
      <c r="M332" s="9" t="str">
        <f>IF(C332&lt;&gt;"-",SUMIFS(买入!$I$4:$I$1000,买入!$C$4:$C$1000,持仓统计!C332),"-")</f>
        <v>-</v>
      </c>
      <c r="N332" s="8" t="str">
        <f>IF(C332&lt;&gt;"-",SUMIFS(卖出!$G$4:$G$1000,卖出!$C$4:$C$1000,持仓统计!C332),"-")</f>
        <v>-</v>
      </c>
      <c r="O332" s="9" t="str">
        <f>IF(C332&lt;&gt;"-",SUMIFS(卖出!$I$4:$I$1000,卖出!$C$4:$C$1000,持仓统计!C332),"-")</f>
        <v>-</v>
      </c>
      <c r="P332" s="8" t="str">
        <f t="shared" si="21"/>
        <v>-</v>
      </c>
      <c r="Q332" s="9"/>
      <c r="R332" s="9" t="str">
        <f t="shared" si="22"/>
        <v>-</v>
      </c>
      <c r="S332" s="9" t="str">
        <f>IF(C332&lt;&gt;"-",SUMIFS(买入!$J$4:$J$1000,买入!$C$4:$C$1000,持仓统计!C332)+SUMIFS(卖出!$J$4:$J$1000,卖出!$C$4:$C$1000,持仓统计!C332),"-")</f>
        <v>-</v>
      </c>
      <c r="T332" s="9" t="str">
        <f t="shared" si="23"/>
        <v>-</v>
      </c>
      <c r="U332" s="8"/>
    </row>
    <row r="333" customHeight="1" spans="2:21">
      <c r="B333" s="8">
        <f t="shared" si="20"/>
        <v>327</v>
      </c>
      <c r="C333" s="8" t="str">
        <f>IF(选股!C327&lt;&gt;"",选股!C327,"-")</f>
        <v>-</v>
      </c>
      <c r="D333" s="8"/>
      <c r="E333" s="8" t="str">
        <f>IFERROR(VLOOKUP(C333,选股!C327:E1323,2,FALSE),"-")</f>
        <v>-</v>
      </c>
      <c r="F333" s="8"/>
      <c r="G333" s="8"/>
      <c r="H333" s="8"/>
      <c r="I333" s="8"/>
      <c r="J333" s="8"/>
      <c r="K333" s="8" t="str">
        <f>IFERROR(VLOOKUP(C333,选股!C327:E1323,3,FALSE),"-")</f>
        <v>-</v>
      </c>
      <c r="L333" s="8" t="str">
        <f>IF(C333&lt;&gt;"-",SUMIFS(买入!$G$4:$G$1000,买入!$C$4:$C$1000,持仓统计!C333),"-")</f>
        <v>-</v>
      </c>
      <c r="M333" s="9" t="str">
        <f>IF(C333&lt;&gt;"-",SUMIFS(买入!$I$4:$I$1000,买入!$C$4:$C$1000,持仓统计!C333),"-")</f>
        <v>-</v>
      </c>
      <c r="N333" s="8" t="str">
        <f>IF(C333&lt;&gt;"-",SUMIFS(卖出!$G$4:$G$1000,卖出!$C$4:$C$1000,持仓统计!C333),"-")</f>
        <v>-</v>
      </c>
      <c r="O333" s="9" t="str">
        <f>IF(C333&lt;&gt;"-",SUMIFS(卖出!$I$4:$I$1000,卖出!$C$4:$C$1000,持仓统计!C333),"-")</f>
        <v>-</v>
      </c>
      <c r="P333" s="8" t="str">
        <f t="shared" si="21"/>
        <v>-</v>
      </c>
      <c r="Q333" s="9"/>
      <c r="R333" s="9" t="str">
        <f t="shared" si="22"/>
        <v>-</v>
      </c>
      <c r="S333" s="9" t="str">
        <f>IF(C333&lt;&gt;"-",SUMIFS(买入!$J$4:$J$1000,买入!$C$4:$C$1000,持仓统计!C333)+SUMIFS(卖出!$J$4:$J$1000,卖出!$C$4:$C$1000,持仓统计!C333),"-")</f>
        <v>-</v>
      </c>
      <c r="T333" s="9" t="str">
        <f t="shared" si="23"/>
        <v>-</v>
      </c>
      <c r="U333" s="8"/>
    </row>
    <row r="334" customHeight="1" spans="2:21">
      <c r="B334" s="8">
        <f t="shared" si="20"/>
        <v>328</v>
      </c>
      <c r="C334" s="8" t="str">
        <f>IF(选股!C328&lt;&gt;"",选股!C328,"-")</f>
        <v>-</v>
      </c>
      <c r="D334" s="8"/>
      <c r="E334" s="8" t="str">
        <f>IFERROR(VLOOKUP(C334,选股!C328:E1324,2,FALSE),"-")</f>
        <v>-</v>
      </c>
      <c r="F334" s="8"/>
      <c r="G334" s="8"/>
      <c r="H334" s="8"/>
      <c r="I334" s="8"/>
      <c r="J334" s="8"/>
      <c r="K334" s="8" t="str">
        <f>IFERROR(VLOOKUP(C334,选股!C328:E1324,3,FALSE),"-")</f>
        <v>-</v>
      </c>
      <c r="L334" s="8" t="str">
        <f>IF(C334&lt;&gt;"-",SUMIFS(买入!$G$4:$G$1000,买入!$C$4:$C$1000,持仓统计!C334),"-")</f>
        <v>-</v>
      </c>
      <c r="M334" s="9" t="str">
        <f>IF(C334&lt;&gt;"-",SUMIFS(买入!$I$4:$I$1000,买入!$C$4:$C$1000,持仓统计!C334),"-")</f>
        <v>-</v>
      </c>
      <c r="N334" s="8" t="str">
        <f>IF(C334&lt;&gt;"-",SUMIFS(卖出!$G$4:$G$1000,卖出!$C$4:$C$1000,持仓统计!C334),"-")</f>
        <v>-</v>
      </c>
      <c r="O334" s="9" t="str">
        <f>IF(C334&lt;&gt;"-",SUMIFS(卖出!$I$4:$I$1000,卖出!$C$4:$C$1000,持仓统计!C334),"-")</f>
        <v>-</v>
      </c>
      <c r="P334" s="8" t="str">
        <f t="shared" si="21"/>
        <v>-</v>
      </c>
      <c r="Q334" s="9"/>
      <c r="R334" s="9" t="str">
        <f t="shared" si="22"/>
        <v>-</v>
      </c>
      <c r="S334" s="9" t="str">
        <f>IF(C334&lt;&gt;"-",SUMIFS(买入!$J$4:$J$1000,买入!$C$4:$C$1000,持仓统计!C334)+SUMIFS(卖出!$J$4:$J$1000,卖出!$C$4:$C$1000,持仓统计!C334),"-")</f>
        <v>-</v>
      </c>
      <c r="T334" s="9" t="str">
        <f t="shared" si="23"/>
        <v>-</v>
      </c>
      <c r="U334" s="8"/>
    </row>
    <row r="335" customHeight="1" spans="2:21">
      <c r="B335" s="8">
        <f t="shared" si="20"/>
        <v>329</v>
      </c>
      <c r="C335" s="8" t="str">
        <f>IF(选股!C329&lt;&gt;"",选股!C329,"-")</f>
        <v>-</v>
      </c>
      <c r="D335" s="8"/>
      <c r="E335" s="8" t="str">
        <f>IFERROR(VLOOKUP(C335,选股!C329:E1325,2,FALSE),"-")</f>
        <v>-</v>
      </c>
      <c r="F335" s="8"/>
      <c r="G335" s="8"/>
      <c r="H335" s="8"/>
      <c r="I335" s="8"/>
      <c r="J335" s="8"/>
      <c r="K335" s="8" t="str">
        <f>IFERROR(VLOOKUP(C335,选股!C329:E1325,3,FALSE),"-")</f>
        <v>-</v>
      </c>
      <c r="L335" s="8" t="str">
        <f>IF(C335&lt;&gt;"-",SUMIFS(买入!$G$4:$G$1000,买入!$C$4:$C$1000,持仓统计!C335),"-")</f>
        <v>-</v>
      </c>
      <c r="M335" s="9" t="str">
        <f>IF(C335&lt;&gt;"-",SUMIFS(买入!$I$4:$I$1000,买入!$C$4:$C$1000,持仓统计!C335),"-")</f>
        <v>-</v>
      </c>
      <c r="N335" s="8" t="str">
        <f>IF(C335&lt;&gt;"-",SUMIFS(卖出!$G$4:$G$1000,卖出!$C$4:$C$1000,持仓统计!C335),"-")</f>
        <v>-</v>
      </c>
      <c r="O335" s="9" t="str">
        <f>IF(C335&lt;&gt;"-",SUMIFS(卖出!$I$4:$I$1000,卖出!$C$4:$C$1000,持仓统计!C335),"-")</f>
        <v>-</v>
      </c>
      <c r="P335" s="8" t="str">
        <f t="shared" si="21"/>
        <v>-</v>
      </c>
      <c r="Q335" s="9"/>
      <c r="R335" s="9" t="str">
        <f t="shared" si="22"/>
        <v>-</v>
      </c>
      <c r="S335" s="9" t="str">
        <f>IF(C335&lt;&gt;"-",SUMIFS(买入!$J$4:$J$1000,买入!$C$4:$C$1000,持仓统计!C335)+SUMIFS(卖出!$J$4:$J$1000,卖出!$C$4:$C$1000,持仓统计!C335),"-")</f>
        <v>-</v>
      </c>
      <c r="T335" s="9" t="str">
        <f t="shared" si="23"/>
        <v>-</v>
      </c>
      <c r="U335" s="8"/>
    </row>
    <row r="336" customHeight="1" spans="2:21">
      <c r="B336" s="8">
        <f t="shared" si="20"/>
        <v>330</v>
      </c>
      <c r="C336" s="8" t="str">
        <f>IF(选股!C330&lt;&gt;"",选股!C330,"-")</f>
        <v>-</v>
      </c>
      <c r="D336" s="8"/>
      <c r="E336" s="8" t="str">
        <f>IFERROR(VLOOKUP(C336,选股!C330:E1326,2,FALSE),"-")</f>
        <v>-</v>
      </c>
      <c r="F336" s="8"/>
      <c r="G336" s="8"/>
      <c r="H336" s="8"/>
      <c r="I336" s="8"/>
      <c r="J336" s="8"/>
      <c r="K336" s="8" t="str">
        <f>IFERROR(VLOOKUP(C336,选股!C330:E1326,3,FALSE),"-")</f>
        <v>-</v>
      </c>
      <c r="L336" s="8" t="str">
        <f>IF(C336&lt;&gt;"-",SUMIFS(买入!$G$4:$G$1000,买入!$C$4:$C$1000,持仓统计!C336),"-")</f>
        <v>-</v>
      </c>
      <c r="M336" s="9" t="str">
        <f>IF(C336&lt;&gt;"-",SUMIFS(买入!$I$4:$I$1000,买入!$C$4:$C$1000,持仓统计!C336),"-")</f>
        <v>-</v>
      </c>
      <c r="N336" s="8" t="str">
        <f>IF(C336&lt;&gt;"-",SUMIFS(卖出!$G$4:$G$1000,卖出!$C$4:$C$1000,持仓统计!C336),"-")</f>
        <v>-</v>
      </c>
      <c r="O336" s="9" t="str">
        <f>IF(C336&lt;&gt;"-",SUMIFS(卖出!$I$4:$I$1000,卖出!$C$4:$C$1000,持仓统计!C336),"-")</f>
        <v>-</v>
      </c>
      <c r="P336" s="8" t="str">
        <f t="shared" si="21"/>
        <v>-</v>
      </c>
      <c r="Q336" s="9"/>
      <c r="R336" s="9" t="str">
        <f t="shared" si="22"/>
        <v>-</v>
      </c>
      <c r="S336" s="9" t="str">
        <f>IF(C336&lt;&gt;"-",SUMIFS(买入!$J$4:$J$1000,买入!$C$4:$C$1000,持仓统计!C336)+SUMIFS(卖出!$J$4:$J$1000,卖出!$C$4:$C$1000,持仓统计!C336),"-")</f>
        <v>-</v>
      </c>
      <c r="T336" s="9" t="str">
        <f t="shared" si="23"/>
        <v>-</v>
      </c>
      <c r="U336" s="8"/>
    </row>
    <row r="337" customHeight="1" spans="2:21">
      <c r="B337" s="8">
        <f t="shared" si="20"/>
        <v>331</v>
      </c>
      <c r="C337" s="8" t="str">
        <f>IF(选股!C331&lt;&gt;"",选股!C331,"-")</f>
        <v>-</v>
      </c>
      <c r="D337" s="8"/>
      <c r="E337" s="8" t="str">
        <f>IFERROR(VLOOKUP(C337,选股!C331:E1327,2,FALSE),"-")</f>
        <v>-</v>
      </c>
      <c r="F337" s="8"/>
      <c r="G337" s="8"/>
      <c r="H337" s="8"/>
      <c r="I337" s="8"/>
      <c r="J337" s="8"/>
      <c r="K337" s="8" t="str">
        <f>IFERROR(VLOOKUP(C337,选股!C331:E1327,3,FALSE),"-")</f>
        <v>-</v>
      </c>
      <c r="L337" s="8" t="str">
        <f>IF(C337&lt;&gt;"-",SUMIFS(买入!$G$4:$G$1000,买入!$C$4:$C$1000,持仓统计!C337),"-")</f>
        <v>-</v>
      </c>
      <c r="M337" s="9" t="str">
        <f>IF(C337&lt;&gt;"-",SUMIFS(买入!$I$4:$I$1000,买入!$C$4:$C$1000,持仓统计!C337),"-")</f>
        <v>-</v>
      </c>
      <c r="N337" s="8" t="str">
        <f>IF(C337&lt;&gt;"-",SUMIFS(卖出!$G$4:$G$1000,卖出!$C$4:$C$1000,持仓统计!C337),"-")</f>
        <v>-</v>
      </c>
      <c r="O337" s="9" t="str">
        <f>IF(C337&lt;&gt;"-",SUMIFS(卖出!$I$4:$I$1000,卖出!$C$4:$C$1000,持仓统计!C337),"-")</f>
        <v>-</v>
      </c>
      <c r="P337" s="8" t="str">
        <f t="shared" si="21"/>
        <v>-</v>
      </c>
      <c r="Q337" s="9"/>
      <c r="R337" s="9" t="str">
        <f t="shared" si="22"/>
        <v>-</v>
      </c>
      <c r="S337" s="9" t="str">
        <f>IF(C337&lt;&gt;"-",SUMIFS(买入!$J$4:$J$1000,买入!$C$4:$C$1000,持仓统计!C337)+SUMIFS(卖出!$J$4:$J$1000,卖出!$C$4:$C$1000,持仓统计!C337),"-")</f>
        <v>-</v>
      </c>
      <c r="T337" s="9" t="str">
        <f t="shared" si="23"/>
        <v>-</v>
      </c>
      <c r="U337" s="8"/>
    </row>
    <row r="338" customHeight="1" spans="2:21">
      <c r="B338" s="8">
        <f t="shared" si="20"/>
        <v>332</v>
      </c>
      <c r="C338" s="8" t="str">
        <f>IF(选股!C332&lt;&gt;"",选股!C332,"-")</f>
        <v>-</v>
      </c>
      <c r="D338" s="8"/>
      <c r="E338" s="8" t="str">
        <f>IFERROR(VLOOKUP(C338,选股!C332:E1328,2,FALSE),"-")</f>
        <v>-</v>
      </c>
      <c r="F338" s="8"/>
      <c r="G338" s="8"/>
      <c r="H338" s="8"/>
      <c r="I338" s="8"/>
      <c r="J338" s="8"/>
      <c r="K338" s="8" t="str">
        <f>IFERROR(VLOOKUP(C338,选股!C332:E1328,3,FALSE),"-")</f>
        <v>-</v>
      </c>
      <c r="L338" s="8" t="str">
        <f>IF(C338&lt;&gt;"-",SUMIFS(买入!$G$4:$G$1000,买入!$C$4:$C$1000,持仓统计!C338),"-")</f>
        <v>-</v>
      </c>
      <c r="M338" s="9" t="str">
        <f>IF(C338&lt;&gt;"-",SUMIFS(买入!$I$4:$I$1000,买入!$C$4:$C$1000,持仓统计!C338),"-")</f>
        <v>-</v>
      </c>
      <c r="N338" s="8" t="str">
        <f>IF(C338&lt;&gt;"-",SUMIFS(卖出!$G$4:$G$1000,卖出!$C$4:$C$1000,持仓统计!C338),"-")</f>
        <v>-</v>
      </c>
      <c r="O338" s="9" t="str">
        <f>IF(C338&lt;&gt;"-",SUMIFS(卖出!$I$4:$I$1000,卖出!$C$4:$C$1000,持仓统计!C338),"-")</f>
        <v>-</v>
      </c>
      <c r="P338" s="8" t="str">
        <f t="shared" si="21"/>
        <v>-</v>
      </c>
      <c r="Q338" s="9"/>
      <c r="R338" s="9" t="str">
        <f t="shared" si="22"/>
        <v>-</v>
      </c>
      <c r="S338" s="9" t="str">
        <f>IF(C338&lt;&gt;"-",SUMIFS(买入!$J$4:$J$1000,买入!$C$4:$C$1000,持仓统计!C338)+SUMIFS(卖出!$J$4:$J$1000,卖出!$C$4:$C$1000,持仓统计!C338),"-")</f>
        <v>-</v>
      </c>
      <c r="T338" s="9" t="str">
        <f t="shared" si="23"/>
        <v>-</v>
      </c>
      <c r="U338" s="8"/>
    </row>
    <row r="339" customHeight="1" spans="2:21">
      <c r="B339" s="8">
        <f t="shared" si="20"/>
        <v>333</v>
      </c>
      <c r="C339" s="8" t="str">
        <f>IF(选股!C333&lt;&gt;"",选股!C333,"-")</f>
        <v>-</v>
      </c>
      <c r="D339" s="8"/>
      <c r="E339" s="8" t="str">
        <f>IFERROR(VLOOKUP(C339,选股!C333:E1329,2,FALSE),"-")</f>
        <v>-</v>
      </c>
      <c r="F339" s="8"/>
      <c r="G339" s="8"/>
      <c r="H339" s="8"/>
      <c r="I339" s="8"/>
      <c r="J339" s="8"/>
      <c r="K339" s="8" t="str">
        <f>IFERROR(VLOOKUP(C339,选股!C333:E1329,3,FALSE),"-")</f>
        <v>-</v>
      </c>
      <c r="L339" s="8" t="str">
        <f>IF(C339&lt;&gt;"-",SUMIFS(买入!$G$4:$G$1000,买入!$C$4:$C$1000,持仓统计!C339),"-")</f>
        <v>-</v>
      </c>
      <c r="M339" s="9" t="str">
        <f>IF(C339&lt;&gt;"-",SUMIFS(买入!$I$4:$I$1000,买入!$C$4:$C$1000,持仓统计!C339),"-")</f>
        <v>-</v>
      </c>
      <c r="N339" s="8" t="str">
        <f>IF(C339&lt;&gt;"-",SUMIFS(卖出!$G$4:$G$1000,卖出!$C$4:$C$1000,持仓统计!C339),"-")</f>
        <v>-</v>
      </c>
      <c r="O339" s="9" t="str">
        <f>IF(C339&lt;&gt;"-",SUMIFS(卖出!$I$4:$I$1000,卖出!$C$4:$C$1000,持仓统计!C339),"-")</f>
        <v>-</v>
      </c>
      <c r="P339" s="8" t="str">
        <f t="shared" si="21"/>
        <v>-</v>
      </c>
      <c r="Q339" s="9"/>
      <c r="R339" s="9" t="str">
        <f t="shared" si="22"/>
        <v>-</v>
      </c>
      <c r="S339" s="9" t="str">
        <f>IF(C339&lt;&gt;"-",SUMIFS(买入!$J$4:$J$1000,买入!$C$4:$C$1000,持仓统计!C339)+SUMIFS(卖出!$J$4:$J$1000,卖出!$C$4:$C$1000,持仓统计!C339),"-")</f>
        <v>-</v>
      </c>
      <c r="T339" s="9" t="str">
        <f t="shared" si="23"/>
        <v>-</v>
      </c>
      <c r="U339" s="8"/>
    </row>
    <row r="340" customHeight="1" spans="2:21">
      <c r="B340" s="8">
        <f t="shared" si="20"/>
        <v>334</v>
      </c>
      <c r="C340" s="8" t="str">
        <f>IF(选股!C334&lt;&gt;"",选股!C334,"-")</f>
        <v>-</v>
      </c>
      <c r="D340" s="8"/>
      <c r="E340" s="8" t="str">
        <f>IFERROR(VLOOKUP(C340,选股!C334:E1330,2,FALSE),"-")</f>
        <v>-</v>
      </c>
      <c r="F340" s="8"/>
      <c r="G340" s="8"/>
      <c r="H340" s="8"/>
      <c r="I340" s="8"/>
      <c r="J340" s="8"/>
      <c r="K340" s="8" t="str">
        <f>IFERROR(VLOOKUP(C340,选股!C334:E1330,3,FALSE),"-")</f>
        <v>-</v>
      </c>
      <c r="L340" s="8" t="str">
        <f>IF(C340&lt;&gt;"-",SUMIFS(买入!$G$4:$G$1000,买入!$C$4:$C$1000,持仓统计!C340),"-")</f>
        <v>-</v>
      </c>
      <c r="M340" s="9" t="str">
        <f>IF(C340&lt;&gt;"-",SUMIFS(买入!$I$4:$I$1000,买入!$C$4:$C$1000,持仓统计!C340),"-")</f>
        <v>-</v>
      </c>
      <c r="N340" s="8" t="str">
        <f>IF(C340&lt;&gt;"-",SUMIFS(卖出!$G$4:$G$1000,卖出!$C$4:$C$1000,持仓统计!C340),"-")</f>
        <v>-</v>
      </c>
      <c r="O340" s="9" t="str">
        <f>IF(C340&lt;&gt;"-",SUMIFS(卖出!$I$4:$I$1000,卖出!$C$4:$C$1000,持仓统计!C340),"-")</f>
        <v>-</v>
      </c>
      <c r="P340" s="8" t="str">
        <f t="shared" si="21"/>
        <v>-</v>
      </c>
      <c r="Q340" s="9"/>
      <c r="R340" s="9" t="str">
        <f t="shared" si="22"/>
        <v>-</v>
      </c>
      <c r="S340" s="9" t="str">
        <f>IF(C340&lt;&gt;"-",SUMIFS(买入!$J$4:$J$1000,买入!$C$4:$C$1000,持仓统计!C340)+SUMIFS(卖出!$J$4:$J$1000,卖出!$C$4:$C$1000,持仓统计!C340),"-")</f>
        <v>-</v>
      </c>
      <c r="T340" s="9" t="str">
        <f t="shared" si="23"/>
        <v>-</v>
      </c>
      <c r="U340" s="8"/>
    </row>
    <row r="341" customHeight="1" spans="2:21">
      <c r="B341" s="8">
        <f t="shared" si="20"/>
        <v>335</v>
      </c>
      <c r="C341" s="8" t="str">
        <f>IF(选股!C335&lt;&gt;"",选股!C335,"-")</f>
        <v>-</v>
      </c>
      <c r="D341" s="8"/>
      <c r="E341" s="8" t="str">
        <f>IFERROR(VLOOKUP(C341,选股!C335:E1331,2,FALSE),"-")</f>
        <v>-</v>
      </c>
      <c r="F341" s="8"/>
      <c r="G341" s="8"/>
      <c r="H341" s="8"/>
      <c r="I341" s="8"/>
      <c r="J341" s="8"/>
      <c r="K341" s="8" t="str">
        <f>IFERROR(VLOOKUP(C341,选股!C335:E1331,3,FALSE),"-")</f>
        <v>-</v>
      </c>
      <c r="L341" s="8" t="str">
        <f>IF(C341&lt;&gt;"-",SUMIFS(买入!$G$4:$G$1000,买入!$C$4:$C$1000,持仓统计!C341),"-")</f>
        <v>-</v>
      </c>
      <c r="M341" s="9" t="str">
        <f>IF(C341&lt;&gt;"-",SUMIFS(买入!$I$4:$I$1000,买入!$C$4:$C$1000,持仓统计!C341),"-")</f>
        <v>-</v>
      </c>
      <c r="N341" s="8" t="str">
        <f>IF(C341&lt;&gt;"-",SUMIFS(卖出!$G$4:$G$1000,卖出!$C$4:$C$1000,持仓统计!C341),"-")</f>
        <v>-</v>
      </c>
      <c r="O341" s="9" t="str">
        <f>IF(C341&lt;&gt;"-",SUMIFS(卖出!$I$4:$I$1000,卖出!$C$4:$C$1000,持仓统计!C341),"-")</f>
        <v>-</v>
      </c>
      <c r="P341" s="8" t="str">
        <f t="shared" si="21"/>
        <v>-</v>
      </c>
      <c r="Q341" s="9"/>
      <c r="R341" s="9" t="str">
        <f t="shared" si="22"/>
        <v>-</v>
      </c>
      <c r="S341" s="9" t="str">
        <f>IF(C341&lt;&gt;"-",SUMIFS(买入!$J$4:$J$1000,买入!$C$4:$C$1000,持仓统计!C341)+SUMIFS(卖出!$J$4:$J$1000,卖出!$C$4:$C$1000,持仓统计!C341),"-")</f>
        <v>-</v>
      </c>
      <c r="T341" s="9" t="str">
        <f t="shared" si="23"/>
        <v>-</v>
      </c>
      <c r="U341" s="8"/>
    </row>
    <row r="342" customHeight="1" spans="2:21">
      <c r="B342" s="8">
        <f t="shared" si="20"/>
        <v>336</v>
      </c>
      <c r="C342" s="8" t="str">
        <f>IF(选股!C336&lt;&gt;"",选股!C336,"-")</f>
        <v>-</v>
      </c>
      <c r="D342" s="8"/>
      <c r="E342" s="8" t="str">
        <f>IFERROR(VLOOKUP(C342,选股!C336:E1332,2,FALSE),"-")</f>
        <v>-</v>
      </c>
      <c r="F342" s="8"/>
      <c r="G342" s="8"/>
      <c r="H342" s="8"/>
      <c r="I342" s="8"/>
      <c r="J342" s="8"/>
      <c r="K342" s="8" t="str">
        <f>IFERROR(VLOOKUP(C342,选股!C336:E1332,3,FALSE),"-")</f>
        <v>-</v>
      </c>
      <c r="L342" s="8" t="str">
        <f>IF(C342&lt;&gt;"-",SUMIFS(买入!$G$4:$G$1000,买入!$C$4:$C$1000,持仓统计!C342),"-")</f>
        <v>-</v>
      </c>
      <c r="M342" s="9" t="str">
        <f>IF(C342&lt;&gt;"-",SUMIFS(买入!$I$4:$I$1000,买入!$C$4:$C$1000,持仓统计!C342),"-")</f>
        <v>-</v>
      </c>
      <c r="N342" s="8" t="str">
        <f>IF(C342&lt;&gt;"-",SUMIFS(卖出!$G$4:$G$1000,卖出!$C$4:$C$1000,持仓统计!C342),"-")</f>
        <v>-</v>
      </c>
      <c r="O342" s="9" t="str">
        <f>IF(C342&lt;&gt;"-",SUMIFS(卖出!$I$4:$I$1000,卖出!$C$4:$C$1000,持仓统计!C342),"-")</f>
        <v>-</v>
      </c>
      <c r="P342" s="8" t="str">
        <f t="shared" si="21"/>
        <v>-</v>
      </c>
      <c r="Q342" s="9"/>
      <c r="R342" s="9" t="str">
        <f t="shared" si="22"/>
        <v>-</v>
      </c>
      <c r="S342" s="9" t="str">
        <f>IF(C342&lt;&gt;"-",SUMIFS(买入!$J$4:$J$1000,买入!$C$4:$C$1000,持仓统计!C342)+SUMIFS(卖出!$J$4:$J$1000,卖出!$C$4:$C$1000,持仓统计!C342),"-")</f>
        <v>-</v>
      </c>
      <c r="T342" s="9" t="str">
        <f t="shared" si="23"/>
        <v>-</v>
      </c>
      <c r="U342" s="8"/>
    </row>
    <row r="343" customHeight="1" spans="2:21">
      <c r="B343" s="8">
        <f t="shared" si="20"/>
        <v>337</v>
      </c>
      <c r="C343" s="8" t="str">
        <f>IF(选股!C337&lt;&gt;"",选股!C337,"-")</f>
        <v>-</v>
      </c>
      <c r="D343" s="8"/>
      <c r="E343" s="8" t="str">
        <f>IFERROR(VLOOKUP(C343,选股!C337:E1333,2,FALSE),"-")</f>
        <v>-</v>
      </c>
      <c r="F343" s="8"/>
      <c r="G343" s="8"/>
      <c r="H343" s="8"/>
      <c r="I343" s="8"/>
      <c r="J343" s="8"/>
      <c r="K343" s="8" t="str">
        <f>IFERROR(VLOOKUP(C343,选股!C337:E1333,3,FALSE),"-")</f>
        <v>-</v>
      </c>
      <c r="L343" s="8" t="str">
        <f>IF(C343&lt;&gt;"-",SUMIFS(买入!$G$4:$G$1000,买入!$C$4:$C$1000,持仓统计!C343),"-")</f>
        <v>-</v>
      </c>
      <c r="M343" s="9" t="str">
        <f>IF(C343&lt;&gt;"-",SUMIFS(买入!$I$4:$I$1000,买入!$C$4:$C$1000,持仓统计!C343),"-")</f>
        <v>-</v>
      </c>
      <c r="N343" s="8" t="str">
        <f>IF(C343&lt;&gt;"-",SUMIFS(卖出!$G$4:$G$1000,卖出!$C$4:$C$1000,持仓统计!C343),"-")</f>
        <v>-</v>
      </c>
      <c r="O343" s="9" t="str">
        <f>IF(C343&lt;&gt;"-",SUMIFS(卖出!$I$4:$I$1000,卖出!$C$4:$C$1000,持仓统计!C343),"-")</f>
        <v>-</v>
      </c>
      <c r="P343" s="8" t="str">
        <f t="shared" si="21"/>
        <v>-</v>
      </c>
      <c r="Q343" s="9"/>
      <c r="R343" s="9" t="str">
        <f t="shared" si="22"/>
        <v>-</v>
      </c>
      <c r="S343" s="9" t="str">
        <f>IF(C343&lt;&gt;"-",SUMIFS(买入!$J$4:$J$1000,买入!$C$4:$C$1000,持仓统计!C343)+SUMIFS(卖出!$J$4:$J$1000,卖出!$C$4:$C$1000,持仓统计!C343),"-")</f>
        <v>-</v>
      </c>
      <c r="T343" s="9" t="str">
        <f t="shared" si="23"/>
        <v>-</v>
      </c>
      <c r="U343" s="8"/>
    </row>
    <row r="344" customHeight="1" spans="2:21">
      <c r="B344" s="8">
        <f t="shared" si="20"/>
        <v>338</v>
      </c>
      <c r="C344" s="8" t="str">
        <f>IF(选股!C338&lt;&gt;"",选股!C338,"-")</f>
        <v>-</v>
      </c>
      <c r="D344" s="8"/>
      <c r="E344" s="8" t="str">
        <f>IFERROR(VLOOKUP(C344,选股!C338:E1334,2,FALSE),"-")</f>
        <v>-</v>
      </c>
      <c r="F344" s="8"/>
      <c r="G344" s="8"/>
      <c r="H344" s="8"/>
      <c r="I344" s="8"/>
      <c r="J344" s="8"/>
      <c r="K344" s="8" t="str">
        <f>IFERROR(VLOOKUP(C344,选股!C338:E1334,3,FALSE),"-")</f>
        <v>-</v>
      </c>
      <c r="L344" s="8" t="str">
        <f>IF(C344&lt;&gt;"-",SUMIFS(买入!$G$4:$G$1000,买入!$C$4:$C$1000,持仓统计!C344),"-")</f>
        <v>-</v>
      </c>
      <c r="M344" s="9" t="str">
        <f>IF(C344&lt;&gt;"-",SUMIFS(买入!$I$4:$I$1000,买入!$C$4:$C$1000,持仓统计!C344),"-")</f>
        <v>-</v>
      </c>
      <c r="N344" s="8" t="str">
        <f>IF(C344&lt;&gt;"-",SUMIFS(卖出!$G$4:$G$1000,卖出!$C$4:$C$1000,持仓统计!C344),"-")</f>
        <v>-</v>
      </c>
      <c r="O344" s="9" t="str">
        <f>IF(C344&lt;&gt;"-",SUMIFS(卖出!$I$4:$I$1000,卖出!$C$4:$C$1000,持仓统计!C344),"-")</f>
        <v>-</v>
      </c>
      <c r="P344" s="8" t="str">
        <f t="shared" si="21"/>
        <v>-</v>
      </c>
      <c r="Q344" s="9"/>
      <c r="R344" s="9" t="str">
        <f t="shared" si="22"/>
        <v>-</v>
      </c>
      <c r="S344" s="9" t="str">
        <f>IF(C344&lt;&gt;"-",SUMIFS(买入!$J$4:$J$1000,买入!$C$4:$C$1000,持仓统计!C344)+SUMIFS(卖出!$J$4:$J$1000,卖出!$C$4:$C$1000,持仓统计!C344),"-")</f>
        <v>-</v>
      </c>
      <c r="T344" s="9" t="str">
        <f t="shared" si="23"/>
        <v>-</v>
      </c>
      <c r="U344" s="8"/>
    </row>
    <row r="345" customHeight="1" spans="2:21">
      <c r="B345" s="8">
        <f t="shared" si="20"/>
        <v>339</v>
      </c>
      <c r="C345" s="8" t="str">
        <f>IF(选股!C339&lt;&gt;"",选股!C339,"-")</f>
        <v>-</v>
      </c>
      <c r="D345" s="8"/>
      <c r="E345" s="8" t="str">
        <f>IFERROR(VLOOKUP(C345,选股!C339:E1335,2,FALSE),"-")</f>
        <v>-</v>
      </c>
      <c r="F345" s="8"/>
      <c r="G345" s="8"/>
      <c r="H345" s="8"/>
      <c r="I345" s="8"/>
      <c r="J345" s="8"/>
      <c r="K345" s="8" t="str">
        <f>IFERROR(VLOOKUP(C345,选股!C339:E1335,3,FALSE),"-")</f>
        <v>-</v>
      </c>
      <c r="L345" s="8" t="str">
        <f>IF(C345&lt;&gt;"-",SUMIFS(买入!$G$4:$G$1000,买入!$C$4:$C$1000,持仓统计!C345),"-")</f>
        <v>-</v>
      </c>
      <c r="M345" s="9" t="str">
        <f>IF(C345&lt;&gt;"-",SUMIFS(买入!$I$4:$I$1000,买入!$C$4:$C$1000,持仓统计!C345),"-")</f>
        <v>-</v>
      </c>
      <c r="N345" s="8" t="str">
        <f>IF(C345&lt;&gt;"-",SUMIFS(卖出!$G$4:$G$1000,卖出!$C$4:$C$1000,持仓统计!C345),"-")</f>
        <v>-</v>
      </c>
      <c r="O345" s="9" t="str">
        <f>IF(C345&lt;&gt;"-",SUMIFS(卖出!$I$4:$I$1000,卖出!$C$4:$C$1000,持仓统计!C345),"-")</f>
        <v>-</v>
      </c>
      <c r="P345" s="8" t="str">
        <f t="shared" si="21"/>
        <v>-</v>
      </c>
      <c r="Q345" s="9"/>
      <c r="R345" s="9" t="str">
        <f t="shared" si="22"/>
        <v>-</v>
      </c>
      <c r="S345" s="9" t="str">
        <f>IF(C345&lt;&gt;"-",SUMIFS(买入!$J$4:$J$1000,买入!$C$4:$C$1000,持仓统计!C345)+SUMIFS(卖出!$J$4:$J$1000,卖出!$C$4:$C$1000,持仓统计!C345),"-")</f>
        <v>-</v>
      </c>
      <c r="T345" s="9" t="str">
        <f t="shared" si="23"/>
        <v>-</v>
      </c>
      <c r="U345" s="8"/>
    </row>
    <row r="346" customHeight="1" spans="2:21">
      <c r="B346" s="8">
        <f t="shared" si="20"/>
        <v>340</v>
      </c>
      <c r="C346" s="8" t="str">
        <f>IF(选股!C340&lt;&gt;"",选股!C340,"-")</f>
        <v>-</v>
      </c>
      <c r="D346" s="8"/>
      <c r="E346" s="8" t="str">
        <f>IFERROR(VLOOKUP(C346,选股!C340:E1336,2,FALSE),"-")</f>
        <v>-</v>
      </c>
      <c r="F346" s="8"/>
      <c r="G346" s="8"/>
      <c r="H346" s="8"/>
      <c r="I346" s="8"/>
      <c r="J346" s="8"/>
      <c r="K346" s="8" t="str">
        <f>IFERROR(VLOOKUP(C346,选股!C340:E1336,3,FALSE),"-")</f>
        <v>-</v>
      </c>
      <c r="L346" s="8" t="str">
        <f>IF(C346&lt;&gt;"-",SUMIFS(买入!$G$4:$G$1000,买入!$C$4:$C$1000,持仓统计!C346),"-")</f>
        <v>-</v>
      </c>
      <c r="M346" s="9" t="str">
        <f>IF(C346&lt;&gt;"-",SUMIFS(买入!$I$4:$I$1000,买入!$C$4:$C$1000,持仓统计!C346),"-")</f>
        <v>-</v>
      </c>
      <c r="N346" s="8" t="str">
        <f>IF(C346&lt;&gt;"-",SUMIFS(卖出!$G$4:$G$1000,卖出!$C$4:$C$1000,持仓统计!C346),"-")</f>
        <v>-</v>
      </c>
      <c r="O346" s="9" t="str">
        <f>IF(C346&lt;&gt;"-",SUMIFS(卖出!$I$4:$I$1000,卖出!$C$4:$C$1000,持仓统计!C346),"-")</f>
        <v>-</v>
      </c>
      <c r="P346" s="8" t="str">
        <f t="shared" si="21"/>
        <v>-</v>
      </c>
      <c r="Q346" s="9"/>
      <c r="R346" s="9" t="str">
        <f t="shared" si="22"/>
        <v>-</v>
      </c>
      <c r="S346" s="9" t="str">
        <f>IF(C346&lt;&gt;"-",SUMIFS(买入!$J$4:$J$1000,买入!$C$4:$C$1000,持仓统计!C346)+SUMIFS(卖出!$J$4:$J$1000,卖出!$C$4:$C$1000,持仓统计!C346),"-")</f>
        <v>-</v>
      </c>
      <c r="T346" s="9" t="str">
        <f t="shared" si="23"/>
        <v>-</v>
      </c>
      <c r="U346" s="8"/>
    </row>
    <row r="347" customHeight="1" spans="2:21">
      <c r="B347" s="8">
        <f t="shared" si="20"/>
        <v>341</v>
      </c>
      <c r="C347" s="8" t="str">
        <f>IF(选股!C341&lt;&gt;"",选股!C341,"-")</f>
        <v>-</v>
      </c>
      <c r="D347" s="8"/>
      <c r="E347" s="8" t="str">
        <f>IFERROR(VLOOKUP(C347,选股!C341:E1337,2,FALSE),"-")</f>
        <v>-</v>
      </c>
      <c r="F347" s="8"/>
      <c r="G347" s="8"/>
      <c r="H347" s="8"/>
      <c r="I347" s="8"/>
      <c r="J347" s="8"/>
      <c r="K347" s="8" t="str">
        <f>IFERROR(VLOOKUP(C347,选股!C341:E1337,3,FALSE),"-")</f>
        <v>-</v>
      </c>
      <c r="L347" s="8" t="str">
        <f>IF(C347&lt;&gt;"-",SUMIFS(买入!$G$4:$G$1000,买入!$C$4:$C$1000,持仓统计!C347),"-")</f>
        <v>-</v>
      </c>
      <c r="M347" s="9" t="str">
        <f>IF(C347&lt;&gt;"-",SUMIFS(买入!$I$4:$I$1000,买入!$C$4:$C$1000,持仓统计!C347),"-")</f>
        <v>-</v>
      </c>
      <c r="N347" s="8" t="str">
        <f>IF(C347&lt;&gt;"-",SUMIFS(卖出!$G$4:$G$1000,卖出!$C$4:$C$1000,持仓统计!C347),"-")</f>
        <v>-</v>
      </c>
      <c r="O347" s="9" t="str">
        <f>IF(C347&lt;&gt;"-",SUMIFS(卖出!$I$4:$I$1000,卖出!$C$4:$C$1000,持仓统计!C347),"-")</f>
        <v>-</v>
      </c>
      <c r="P347" s="8" t="str">
        <f t="shared" si="21"/>
        <v>-</v>
      </c>
      <c r="Q347" s="9"/>
      <c r="R347" s="9" t="str">
        <f t="shared" si="22"/>
        <v>-</v>
      </c>
      <c r="S347" s="9" t="str">
        <f>IF(C347&lt;&gt;"-",SUMIFS(买入!$J$4:$J$1000,买入!$C$4:$C$1000,持仓统计!C347)+SUMIFS(卖出!$J$4:$J$1000,卖出!$C$4:$C$1000,持仓统计!C347),"-")</f>
        <v>-</v>
      </c>
      <c r="T347" s="9" t="str">
        <f t="shared" si="23"/>
        <v>-</v>
      </c>
      <c r="U347" s="8"/>
    </row>
    <row r="348" customHeight="1" spans="2:21">
      <c r="B348" s="8">
        <f t="shared" si="20"/>
        <v>342</v>
      </c>
      <c r="C348" s="8" t="str">
        <f>IF(选股!C342&lt;&gt;"",选股!C342,"-")</f>
        <v>-</v>
      </c>
      <c r="D348" s="8"/>
      <c r="E348" s="8" t="str">
        <f>IFERROR(VLOOKUP(C348,选股!C342:E1338,2,FALSE),"-")</f>
        <v>-</v>
      </c>
      <c r="F348" s="8"/>
      <c r="G348" s="8"/>
      <c r="H348" s="8"/>
      <c r="I348" s="8"/>
      <c r="J348" s="8"/>
      <c r="K348" s="8" t="str">
        <f>IFERROR(VLOOKUP(C348,选股!C342:E1338,3,FALSE),"-")</f>
        <v>-</v>
      </c>
      <c r="L348" s="8" t="str">
        <f>IF(C348&lt;&gt;"-",SUMIFS(买入!$G$4:$G$1000,买入!$C$4:$C$1000,持仓统计!C348),"-")</f>
        <v>-</v>
      </c>
      <c r="M348" s="9" t="str">
        <f>IF(C348&lt;&gt;"-",SUMIFS(买入!$I$4:$I$1000,买入!$C$4:$C$1000,持仓统计!C348),"-")</f>
        <v>-</v>
      </c>
      <c r="N348" s="8" t="str">
        <f>IF(C348&lt;&gt;"-",SUMIFS(卖出!$G$4:$G$1000,卖出!$C$4:$C$1000,持仓统计!C348),"-")</f>
        <v>-</v>
      </c>
      <c r="O348" s="9" t="str">
        <f>IF(C348&lt;&gt;"-",SUMIFS(卖出!$I$4:$I$1000,卖出!$C$4:$C$1000,持仓统计!C348),"-")</f>
        <v>-</v>
      </c>
      <c r="P348" s="8" t="str">
        <f t="shared" si="21"/>
        <v>-</v>
      </c>
      <c r="Q348" s="9"/>
      <c r="R348" s="9" t="str">
        <f t="shared" si="22"/>
        <v>-</v>
      </c>
      <c r="S348" s="9" t="str">
        <f>IF(C348&lt;&gt;"-",SUMIFS(买入!$J$4:$J$1000,买入!$C$4:$C$1000,持仓统计!C348)+SUMIFS(卖出!$J$4:$J$1000,卖出!$C$4:$C$1000,持仓统计!C348),"-")</f>
        <v>-</v>
      </c>
      <c r="T348" s="9" t="str">
        <f t="shared" si="23"/>
        <v>-</v>
      </c>
      <c r="U348" s="8"/>
    </row>
    <row r="349" customHeight="1" spans="2:21">
      <c r="B349" s="8">
        <f t="shared" si="20"/>
        <v>343</v>
      </c>
      <c r="C349" s="8" t="str">
        <f>IF(选股!C343&lt;&gt;"",选股!C343,"-")</f>
        <v>-</v>
      </c>
      <c r="D349" s="8"/>
      <c r="E349" s="8" t="str">
        <f>IFERROR(VLOOKUP(C349,选股!C343:E1339,2,FALSE),"-")</f>
        <v>-</v>
      </c>
      <c r="F349" s="8"/>
      <c r="G349" s="8"/>
      <c r="H349" s="8"/>
      <c r="I349" s="8"/>
      <c r="J349" s="8"/>
      <c r="K349" s="8" t="str">
        <f>IFERROR(VLOOKUP(C349,选股!C343:E1339,3,FALSE),"-")</f>
        <v>-</v>
      </c>
      <c r="L349" s="8" t="str">
        <f>IF(C349&lt;&gt;"-",SUMIFS(买入!$G$4:$G$1000,买入!$C$4:$C$1000,持仓统计!C349),"-")</f>
        <v>-</v>
      </c>
      <c r="M349" s="9" t="str">
        <f>IF(C349&lt;&gt;"-",SUMIFS(买入!$I$4:$I$1000,买入!$C$4:$C$1000,持仓统计!C349),"-")</f>
        <v>-</v>
      </c>
      <c r="N349" s="8" t="str">
        <f>IF(C349&lt;&gt;"-",SUMIFS(卖出!$G$4:$G$1000,卖出!$C$4:$C$1000,持仓统计!C349),"-")</f>
        <v>-</v>
      </c>
      <c r="O349" s="9" t="str">
        <f>IF(C349&lt;&gt;"-",SUMIFS(卖出!$I$4:$I$1000,卖出!$C$4:$C$1000,持仓统计!C349),"-")</f>
        <v>-</v>
      </c>
      <c r="P349" s="8" t="str">
        <f t="shared" si="21"/>
        <v>-</v>
      </c>
      <c r="Q349" s="9"/>
      <c r="R349" s="9" t="str">
        <f t="shared" si="22"/>
        <v>-</v>
      </c>
      <c r="S349" s="9" t="str">
        <f>IF(C349&lt;&gt;"-",SUMIFS(买入!$J$4:$J$1000,买入!$C$4:$C$1000,持仓统计!C349)+SUMIFS(卖出!$J$4:$J$1000,卖出!$C$4:$C$1000,持仓统计!C349),"-")</f>
        <v>-</v>
      </c>
      <c r="T349" s="9" t="str">
        <f t="shared" si="23"/>
        <v>-</v>
      </c>
      <c r="U349" s="8"/>
    </row>
    <row r="350" customHeight="1" spans="2:21">
      <c r="B350" s="8">
        <f t="shared" si="20"/>
        <v>344</v>
      </c>
      <c r="C350" s="8" t="str">
        <f>IF(选股!C344&lt;&gt;"",选股!C344,"-")</f>
        <v>-</v>
      </c>
      <c r="D350" s="8"/>
      <c r="E350" s="8" t="str">
        <f>IFERROR(VLOOKUP(C350,选股!C344:E1340,2,FALSE),"-")</f>
        <v>-</v>
      </c>
      <c r="F350" s="8"/>
      <c r="G350" s="8"/>
      <c r="H350" s="8"/>
      <c r="I350" s="8"/>
      <c r="J350" s="8"/>
      <c r="K350" s="8" t="str">
        <f>IFERROR(VLOOKUP(C350,选股!C344:E1340,3,FALSE),"-")</f>
        <v>-</v>
      </c>
      <c r="L350" s="8" t="str">
        <f>IF(C350&lt;&gt;"-",SUMIFS(买入!$G$4:$G$1000,买入!$C$4:$C$1000,持仓统计!C350),"-")</f>
        <v>-</v>
      </c>
      <c r="M350" s="9" t="str">
        <f>IF(C350&lt;&gt;"-",SUMIFS(买入!$I$4:$I$1000,买入!$C$4:$C$1000,持仓统计!C350),"-")</f>
        <v>-</v>
      </c>
      <c r="N350" s="8" t="str">
        <f>IF(C350&lt;&gt;"-",SUMIFS(卖出!$G$4:$G$1000,卖出!$C$4:$C$1000,持仓统计!C350),"-")</f>
        <v>-</v>
      </c>
      <c r="O350" s="9" t="str">
        <f>IF(C350&lt;&gt;"-",SUMIFS(卖出!$I$4:$I$1000,卖出!$C$4:$C$1000,持仓统计!C350),"-")</f>
        <v>-</v>
      </c>
      <c r="P350" s="8" t="str">
        <f t="shared" si="21"/>
        <v>-</v>
      </c>
      <c r="Q350" s="9"/>
      <c r="R350" s="9" t="str">
        <f t="shared" si="22"/>
        <v>-</v>
      </c>
      <c r="S350" s="9" t="str">
        <f>IF(C350&lt;&gt;"-",SUMIFS(买入!$J$4:$J$1000,买入!$C$4:$C$1000,持仓统计!C350)+SUMIFS(卖出!$J$4:$J$1000,卖出!$C$4:$C$1000,持仓统计!C350),"-")</f>
        <v>-</v>
      </c>
      <c r="T350" s="9" t="str">
        <f t="shared" si="23"/>
        <v>-</v>
      </c>
      <c r="U350" s="8"/>
    </row>
    <row r="351" customHeight="1" spans="2:21">
      <c r="B351" s="8">
        <f t="shared" si="20"/>
        <v>345</v>
      </c>
      <c r="C351" s="8" t="str">
        <f>IF(选股!C345&lt;&gt;"",选股!C345,"-")</f>
        <v>-</v>
      </c>
      <c r="D351" s="8"/>
      <c r="E351" s="8" t="str">
        <f>IFERROR(VLOOKUP(C351,选股!C345:E1341,2,FALSE),"-")</f>
        <v>-</v>
      </c>
      <c r="F351" s="8"/>
      <c r="G351" s="8"/>
      <c r="H351" s="8"/>
      <c r="I351" s="8"/>
      <c r="J351" s="8"/>
      <c r="K351" s="8" t="str">
        <f>IFERROR(VLOOKUP(C351,选股!C345:E1341,3,FALSE),"-")</f>
        <v>-</v>
      </c>
      <c r="L351" s="8" t="str">
        <f>IF(C351&lt;&gt;"-",SUMIFS(买入!$G$4:$G$1000,买入!$C$4:$C$1000,持仓统计!C351),"-")</f>
        <v>-</v>
      </c>
      <c r="M351" s="9" t="str">
        <f>IF(C351&lt;&gt;"-",SUMIFS(买入!$I$4:$I$1000,买入!$C$4:$C$1000,持仓统计!C351),"-")</f>
        <v>-</v>
      </c>
      <c r="N351" s="8" t="str">
        <f>IF(C351&lt;&gt;"-",SUMIFS(卖出!$G$4:$G$1000,卖出!$C$4:$C$1000,持仓统计!C351),"-")</f>
        <v>-</v>
      </c>
      <c r="O351" s="9" t="str">
        <f>IF(C351&lt;&gt;"-",SUMIFS(卖出!$I$4:$I$1000,卖出!$C$4:$C$1000,持仓统计!C351),"-")</f>
        <v>-</v>
      </c>
      <c r="P351" s="8" t="str">
        <f t="shared" si="21"/>
        <v>-</v>
      </c>
      <c r="Q351" s="9"/>
      <c r="R351" s="9" t="str">
        <f t="shared" si="22"/>
        <v>-</v>
      </c>
      <c r="S351" s="9" t="str">
        <f>IF(C351&lt;&gt;"-",SUMIFS(买入!$J$4:$J$1000,买入!$C$4:$C$1000,持仓统计!C351)+SUMIFS(卖出!$J$4:$J$1000,卖出!$C$4:$C$1000,持仓统计!C351),"-")</f>
        <v>-</v>
      </c>
      <c r="T351" s="9" t="str">
        <f t="shared" si="23"/>
        <v>-</v>
      </c>
      <c r="U351" s="8"/>
    </row>
    <row r="352" customHeight="1" spans="2:21">
      <c r="B352" s="8">
        <f t="shared" si="20"/>
        <v>346</v>
      </c>
      <c r="C352" s="8" t="str">
        <f>IF(选股!C346&lt;&gt;"",选股!C346,"-")</f>
        <v>-</v>
      </c>
      <c r="D352" s="8"/>
      <c r="E352" s="8" t="str">
        <f>IFERROR(VLOOKUP(C352,选股!C346:E1342,2,FALSE),"-")</f>
        <v>-</v>
      </c>
      <c r="F352" s="8"/>
      <c r="G352" s="8"/>
      <c r="H352" s="8"/>
      <c r="I352" s="8"/>
      <c r="J352" s="8"/>
      <c r="K352" s="8" t="str">
        <f>IFERROR(VLOOKUP(C352,选股!C346:E1342,3,FALSE),"-")</f>
        <v>-</v>
      </c>
      <c r="L352" s="8" t="str">
        <f>IF(C352&lt;&gt;"-",SUMIFS(买入!$G$4:$G$1000,买入!$C$4:$C$1000,持仓统计!C352),"-")</f>
        <v>-</v>
      </c>
      <c r="M352" s="9" t="str">
        <f>IF(C352&lt;&gt;"-",SUMIFS(买入!$I$4:$I$1000,买入!$C$4:$C$1000,持仓统计!C352),"-")</f>
        <v>-</v>
      </c>
      <c r="N352" s="8" t="str">
        <f>IF(C352&lt;&gt;"-",SUMIFS(卖出!$G$4:$G$1000,卖出!$C$4:$C$1000,持仓统计!C352),"-")</f>
        <v>-</v>
      </c>
      <c r="O352" s="9" t="str">
        <f>IF(C352&lt;&gt;"-",SUMIFS(卖出!$I$4:$I$1000,卖出!$C$4:$C$1000,持仓统计!C352),"-")</f>
        <v>-</v>
      </c>
      <c r="P352" s="8" t="str">
        <f t="shared" si="21"/>
        <v>-</v>
      </c>
      <c r="Q352" s="9"/>
      <c r="R352" s="9" t="str">
        <f t="shared" si="22"/>
        <v>-</v>
      </c>
      <c r="S352" s="9" t="str">
        <f>IF(C352&lt;&gt;"-",SUMIFS(买入!$J$4:$J$1000,买入!$C$4:$C$1000,持仓统计!C352)+SUMIFS(卖出!$J$4:$J$1000,卖出!$C$4:$C$1000,持仓统计!C352),"-")</f>
        <v>-</v>
      </c>
      <c r="T352" s="9" t="str">
        <f t="shared" si="23"/>
        <v>-</v>
      </c>
      <c r="U352" s="8"/>
    </row>
    <row r="353" customHeight="1" spans="2:21">
      <c r="B353" s="8">
        <f t="shared" si="20"/>
        <v>347</v>
      </c>
      <c r="C353" s="8" t="str">
        <f>IF(选股!C347&lt;&gt;"",选股!C347,"-")</f>
        <v>-</v>
      </c>
      <c r="D353" s="8"/>
      <c r="E353" s="8" t="str">
        <f>IFERROR(VLOOKUP(C353,选股!C347:E1343,2,FALSE),"-")</f>
        <v>-</v>
      </c>
      <c r="F353" s="8"/>
      <c r="G353" s="8"/>
      <c r="H353" s="8"/>
      <c r="I353" s="8"/>
      <c r="J353" s="8"/>
      <c r="K353" s="8" t="str">
        <f>IFERROR(VLOOKUP(C353,选股!C347:E1343,3,FALSE),"-")</f>
        <v>-</v>
      </c>
      <c r="L353" s="8" t="str">
        <f>IF(C353&lt;&gt;"-",SUMIFS(买入!$G$4:$G$1000,买入!$C$4:$C$1000,持仓统计!C353),"-")</f>
        <v>-</v>
      </c>
      <c r="M353" s="9" t="str">
        <f>IF(C353&lt;&gt;"-",SUMIFS(买入!$I$4:$I$1000,买入!$C$4:$C$1000,持仓统计!C353),"-")</f>
        <v>-</v>
      </c>
      <c r="N353" s="8" t="str">
        <f>IF(C353&lt;&gt;"-",SUMIFS(卖出!$G$4:$G$1000,卖出!$C$4:$C$1000,持仓统计!C353),"-")</f>
        <v>-</v>
      </c>
      <c r="O353" s="9" t="str">
        <f>IF(C353&lt;&gt;"-",SUMIFS(卖出!$I$4:$I$1000,卖出!$C$4:$C$1000,持仓统计!C353),"-")</f>
        <v>-</v>
      </c>
      <c r="P353" s="8" t="str">
        <f t="shared" si="21"/>
        <v>-</v>
      </c>
      <c r="Q353" s="9"/>
      <c r="R353" s="9" t="str">
        <f t="shared" si="22"/>
        <v>-</v>
      </c>
      <c r="S353" s="9" t="str">
        <f>IF(C353&lt;&gt;"-",SUMIFS(买入!$J$4:$J$1000,买入!$C$4:$C$1000,持仓统计!C353)+SUMIFS(卖出!$J$4:$J$1000,卖出!$C$4:$C$1000,持仓统计!C353),"-")</f>
        <v>-</v>
      </c>
      <c r="T353" s="9" t="str">
        <f t="shared" si="23"/>
        <v>-</v>
      </c>
      <c r="U353" s="8"/>
    </row>
    <row r="354" customHeight="1" spans="2:21">
      <c r="B354" s="8">
        <f t="shared" si="20"/>
        <v>348</v>
      </c>
      <c r="C354" s="8" t="str">
        <f>IF(选股!C348&lt;&gt;"",选股!C348,"-")</f>
        <v>-</v>
      </c>
      <c r="D354" s="8"/>
      <c r="E354" s="8" t="str">
        <f>IFERROR(VLOOKUP(C354,选股!C348:E1344,2,FALSE),"-")</f>
        <v>-</v>
      </c>
      <c r="F354" s="8"/>
      <c r="G354" s="8"/>
      <c r="H354" s="8"/>
      <c r="I354" s="8"/>
      <c r="J354" s="8"/>
      <c r="K354" s="8" t="str">
        <f>IFERROR(VLOOKUP(C354,选股!C348:E1344,3,FALSE),"-")</f>
        <v>-</v>
      </c>
      <c r="L354" s="8" t="str">
        <f>IF(C354&lt;&gt;"-",SUMIFS(买入!$G$4:$G$1000,买入!$C$4:$C$1000,持仓统计!C354),"-")</f>
        <v>-</v>
      </c>
      <c r="M354" s="9" t="str">
        <f>IF(C354&lt;&gt;"-",SUMIFS(买入!$I$4:$I$1000,买入!$C$4:$C$1000,持仓统计!C354),"-")</f>
        <v>-</v>
      </c>
      <c r="N354" s="8" t="str">
        <f>IF(C354&lt;&gt;"-",SUMIFS(卖出!$G$4:$G$1000,卖出!$C$4:$C$1000,持仓统计!C354),"-")</f>
        <v>-</v>
      </c>
      <c r="O354" s="9" t="str">
        <f>IF(C354&lt;&gt;"-",SUMIFS(卖出!$I$4:$I$1000,卖出!$C$4:$C$1000,持仓统计!C354),"-")</f>
        <v>-</v>
      </c>
      <c r="P354" s="8" t="str">
        <f t="shared" si="21"/>
        <v>-</v>
      </c>
      <c r="Q354" s="9"/>
      <c r="R354" s="9" t="str">
        <f t="shared" si="22"/>
        <v>-</v>
      </c>
      <c r="S354" s="9" t="str">
        <f>IF(C354&lt;&gt;"-",SUMIFS(买入!$J$4:$J$1000,买入!$C$4:$C$1000,持仓统计!C354)+SUMIFS(卖出!$J$4:$J$1000,卖出!$C$4:$C$1000,持仓统计!C354),"-")</f>
        <v>-</v>
      </c>
      <c r="T354" s="9" t="str">
        <f t="shared" si="23"/>
        <v>-</v>
      </c>
      <c r="U354" s="8"/>
    </row>
    <row r="355" customHeight="1" spans="2:21">
      <c r="B355" s="8">
        <f t="shared" si="20"/>
        <v>349</v>
      </c>
      <c r="C355" s="8" t="str">
        <f>IF(选股!C349&lt;&gt;"",选股!C349,"-")</f>
        <v>-</v>
      </c>
      <c r="D355" s="8"/>
      <c r="E355" s="8" t="str">
        <f>IFERROR(VLOOKUP(C355,选股!C349:E1345,2,FALSE),"-")</f>
        <v>-</v>
      </c>
      <c r="F355" s="8"/>
      <c r="G355" s="8"/>
      <c r="H355" s="8"/>
      <c r="I355" s="8"/>
      <c r="J355" s="8"/>
      <c r="K355" s="8" t="str">
        <f>IFERROR(VLOOKUP(C355,选股!C349:E1345,3,FALSE),"-")</f>
        <v>-</v>
      </c>
      <c r="L355" s="8" t="str">
        <f>IF(C355&lt;&gt;"-",SUMIFS(买入!$G$4:$G$1000,买入!$C$4:$C$1000,持仓统计!C355),"-")</f>
        <v>-</v>
      </c>
      <c r="M355" s="9" t="str">
        <f>IF(C355&lt;&gt;"-",SUMIFS(买入!$I$4:$I$1000,买入!$C$4:$C$1000,持仓统计!C355),"-")</f>
        <v>-</v>
      </c>
      <c r="N355" s="8" t="str">
        <f>IF(C355&lt;&gt;"-",SUMIFS(卖出!$G$4:$G$1000,卖出!$C$4:$C$1000,持仓统计!C355),"-")</f>
        <v>-</v>
      </c>
      <c r="O355" s="9" t="str">
        <f>IF(C355&lt;&gt;"-",SUMIFS(卖出!$I$4:$I$1000,卖出!$C$4:$C$1000,持仓统计!C355),"-")</f>
        <v>-</v>
      </c>
      <c r="P355" s="8" t="str">
        <f t="shared" si="21"/>
        <v>-</v>
      </c>
      <c r="Q355" s="9"/>
      <c r="R355" s="9" t="str">
        <f t="shared" si="22"/>
        <v>-</v>
      </c>
      <c r="S355" s="9" t="str">
        <f>IF(C355&lt;&gt;"-",SUMIFS(买入!$J$4:$J$1000,买入!$C$4:$C$1000,持仓统计!C355)+SUMIFS(卖出!$J$4:$J$1000,卖出!$C$4:$C$1000,持仓统计!C355),"-")</f>
        <v>-</v>
      </c>
      <c r="T355" s="9" t="str">
        <f t="shared" si="23"/>
        <v>-</v>
      </c>
      <c r="U355" s="8"/>
    </row>
    <row r="356" customHeight="1" spans="2:21">
      <c r="B356" s="8">
        <f t="shared" si="20"/>
        <v>350</v>
      </c>
      <c r="C356" s="8" t="str">
        <f>IF(选股!C350&lt;&gt;"",选股!C350,"-")</f>
        <v>-</v>
      </c>
      <c r="D356" s="8"/>
      <c r="E356" s="8" t="str">
        <f>IFERROR(VLOOKUP(C356,选股!C350:E1346,2,FALSE),"-")</f>
        <v>-</v>
      </c>
      <c r="F356" s="8"/>
      <c r="G356" s="8"/>
      <c r="H356" s="8"/>
      <c r="I356" s="8"/>
      <c r="J356" s="8"/>
      <c r="K356" s="8" t="str">
        <f>IFERROR(VLOOKUP(C356,选股!C350:E1346,3,FALSE),"-")</f>
        <v>-</v>
      </c>
      <c r="L356" s="8" t="str">
        <f>IF(C356&lt;&gt;"-",SUMIFS(买入!$G$4:$G$1000,买入!$C$4:$C$1000,持仓统计!C356),"-")</f>
        <v>-</v>
      </c>
      <c r="M356" s="9" t="str">
        <f>IF(C356&lt;&gt;"-",SUMIFS(买入!$I$4:$I$1000,买入!$C$4:$C$1000,持仓统计!C356),"-")</f>
        <v>-</v>
      </c>
      <c r="N356" s="8" t="str">
        <f>IF(C356&lt;&gt;"-",SUMIFS(卖出!$G$4:$G$1000,卖出!$C$4:$C$1000,持仓统计!C356),"-")</f>
        <v>-</v>
      </c>
      <c r="O356" s="9" t="str">
        <f>IF(C356&lt;&gt;"-",SUMIFS(卖出!$I$4:$I$1000,卖出!$C$4:$C$1000,持仓统计!C356),"-")</f>
        <v>-</v>
      </c>
      <c r="P356" s="8" t="str">
        <f t="shared" si="21"/>
        <v>-</v>
      </c>
      <c r="Q356" s="9"/>
      <c r="R356" s="9" t="str">
        <f t="shared" si="22"/>
        <v>-</v>
      </c>
      <c r="S356" s="9" t="str">
        <f>IF(C356&lt;&gt;"-",SUMIFS(买入!$J$4:$J$1000,买入!$C$4:$C$1000,持仓统计!C356)+SUMIFS(卖出!$J$4:$J$1000,卖出!$C$4:$C$1000,持仓统计!C356),"-")</f>
        <v>-</v>
      </c>
      <c r="T356" s="9" t="str">
        <f t="shared" si="23"/>
        <v>-</v>
      </c>
      <c r="U356" s="8"/>
    </row>
    <row r="357" customHeight="1" spans="2:21">
      <c r="B357" s="8">
        <f t="shared" si="20"/>
        <v>351</v>
      </c>
      <c r="C357" s="8" t="str">
        <f>IF(选股!C351&lt;&gt;"",选股!C351,"-")</f>
        <v>-</v>
      </c>
      <c r="D357" s="8"/>
      <c r="E357" s="8" t="str">
        <f>IFERROR(VLOOKUP(C357,选股!C351:E1347,2,FALSE),"-")</f>
        <v>-</v>
      </c>
      <c r="F357" s="8"/>
      <c r="G357" s="8"/>
      <c r="H357" s="8"/>
      <c r="I357" s="8"/>
      <c r="J357" s="8"/>
      <c r="K357" s="8" t="str">
        <f>IFERROR(VLOOKUP(C357,选股!C351:E1347,3,FALSE),"-")</f>
        <v>-</v>
      </c>
      <c r="L357" s="8" t="str">
        <f>IF(C357&lt;&gt;"-",SUMIFS(买入!$G$4:$G$1000,买入!$C$4:$C$1000,持仓统计!C357),"-")</f>
        <v>-</v>
      </c>
      <c r="M357" s="9" t="str">
        <f>IF(C357&lt;&gt;"-",SUMIFS(买入!$I$4:$I$1000,买入!$C$4:$C$1000,持仓统计!C357),"-")</f>
        <v>-</v>
      </c>
      <c r="N357" s="8" t="str">
        <f>IF(C357&lt;&gt;"-",SUMIFS(卖出!$G$4:$G$1000,卖出!$C$4:$C$1000,持仓统计!C357),"-")</f>
        <v>-</v>
      </c>
      <c r="O357" s="9" t="str">
        <f>IF(C357&lt;&gt;"-",SUMIFS(卖出!$I$4:$I$1000,卖出!$C$4:$C$1000,持仓统计!C357),"-")</f>
        <v>-</v>
      </c>
      <c r="P357" s="8" t="str">
        <f t="shared" si="21"/>
        <v>-</v>
      </c>
      <c r="Q357" s="9"/>
      <c r="R357" s="9" t="str">
        <f t="shared" si="22"/>
        <v>-</v>
      </c>
      <c r="S357" s="9" t="str">
        <f>IF(C357&lt;&gt;"-",SUMIFS(买入!$J$4:$J$1000,买入!$C$4:$C$1000,持仓统计!C357)+SUMIFS(卖出!$J$4:$J$1000,卖出!$C$4:$C$1000,持仓统计!C357),"-")</f>
        <v>-</v>
      </c>
      <c r="T357" s="9" t="str">
        <f t="shared" si="23"/>
        <v>-</v>
      </c>
      <c r="U357" s="8"/>
    </row>
    <row r="358" customHeight="1" spans="2:21">
      <c r="B358" s="8">
        <f t="shared" si="20"/>
        <v>352</v>
      </c>
      <c r="C358" s="8" t="str">
        <f>IF(选股!C352&lt;&gt;"",选股!C352,"-")</f>
        <v>-</v>
      </c>
      <c r="D358" s="8"/>
      <c r="E358" s="8" t="str">
        <f>IFERROR(VLOOKUP(C358,选股!C352:E1348,2,FALSE),"-")</f>
        <v>-</v>
      </c>
      <c r="F358" s="8"/>
      <c r="G358" s="8"/>
      <c r="H358" s="8"/>
      <c r="I358" s="8"/>
      <c r="J358" s="8"/>
      <c r="K358" s="8" t="str">
        <f>IFERROR(VLOOKUP(C358,选股!C352:E1348,3,FALSE),"-")</f>
        <v>-</v>
      </c>
      <c r="L358" s="8" t="str">
        <f>IF(C358&lt;&gt;"-",SUMIFS(买入!$G$4:$G$1000,买入!$C$4:$C$1000,持仓统计!C358),"-")</f>
        <v>-</v>
      </c>
      <c r="M358" s="9" t="str">
        <f>IF(C358&lt;&gt;"-",SUMIFS(买入!$I$4:$I$1000,买入!$C$4:$C$1000,持仓统计!C358),"-")</f>
        <v>-</v>
      </c>
      <c r="N358" s="8" t="str">
        <f>IF(C358&lt;&gt;"-",SUMIFS(卖出!$G$4:$G$1000,卖出!$C$4:$C$1000,持仓统计!C358),"-")</f>
        <v>-</v>
      </c>
      <c r="O358" s="9" t="str">
        <f>IF(C358&lt;&gt;"-",SUMIFS(卖出!$I$4:$I$1000,卖出!$C$4:$C$1000,持仓统计!C358),"-")</f>
        <v>-</v>
      </c>
      <c r="P358" s="8" t="str">
        <f t="shared" si="21"/>
        <v>-</v>
      </c>
      <c r="Q358" s="9"/>
      <c r="R358" s="9" t="str">
        <f t="shared" si="22"/>
        <v>-</v>
      </c>
      <c r="S358" s="9" t="str">
        <f>IF(C358&lt;&gt;"-",SUMIFS(买入!$J$4:$J$1000,买入!$C$4:$C$1000,持仓统计!C358)+SUMIFS(卖出!$J$4:$J$1000,卖出!$C$4:$C$1000,持仓统计!C358),"-")</f>
        <v>-</v>
      </c>
      <c r="T358" s="9" t="str">
        <f t="shared" si="23"/>
        <v>-</v>
      </c>
      <c r="U358" s="8"/>
    </row>
    <row r="359" customHeight="1" spans="2:21">
      <c r="B359" s="8">
        <f t="shared" si="20"/>
        <v>353</v>
      </c>
      <c r="C359" s="8" t="str">
        <f>IF(选股!C353&lt;&gt;"",选股!C353,"-")</f>
        <v>-</v>
      </c>
      <c r="D359" s="8"/>
      <c r="E359" s="8" t="str">
        <f>IFERROR(VLOOKUP(C359,选股!C353:E1349,2,FALSE),"-")</f>
        <v>-</v>
      </c>
      <c r="F359" s="8"/>
      <c r="G359" s="8"/>
      <c r="H359" s="8"/>
      <c r="I359" s="8"/>
      <c r="J359" s="8"/>
      <c r="K359" s="8" t="str">
        <f>IFERROR(VLOOKUP(C359,选股!C353:E1349,3,FALSE),"-")</f>
        <v>-</v>
      </c>
      <c r="L359" s="8" t="str">
        <f>IF(C359&lt;&gt;"-",SUMIFS(买入!$G$4:$G$1000,买入!$C$4:$C$1000,持仓统计!C359),"-")</f>
        <v>-</v>
      </c>
      <c r="M359" s="9" t="str">
        <f>IF(C359&lt;&gt;"-",SUMIFS(买入!$I$4:$I$1000,买入!$C$4:$C$1000,持仓统计!C359),"-")</f>
        <v>-</v>
      </c>
      <c r="N359" s="8" t="str">
        <f>IF(C359&lt;&gt;"-",SUMIFS(卖出!$G$4:$G$1000,卖出!$C$4:$C$1000,持仓统计!C359),"-")</f>
        <v>-</v>
      </c>
      <c r="O359" s="9" t="str">
        <f>IF(C359&lt;&gt;"-",SUMIFS(卖出!$I$4:$I$1000,卖出!$C$4:$C$1000,持仓统计!C359),"-")</f>
        <v>-</v>
      </c>
      <c r="P359" s="8" t="str">
        <f t="shared" si="21"/>
        <v>-</v>
      </c>
      <c r="Q359" s="9"/>
      <c r="R359" s="9" t="str">
        <f t="shared" si="22"/>
        <v>-</v>
      </c>
      <c r="S359" s="9" t="str">
        <f>IF(C359&lt;&gt;"-",SUMIFS(买入!$J$4:$J$1000,买入!$C$4:$C$1000,持仓统计!C359)+SUMIFS(卖出!$J$4:$J$1000,卖出!$C$4:$C$1000,持仓统计!C359),"-")</f>
        <v>-</v>
      </c>
      <c r="T359" s="9" t="str">
        <f t="shared" si="23"/>
        <v>-</v>
      </c>
      <c r="U359" s="8"/>
    </row>
    <row r="360" customHeight="1" spans="2:21">
      <c r="B360" s="8">
        <f t="shared" si="20"/>
        <v>354</v>
      </c>
      <c r="C360" s="8" t="str">
        <f>IF(选股!C354&lt;&gt;"",选股!C354,"-")</f>
        <v>-</v>
      </c>
      <c r="D360" s="8"/>
      <c r="E360" s="8" t="str">
        <f>IFERROR(VLOOKUP(C360,选股!C354:E1350,2,FALSE),"-")</f>
        <v>-</v>
      </c>
      <c r="F360" s="8"/>
      <c r="G360" s="8"/>
      <c r="H360" s="8"/>
      <c r="I360" s="8"/>
      <c r="J360" s="8"/>
      <c r="K360" s="8" t="str">
        <f>IFERROR(VLOOKUP(C360,选股!C354:E1350,3,FALSE),"-")</f>
        <v>-</v>
      </c>
      <c r="L360" s="8" t="str">
        <f>IF(C360&lt;&gt;"-",SUMIFS(买入!$G$4:$G$1000,买入!$C$4:$C$1000,持仓统计!C360),"-")</f>
        <v>-</v>
      </c>
      <c r="M360" s="9" t="str">
        <f>IF(C360&lt;&gt;"-",SUMIFS(买入!$I$4:$I$1000,买入!$C$4:$C$1000,持仓统计!C360),"-")</f>
        <v>-</v>
      </c>
      <c r="N360" s="8" t="str">
        <f>IF(C360&lt;&gt;"-",SUMIFS(卖出!$G$4:$G$1000,卖出!$C$4:$C$1000,持仓统计!C360),"-")</f>
        <v>-</v>
      </c>
      <c r="O360" s="9" t="str">
        <f>IF(C360&lt;&gt;"-",SUMIFS(卖出!$I$4:$I$1000,卖出!$C$4:$C$1000,持仓统计!C360),"-")</f>
        <v>-</v>
      </c>
      <c r="P360" s="8" t="str">
        <f t="shared" si="21"/>
        <v>-</v>
      </c>
      <c r="Q360" s="9"/>
      <c r="R360" s="9" t="str">
        <f t="shared" si="22"/>
        <v>-</v>
      </c>
      <c r="S360" s="9" t="str">
        <f>IF(C360&lt;&gt;"-",SUMIFS(买入!$J$4:$J$1000,买入!$C$4:$C$1000,持仓统计!C360)+SUMIFS(卖出!$J$4:$J$1000,卖出!$C$4:$C$1000,持仓统计!C360),"-")</f>
        <v>-</v>
      </c>
      <c r="T360" s="9" t="str">
        <f t="shared" si="23"/>
        <v>-</v>
      </c>
      <c r="U360" s="8"/>
    </row>
    <row r="361" customHeight="1" spans="2:21">
      <c r="B361" s="8">
        <f t="shared" si="20"/>
        <v>355</v>
      </c>
      <c r="C361" s="8" t="str">
        <f>IF(选股!C355&lt;&gt;"",选股!C355,"-")</f>
        <v>-</v>
      </c>
      <c r="D361" s="8"/>
      <c r="E361" s="8" t="str">
        <f>IFERROR(VLOOKUP(C361,选股!C355:E1351,2,FALSE),"-")</f>
        <v>-</v>
      </c>
      <c r="F361" s="8"/>
      <c r="G361" s="8"/>
      <c r="H361" s="8"/>
      <c r="I361" s="8"/>
      <c r="J361" s="8"/>
      <c r="K361" s="8" t="str">
        <f>IFERROR(VLOOKUP(C361,选股!C355:E1351,3,FALSE),"-")</f>
        <v>-</v>
      </c>
      <c r="L361" s="8" t="str">
        <f>IF(C361&lt;&gt;"-",SUMIFS(买入!$G$4:$G$1000,买入!$C$4:$C$1000,持仓统计!C361),"-")</f>
        <v>-</v>
      </c>
      <c r="M361" s="9" t="str">
        <f>IF(C361&lt;&gt;"-",SUMIFS(买入!$I$4:$I$1000,买入!$C$4:$C$1000,持仓统计!C361),"-")</f>
        <v>-</v>
      </c>
      <c r="N361" s="8" t="str">
        <f>IF(C361&lt;&gt;"-",SUMIFS(卖出!$G$4:$G$1000,卖出!$C$4:$C$1000,持仓统计!C361),"-")</f>
        <v>-</v>
      </c>
      <c r="O361" s="9" t="str">
        <f>IF(C361&lt;&gt;"-",SUMIFS(卖出!$I$4:$I$1000,卖出!$C$4:$C$1000,持仓统计!C361),"-")</f>
        <v>-</v>
      </c>
      <c r="P361" s="8" t="str">
        <f t="shared" si="21"/>
        <v>-</v>
      </c>
      <c r="Q361" s="9"/>
      <c r="R361" s="9" t="str">
        <f t="shared" si="22"/>
        <v>-</v>
      </c>
      <c r="S361" s="9" t="str">
        <f>IF(C361&lt;&gt;"-",SUMIFS(买入!$J$4:$J$1000,买入!$C$4:$C$1000,持仓统计!C361)+SUMIFS(卖出!$J$4:$J$1000,卖出!$C$4:$C$1000,持仓统计!C361),"-")</f>
        <v>-</v>
      </c>
      <c r="T361" s="9" t="str">
        <f t="shared" si="23"/>
        <v>-</v>
      </c>
      <c r="U361" s="8"/>
    </row>
    <row r="362" customHeight="1" spans="2:21">
      <c r="B362" s="8">
        <f t="shared" si="20"/>
        <v>356</v>
      </c>
      <c r="C362" s="8" t="str">
        <f>IF(选股!C356&lt;&gt;"",选股!C356,"-")</f>
        <v>-</v>
      </c>
      <c r="D362" s="8"/>
      <c r="E362" s="8" t="str">
        <f>IFERROR(VLOOKUP(C362,选股!C356:E1352,2,FALSE),"-")</f>
        <v>-</v>
      </c>
      <c r="F362" s="8"/>
      <c r="G362" s="8"/>
      <c r="H362" s="8"/>
      <c r="I362" s="8"/>
      <c r="J362" s="8"/>
      <c r="K362" s="8" t="str">
        <f>IFERROR(VLOOKUP(C362,选股!C356:E1352,3,FALSE),"-")</f>
        <v>-</v>
      </c>
      <c r="L362" s="8" t="str">
        <f>IF(C362&lt;&gt;"-",SUMIFS(买入!$G$4:$G$1000,买入!$C$4:$C$1000,持仓统计!C362),"-")</f>
        <v>-</v>
      </c>
      <c r="M362" s="9" t="str">
        <f>IF(C362&lt;&gt;"-",SUMIFS(买入!$I$4:$I$1000,买入!$C$4:$C$1000,持仓统计!C362),"-")</f>
        <v>-</v>
      </c>
      <c r="N362" s="8" t="str">
        <f>IF(C362&lt;&gt;"-",SUMIFS(卖出!$G$4:$G$1000,卖出!$C$4:$C$1000,持仓统计!C362),"-")</f>
        <v>-</v>
      </c>
      <c r="O362" s="9" t="str">
        <f>IF(C362&lt;&gt;"-",SUMIFS(卖出!$I$4:$I$1000,卖出!$C$4:$C$1000,持仓统计!C362),"-")</f>
        <v>-</v>
      </c>
      <c r="P362" s="8" t="str">
        <f t="shared" si="21"/>
        <v>-</v>
      </c>
      <c r="Q362" s="9"/>
      <c r="R362" s="9" t="str">
        <f t="shared" si="22"/>
        <v>-</v>
      </c>
      <c r="S362" s="9" t="str">
        <f>IF(C362&lt;&gt;"-",SUMIFS(买入!$J$4:$J$1000,买入!$C$4:$C$1000,持仓统计!C362)+SUMIFS(卖出!$J$4:$J$1000,卖出!$C$4:$C$1000,持仓统计!C362),"-")</f>
        <v>-</v>
      </c>
      <c r="T362" s="9" t="str">
        <f t="shared" si="23"/>
        <v>-</v>
      </c>
      <c r="U362" s="8"/>
    </row>
    <row r="363" customHeight="1" spans="2:21">
      <c r="B363" s="8">
        <f t="shared" si="20"/>
        <v>357</v>
      </c>
      <c r="C363" s="8" t="str">
        <f>IF(选股!C357&lt;&gt;"",选股!C357,"-")</f>
        <v>-</v>
      </c>
      <c r="D363" s="8"/>
      <c r="E363" s="8" t="str">
        <f>IFERROR(VLOOKUP(C363,选股!C357:E1353,2,FALSE),"-")</f>
        <v>-</v>
      </c>
      <c r="F363" s="8"/>
      <c r="G363" s="8"/>
      <c r="H363" s="8"/>
      <c r="I363" s="8"/>
      <c r="J363" s="8"/>
      <c r="K363" s="8" t="str">
        <f>IFERROR(VLOOKUP(C363,选股!C357:E1353,3,FALSE),"-")</f>
        <v>-</v>
      </c>
      <c r="L363" s="8" t="str">
        <f>IF(C363&lt;&gt;"-",SUMIFS(买入!$G$4:$G$1000,买入!$C$4:$C$1000,持仓统计!C363),"-")</f>
        <v>-</v>
      </c>
      <c r="M363" s="9" t="str">
        <f>IF(C363&lt;&gt;"-",SUMIFS(买入!$I$4:$I$1000,买入!$C$4:$C$1000,持仓统计!C363),"-")</f>
        <v>-</v>
      </c>
      <c r="N363" s="8" t="str">
        <f>IF(C363&lt;&gt;"-",SUMIFS(卖出!$G$4:$G$1000,卖出!$C$4:$C$1000,持仓统计!C363),"-")</f>
        <v>-</v>
      </c>
      <c r="O363" s="9" t="str">
        <f>IF(C363&lt;&gt;"-",SUMIFS(卖出!$I$4:$I$1000,卖出!$C$4:$C$1000,持仓统计!C363),"-")</f>
        <v>-</v>
      </c>
      <c r="P363" s="8" t="str">
        <f t="shared" si="21"/>
        <v>-</v>
      </c>
      <c r="Q363" s="9"/>
      <c r="R363" s="9" t="str">
        <f t="shared" si="22"/>
        <v>-</v>
      </c>
      <c r="S363" s="9" t="str">
        <f>IF(C363&lt;&gt;"-",SUMIFS(买入!$J$4:$J$1000,买入!$C$4:$C$1000,持仓统计!C363)+SUMIFS(卖出!$J$4:$J$1000,卖出!$C$4:$C$1000,持仓统计!C363),"-")</f>
        <v>-</v>
      </c>
      <c r="T363" s="9" t="str">
        <f t="shared" si="23"/>
        <v>-</v>
      </c>
      <c r="U363" s="8"/>
    </row>
    <row r="364" customHeight="1" spans="2:21">
      <c r="B364" s="8">
        <f t="shared" si="20"/>
        <v>358</v>
      </c>
      <c r="C364" s="8" t="str">
        <f>IF(选股!C358&lt;&gt;"",选股!C358,"-")</f>
        <v>-</v>
      </c>
      <c r="D364" s="8"/>
      <c r="E364" s="8" t="str">
        <f>IFERROR(VLOOKUP(C364,选股!C358:E1354,2,FALSE),"-")</f>
        <v>-</v>
      </c>
      <c r="F364" s="8"/>
      <c r="G364" s="8"/>
      <c r="H364" s="8"/>
      <c r="I364" s="8"/>
      <c r="J364" s="8"/>
      <c r="K364" s="8" t="str">
        <f>IFERROR(VLOOKUP(C364,选股!C358:E1354,3,FALSE),"-")</f>
        <v>-</v>
      </c>
      <c r="L364" s="8" t="str">
        <f>IF(C364&lt;&gt;"-",SUMIFS(买入!$G$4:$G$1000,买入!$C$4:$C$1000,持仓统计!C364),"-")</f>
        <v>-</v>
      </c>
      <c r="M364" s="9" t="str">
        <f>IF(C364&lt;&gt;"-",SUMIFS(买入!$I$4:$I$1000,买入!$C$4:$C$1000,持仓统计!C364),"-")</f>
        <v>-</v>
      </c>
      <c r="N364" s="8" t="str">
        <f>IF(C364&lt;&gt;"-",SUMIFS(卖出!$G$4:$G$1000,卖出!$C$4:$C$1000,持仓统计!C364),"-")</f>
        <v>-</v>
      </c>
      <c r="O364" s="9" t="str">
        <f>IF(C364&lt;&gt;"-",SUMIFS(卖出!$I$4:$I$1000,卖出!$C$4:$C$1000,持仓统计!C364),"-")</f>
        <v>-</v>
      </c>
      <c r="P364" s="8" t="str">
        <f t="shared" si="21"/>
        <v>-</v>
      </c>
      <c r="Q364" s="9"/>
      <c r="R364" s="9" t="str">
        <f t="shared" si="22"/>
        <v>-</v>
      </c>
      <c r="S364" s="9" t="str">
        <f>IF(C364&lt;&gt;"-",SUMIFS(买入!$J$4:$J$1000,买入!$C$4:$C$1000,持仓统计!C364)+SUMIFS(卖出!$J$4:$J$1000,卖出!$C$4:$C$1000,持仓统计!C364),"-")</f>
        <v>-</v>
      </c>
      <c r="T364" s="9" t="str">
        <f t="shared" si="23"/>
        <v>-</v>
      </c>
      <c r="U364" s="8"/>
    </row>
    <row r="365" customHeight="1" spans="2:21">
      <c r="B365" s="8">
        <f t="shared" si="20"/>
        <v>359</v>
      </c>
      <c r="C365" s="8" t="str">
        <f>IF(选股!C359&lt;&gt;"",选股!C359,"-")</f>
        <v>-</v>
      </c>
      <c r="D365" s="8"/>
      <c r="E365" s="8" t="str">
        <f>IFERROR(VLOOKUP(C365,选股!C359:E1355,2,FALSE),"-")</f>
        <v>-</v>
      </c>
      <c r="F365" s="8"/>
      <c r="G365" s="8"/>
      <c r="H365" s="8"/>
      <c r="I365" s="8"/>
      <c r="J365" s="8"/>
      <c r="K365" s="8" t="str">
        <f>IFERROR(VLOOKUP(C365,选股!C359:E1355,3,FALSE),"-")</f>
        <v>-</v>
      </c>
      <c r="L365" s="8" t="str">
        <f>IF(C365&lt;&gt;"-",SUMIFS(买入!$G$4:$G$1000,买入!$C$4:$C$1000,持仓统计!C365),"-")</f>
        <v>-</v>
      </c>
      <c r="M365" s="9" t="str">
        <f>IF(C365&lt;&gt;"-",SUMIFS(买入!$I$4:$I$1000,买入!$C$4:$C$1000,持仓统计!C365),"-")</f>
        <v>-</v>
      </c>
      <c r="N365" s="8" t="str">
        <f>IF(C365&lt;&gt;"-",SUMIFS(卖出!$G$4:$G$1000,卖出!$C$4:$C$1000,持仓统计!C365),"-")</f>
        <v>-</v>
      </c>
      <c r="O365" s="9" t="str">
        <f>IF(C365&lt;&gt;"-",SUMIFS(卖出!$I$4:$I$1000,卖出!$C$4:$C$1000,持仓统计!C365),"-")</f>
        <v>-</v>
      </c>
      <c r="P365" s="8" t="str">
        <f t="shared" si="21"/>
        <v>-</v>
      </c>
      <c r="Q365" s="9"/>
      <c r="R365" s="9" t="str">
        <f t="shared" si="22"/>
        <v>-</v>
      </c>
      <c r="S365" s="9" t="str">
        <f>IF(C365&lt;&gt;"-",SUMIFS(买入!$J$4:$J$1000,买入!$C$4:$C$1000,持仓统计!C365)+SUMIFS(卖出!$J$4:$J$1000,卖出!$C$4:$C$1000,持仓统计!C365),"-")</f>
        <v>-</v>
      </c>
      <c r="T365" s="9" t="str">
        <f t="shared" si="23"/>
        <v>-</v>
      </c>
      <c r="U365" s="8"/>
    </row>
    <row r="366" customHeight="1" spans="2:21">
      <c r="B366" s="8">
        <f t="shared" si="20"/>
        <v>360</v>
      </c>
      <c r="C366" s="8" t="str">
        <f>IF(选股!C360&lt;&gt;"",选股!C360,"-")</f>
        <v>-</v>
      </c>
      <c r="D366" s="8"/>
      <c r="E366" s="8" t="str">
        <f>IFERROR(VLOOKUP(C366,选股!C360:E1356,2,FALSE),"-")</f>
        <v>-</v>
      </c>
      <c r="F366" s="8"/>
      <c r="G366" s="8"/>
      <c r="H366" s="8"/>
      <c r="I366" s="8"/>
      <c r="J366" s="8"/>
      <c r="K366" s="8" t="str">
        <f>IFERROR(VLOOKUP(C366,选股!C360:E1356,3,FALSE),"-")</f>
        <v>-</v>
      </c>
      <c r="L366" s="8" t="str">
        <f>IF(C366&lt;&gt;"-",SUMIFS(买入!$G$4:$G$1000,买入!$C$4:$C$1000,持仓统计!C366),"-")</f>
        <v>-</v>
      </c>
      <c r="M366" s="9" t="str">
        <f>IF(C366&lt;&gt;"-",SUMIFS(买入!$I$4:$I$1000,买入!$C$4:$C$1000,持仓统计!C366),"-")</f>
        <v>-</v>
      </c>
      <c r="N366" s="8" t="str">
        <f>IF(C366&lt;&gt;"-",SUMIFS(卖出!$G$4:$G$1000,卖出!$C$4:$C$1000,持仓统计!C366),"-")</f>
        <v>-</v>
      </c>
      <c r="O366" s="9" t="str">
        <f>IF(C366&lt;&gt;"-",SUMIFS(卖出!$I$4:$I$1000,卖出!$C$4:$C$1000,持仓统计!C366),"-")</f>
        <v>-</v>
      </c>
      <c r="P366" s="8" t="str">
        <f t="shared" si="21"/>
        <v>-</v>
      </c>
      <c r="Q366" s="9"/>
      <c r="R366" s="9" t="str">
        <f t="shared" si="22"/>
        <v>-</v>
      </c>
      <c r="S366" s="9" t="str">
        <f>IF(C366&lt;&gt;"-",SUMIFS(买入!$J$4:$J$1000,买入!$C$4:$C$1000,持仓统计!C366)+SUMIFS(卖出!$J$4:$J$1000,卖出!$C$4:$C$1000,持仓统计!C366),"-")</f>
        <v>-</v>
      </c>
      <c r="T366" s="9" t="str">
        <f t="shared" si="23"/>
        <v>-</v>
      </c>
      <c r="U366" s="8"/>
    </row>
    <row r="367" customHeight="1" spans="2:21">
      <c r="B367" s="8">
        <f t="shared" si="20"/>
        <v>361</v>
      </c>
      <c r="C367" s="8" t="str">
        <f>IF(选股!C361&lt;&gt;"",选股!C361,"-")</f>
        <v>-</v>
      </c>
      <c r="D367" s="8"/>
      <c r="E367" s="8" t="str">
        <f>IFERROR(VLOOKUP(C367,选股!C361:E1357,2,FALSE),"-")</f>
        <v>-</v>
      </c>
      <c r="F367" s="8"/>
      <c r="G367" s="8"/>
      <c r="H367" s="8"/>
      <c r="I367" s="8"/>
      <c r="J367" s="8"/>
      <c r="K367" s="8" t="str">
        <f>IFERROR(VLOOKUP(C367,选股!C361:E1357,3,FALSE),"-")</f>
        <v>-</v>
      </c>
      <c r="L367" s="8" t="str">
        <f>IF(C367&lt;&gt;"-",SUMIFS(买入!$G$4:$G$1000,买入!$C$4:$C$1000,持仓统计!C367),"-")</f>
        <v>-</v>
      </c>
      <c r="M367" s="9" t="str">
        <f>IF(C367&lt;&gt;"-",SUMIFS(买入!$I$4:$I$1000,买入!$C$4:$C$1000,持仓统计!C367),"-")</f>
        <v>-</v>
      </c>
      <c r="N367" s="8" t="str">
        <f>IF(C367&lt;&gt;"-",SUMIFS(卖出!$G$4:$G$1000,卖出!$C$4:$C$1000,持仓统计!C367),"-")</f>
        <v>-</v>
      </c>
      <c r="O367" s="9" t="str">
        <f>IF(C367&lt;&gt;"-",SUMIFS(卖出!$I$4:$I$1000,卖出!$C$4:$C$1000,持仓统计!C367),"-")</f>
        <v>-</v>
      </c>
      <c r="P367" s="8" t="str">
        <f t="shared" si="21"/>
        <v>-</v>
      </c>
      <c r="Q367" s="9"/>
      <c r="R367" s="9" t="str">
        <f t="shared" si="22"/>
        <v>-</v>
      </c>
      <c r="S367" s="9" t="str">
        <f>IF(C367&lt;&gt;"-",SUMIFS(买入!$J$4:$J$1000,买入!$C$4:$C$1000,持仓统计!C367)+SUMIFS(卖出!$J$4:$J$1000,卖出!$C$4:$C$1000,持仓统计!C367),"-")</f>
        <v>-</v>
      </c>
      <c r="T367" s="9" t="str">
        <f t="shared" si="23"/>
        <v>-</v>
      </c>
      <c r="U367" s="8"/>
    </row>
    <row r="368" customHeight="1" spans="2:21">
      <c r="B368" s="8">
        <f t="shared" si="20"/>
        <v>362</v>
      </c>
      <c r="C368" s="8" t="str">
        <f>IF(选股!C362&lt;&gt;"",选股!C362,"-")</f>
        <v>-</v>
      </c>
      <c r="D368" s="8"/>
      <c r="E368" s="8" t="str">
        <f>IFERROR(VLOOKUP(C368,选股!C362:E1358,2,FALSE),"-")</f>
        <v>-</v>
      </c>
      <c r="F368" s="8"/>
      <c r="G368" s="8"/>
      <c r="H368" s="8"/>
      <c r="I368" s="8"/>
      <c r="J368" s="8"/>
      <c r="K368" s="8" t="str">
        <f>IFERROR(VLOOKUP(C368,选股!C362:E1358,3,FALSE),"-")</f>
        <v>-</v>
      </c>
      <c r="L368" s="8" t="str">
        <f>IF(C368&lt;&gt;"-",SUMIFS(买入!$G$4:$G$1000,买入!$C$4:$C$1000,持仓统计!C368),"-")</f>
        <v>-</v>
      </c>
      <c r="M368" s="9" t="str">
        <f>IF(C368&lt;&gt;"-",SUMIFS(买入!$I$4:$I$1000,买入!$C$4:$C$1000,持仓统计!C368),"-")</f>
        <v>-</v>
      </c>
      <c r="N368" s="8" t="str">
        <f>IF(C368&lt;&gt;"-",SUMIFS(卖出!$G$4:$G$1000,卖出!$C$4:$C$1000,持仓统计!C368),"-")</f>
        <v>-</v>
      </c>
      <c r="O368" s="9" t="str">
        <f>IF(C368&lt;&gt;"-",SUMIFS(卖出!$I$4:$I$1000,卖出!$C$4:$C$1000,持仓统计!C368),"-")</f>
        <v>-</v>
      </c>
      <c r="P368" s="8" t="str">
        <f t="shared" si="21"/>
        <v>-</v>
      </c>
      <c r="Q368" s="9"/>
      <c r="R368" s="9" t="str">
        <f t="shared" si="22"/>
        <v>-</v>
      </c>
      <c r="S368" s="9" t="str">
        <f>IF(C368&lt;&gt;"-",SUMIFS(买入!$J$4:$J$1000,买入!$C$4:$C$1000,持仓统计!C368)+SUMIFS(卖出!$J$4:$J$1000,卖出!$C$4:$C$1000,持仓统计!C368),"-")</f>
        <v>-</v>
      </c>
      <c r="T368" s="9" t="str">
        <f t="shared" si="23"/>
        <v>-</v>
      </c>
      <c r="U368" s="8"/>
    </row>
    <row r="369" customHeight="1" spans="2:21">
      <c r="B369" s="8">
        <f t="shared" si="20"/>
        <v>363</v>
      </c>
      <c r="C369" s="8" t="str">
        <f>IF(选股!C363&lt;&gt;"",选股!C363,"-")</f>
        <v>-</v>
      </c>
      <c r="D369" s="8"/>
      <c r="E369" s="8" t="str">
        <f>IFERROR(VLOOKUP(C369,选股!C363:E1359,2,FALSE),"-")</f>
        <v>-</v>
      </c>
      <c r="F369" s="8"/>
      <c r="G369" s="8"/>
      <c r="H369" s="8"/>
      <c r="I369" s="8"/>
      <c r="J369" s="8"/>
      <c r="K369" s="8" t="str">
        <f>IFERROR(VLOOKUP(C369,选股!C363:E1359,3,FALSE),"-")</f>
        <v>-</v>
      </c>
      <c r="L369" s="8" t="str">
        <f>IF(C369&lt;&gt;"-",SUMIFS(买入!$G$4:$G$1000,买入!$C$4:$C$1000,持仓统计!C369),"-")</f>
        <v>-</v>
      </c>
      <c r="M369" s="9" t="str">
        <f>IF(C369&lt;&gt;"-",SUMIFS(买入!$I$4:$I$1000,买入!$C$4:$C$1000,持仓统计!C369),"-")</f>
        <v>-</v>
      </c>
      <c r="N369" s="8" t="str">
        <f>IF(C369&lt;&gt;"-",SUMIFS(卖出!$G$4:$G$1000,卖出!$C$4:$C$1000,持仓统计!C369),"-")</f>
        <v>-</v>
      </c>
      <c r="O369" s="9" t="str">
        <f>IF(C369&lt;&gt;"-",SUMIFS(卖出!$I$4:$I$1000,卖出!$C$4:$C$1000,持仓统计!C369),"-")</f>
        <v>-</v>
      </c>
      <c r="P369" s="8" t="str">
        <f t="shared" si="21"/>
        <v>-</v>
      </c>
      <c r="Q369" s="9"/>
      <c r="R369" s="9" t="str">
        <f t="shared" si="22"/>
        <v>-</v>
      </c>
      <c r="S369" s="9" t="str">
        <f>IF(C369&lt;&gt;"-",SUMIFS(买入!$J$4:$J$1000,买入!$C$4:$C$1000,持仓统计!C369)+SUMIFS(卖出!$J$4:$J$1000,卖出!$C$4:$C$1000,持仓统计!C369),"-")</f>
        <v>-</v>
      </c>
      <c r="T369" s="9" t="str">
        <f t="shared" si="23"/>
        <v>-</v>
      </c>
      <c r="U369" s="8"/>
    </row>
    <row r="370" customHeight="1" spans="2:21">
      <c r="B370" s="8">
        <f t="shared" si="20"/>
        <v>364</v>
      </c>
      <c r="C370" s="8" t="str">
        <f>IF(选股!C364&lt;&gt;"",选股!C364,"-")</f>
        <v>-</v>
      </c>
      <c r="D370" s="8"/>
      <c r="E370" s="8" t="str">
        <f>IFERROR(VLOOKUP(C370,选股!C364:E1360,2,FALSE),"-")</f>
        <v>-</v>
      </c>
      <c r="F370" s="8"/>
      <c r="G370" s="8"/>
      <c r="H370" s="8"/>
      <c r="I370" s="8"/>
      <c r="J370" s="8"/>
      <c r="K370" s="8" t="str">
        <f>IFERROR(VLOOKUP(C370,选股!C364:E1360,3,FALSE),"-")</f>
        <v>-</v>
      </c>
      <c r="L370" s="8" t="str">
        <f>IF(C370&lt;&gt;"-",SUMIFS(买入!$G$4:$G$1000,买入!$C$4:$C$1000,持仓统计!C370),"-")</f>
        <v>-</v>
      </c>
      <c r="M370" s="9" t="str">
        <f>IF(C370&lt;&gt;"-",SUMIFS(买入!$I$4:$I$1000,买入!$C$4:$C$1000,持仓统计!C370),"-")</f>
        <v>-</v>
      </c>
      <c r="N370" s="8" t="str">
        <f>IF(C370&lt;&gt;"-",SUMIFS(卖出!$G$4:$G$1000,卖出!$C$4:$C$1000,持仓统计!C370),"-")</f>
        <v>-</v>
      </c>
      <c r="O370" s="9" t="str">
        <f>IF(C370&lt;&gt;"-",SUMIFS(卖出!$I$4:$I$1000,卖出!$C$4:$C$1000,持仓统计!C370),"-")</f>
        <v>-</v>
      </c>
      <c r="P370" s="8" t="str">
        <f t="shared" si="21"/>
        <v>-</v>
      </c>
      <c r="Q370" s="9"/>
      <c r="R370" s="9" t="str">
        <f t="shared" si="22"/>
        <v>-</v>
      </c>
      <c r="S370" s="9" t="str">
        <f>IF(C370&lt;&gt;"-",SUMIFS(买入!$J$4:$J$1000,买入!$C$4:$C$1000,持仓统计!C370)+SUMIFS(卖出!$J$4:$J$1000,卖出!$C$4:$C$1000,持仓统计!C370),"-")</f>
        <v>-</v>
      </c>
      <c r="T370" s="9" t="str">
        <f t="shared" si="23"/>
        <v>-</v>
      </c>
      <c r="U370" s="8"/>
    </row>
    <row r="371" customHeight="1" spans="2:21">
      <c r="B371" s="8">
        <f t="shared" si="20"/>
        <v>365</v>
      </c>
      <c r="C371" s="8" t="str">
        <f>IF(选股!C365&lt;&gt;"",选股!C365,"-")</f>
        <v>-</v>
      </c>
      <c r="D371" s="8"/>
      <c r="E371" s="8" t="str">
        <f>IFERROR(VLOOKUP(C371,选股!C365:E1361,2,FALSE),"-")</f>
        <v>-</v>
      </c>
      <c r="F371" s="8"/>
      <c r="G371" s="8"/>
      <c r="H371" s="8"/>
      <c r="I371" s="8"/>
      <c r="J371" s="8"/>
      <c r="K371" s="8" t="str">
        <f>IFERROR(VLOOKUP(C371,选股!C365:E1361,3,FALSE),"-")</f>
        <v>-</v>
      </c>
      <c r="L371" s="8" t="str">
        <f>IF(C371&lt;&gt;"-",SUMIFS(买入!$G$4:$G$1000,买入!$C$4:$C$1000,持仓统计!C371),"-")</f>
        <v>-</v>
      </c>
      <c r="M371" s="9" t="str">
        <f>IF(C371&lt;&gt;"-",SUMIFS(买入!$I$4:$I$1000,买入!$C$4:$C$1000,持仓统计!C371),"-")</f>
        <v>-</v>
      </c>
      <c r="N371" s="8" t="str">
        <f>IF(C371&lt;&gt;"-",SUMIFS(卖出!$G$4:$G$1000,卖出!$C$4:$C$1000,持仓统计!C371),"-")</f>
        <v>-</v>
      </c>
      <c r="O371" s="9" t="str">
        <f>IF(C371&lt;&gt;"-",SUMIFS(卖出!$I$4:$I$1000,卖出!$C$4:$C$1000,持仓统计!C371),"-")</f>
        <v>-</v>
      </c>
      <c r="P371" s="8" t="str">
        <f t="shared" si="21"/>
        <v>-</v>
      </c>
      <c r="Q371" s="9"/>
      <c r="R371" s="9" t="str">
        <f t="shared" si="22"/>
        <v>-</v>
      </c>
      <c r="S371" s="9" t="str">
        <f>IF(C371&lt;&gt;"-",SUMIFS(买入!$J$4:$J$1000,买入!$C$4:$C$1000,持仓统计!C371)+SUMIFS(卖出!$J$4:$J$1000,卖出!$C$4:$C$1000,持仓统计!C371),"-")</f>
        <v>-</v>
      </c>
      <c r="T371" s="9" t="str">
        <f t="shared" si="23"/>
        <v>-</v>
      </c>
      <c r="U371" s="8"/>
    </row>
    <row r="372" customHeight="1" spans="2:21">
      <c r="B372" s="8">
        <f t="shared" si="20"/>
        <v>366</v>
      </c>
      <c r="C372" s="8" t="str">
        <f>IF(选股!C366&lt;&gt;"",选股!C366,"-")</f>
        <v>-</v>
      </c>
      <c r="D372" s="8"/>
      <c r="E372" s="8" t="str">
        <f>IFERROR(VLOOKUP(C372,选股!C366:E1362,2,FALSE),"-")</f>
        <v>-</v>
      </c>
      <c r="F372" s="8"/>
      <c r="G372" s="8"/>
      <c r="H372" s="8"/>
      <c r="I372" s="8"/>
      <c r="J372" s="8"/>
      <c r="K372" s="8" t="str">
        <f>IFERROR(VLOOKUP(C372,选股!C366:E1362,3,FALSE),"-")</f>
        <v>-</v>
      </c>
      <c r="L372" s="8" t="str">
        <f>IF(C372&lt;&gt;"-",SUMIFS(买入!$G$4:$G$1000,买入!$C$4:$C$1000,持仓统计!C372),"-")</f>
        <v>-</v>
      </c>
      <c r="M372" s="9" t="str">
        <f>IF(C372&lt;&gt;"-",SUMIFS(买入!$I$4:$I$1000,买入!$C$4:$C$1000,持仓统计!C372),"-")</f>
        <v>-</v>
      </c>
      <c r="N372" s="8" t="str">
        <f>IF(C372&lt;&gt;"-",SUMIFS(卖出!$G$4:$G$1000,卖出!$C$4:$C$1000,持仓统计!C372),"-")</f>
        <v>-</v>
      </c>
      <c r="O372" s="9" t="str">
        <f>IF(C372&lt;&gt;"-",SUMIFS(卖出!$I$4:$I$1000,卖出!$C$4:$C$1000,持仓统计!C372),"-")</f>
        <v>-</v>
      </c>
      <c r="P372" s="8" t="str">
        <f t="shared" si="21"/>
        <v>-</v>
      </c>
      <c r="Q372" s="9"/>
      <c r="R372" s="9" t="str">
        <f t="shared" si="22"/>
        <v>-</v>
      </c>
      <c r="S372" s="9" t="str">
        <f>IF(C372&lt;&gt;"-",SUMIFS(买入!$J$4:$J$1000,买入!$C$4:$C$1000,持仓统计!C372)+SUMIFS(卖出!$J$4:$J$1000,卖出!$C$4:$C$1000,持仓统计!C372),"-")</f>
        <v>-</v>
      </c>
      <c r="T372" s="9" t="str">
        <f t="shared" si="23"/>
        <v>-</v>
      </c>
      <c r="U372" s="8"/>
    </row>
    <row r="373" customHeight="1" spans="2:21">
      <c r="B373" s="8">
        <f t="shared" si="20"/>
        <v>367</v>
      </c>
      <c r="C373" s="8" t="str">
        <f>IF(选股!C367&lt;&gt;"",选股!C367,"-")</f>
        <v>-</v>
      </c>
      <c r="D373" s="8"/>
      <c r="E373" s="8" t="str">
        <f>IFERROR(VLOOKUP(C373,选股!C367:E1363,2,FALSE),"-")</f>
        <v>-</v>
      </c>
      <c r="F373" s="8"/>
      <c r="G373" s="8"/>
      <c r="H373" s="8"/>
      <c r="I373" s="8"/>
      <c r="J373" s="8"/>
      <c r="K373" s="8" t="str">
        <f>IFERROR(VLOOKUP(C373,选股!C367:E1363,3,FALSE),"-")</f>
        <v>-</v>
      </c>
      <c r="L373" s="8" t="str">
        <f>IF(C373&lt;&gt;"-",SUMIFS(买入!$G$4:$G$1000,买入!$C$4:$C$1000,持仓统计!C373),"-")</f>
        <v>-</v>
      </c>
      <c r="M373" s="9" t="str">
        <f>IF(C373&lt;&gt;"-",SUMIFS(买入!$I$4:$I$1000,买入!$C$4:$C$1000,持仓统计!C373),"-")</f>
        <v>-</v>
      </c>
      <c r="N373" s="8" t="str">
        <f>IF(C373&lt;&gt;"-",SUMIFS(卖出!$G$4:$G$1000,卖出!$C$4:$C$1000,持仓统计!C373),"-")</f>
        <v>-</v>
      </c>
      <c r="O373" s="9" t="str">
        <f>IF(C373&lt;&gt;"-",SUMIFS(卖出!$I$4:$I$1000,卖出!$C$4:$C$1000,持仓统计!C373),"-")</f>
        <v>-</v>
      </c>
      <c r="P373" s="8" t="str">
        <f t="shared" si="21"/>
        <v>-</v>
      </c>
      <c r="Q373" s="9"/>
      <c r="R373" s="9" t="str">
        <f t="shared" si="22"/>
        <v>-</v>
      </c>
      <c r="S373" s="9" t="str">
        <f>IF(C373&lt;&gt;"-",SUMIFS(买入!$J$4:$J$1000,买入!$C$4:$C$1000,持仓统计!C373)+SUMIFS(卖出!$J$4:$J$1000,卖出!$C$4:$C$1000,持仓统计!C373),"-")</f>
        <v>-</v>
      </c>
      <c r="T373" s="9" t="str">
        <f t="shared" si="23"/>
        <v>-</v>
      </c>
      <c r="U373" s="8"/>
    </row>
    <row r="374" customHeight="1" spans="2:21">
      <c r="B374" s="8">
        <f t="shared" si="20"/>
        <v>368</v>
      </c>
      <c r="C374" s="8" t="str">
        <f>IF(选股!C368&lt;&gt;"",选股!C368,"-")</f>
        <v>-</v>
      </c>
      <c r="D374" s="8"/>
      <c r="E374" s="8" t="str">
        <f>IFERROR(VLOOKUP(C374,选股!C368:E1364,2,FALSE),"-")</f>
        <v>-</v>
      </c>
      <c r="F374" s="8"/>
      <c r="G374" s="8"/>
      <c r="H374" s="8"/>
      <c r="I374" s="8"/>
      <c r="J374" s="8"/>
      <c r="K374" s="8" t="str">
        <f>IFERROR(VLOOKUP(C374,选股!C368:E1364,3,FALSE),"-")</f>
        <v>-</v>
      </c>
      <c r="L374" s="8" t="str">
        <f>IF(C374&lt;&gt;"-",SUMIFS(买入!$G$4:$G$1000,买入!$C$4:$C$1000,持仓统计!C374),"-")</f>
        <v>-</v>
      </c>
      <c r="M374" s="9" t="str">
        <f>IF(C374&lt;&gt;"-",SUMIFS(买入!$I$4:$I$1000,买入!$C$4:$C$1000,持仓统计!C374),"-")</f>
        <v>-</v>
      </c>
      <c r="N374" s="8" t="str">
        <f>IF(C374&lt;&gt;"-",SUMIFS(卖出!$G$4:$G$1000,卖出!$C$4:$C$1000,持仓统计!C374),"-")</f>
        <v>-</v>
      </c>
      <c r="O374" s="9" t="str">
        <f>IF(C374&lt;&gt;"-",SUMIFS(卖出!$I$4:$I$1000,卖出!$C$4:$C$1000,持仓统计!C374),"-")</f>
        <v>-</v>
      </c>
      <c r="P374" s="8" t="str">
        <f t="shared" si="21"/>
        <v>-</v>
      </c>
      <c r="Q374" s="9"/>
      <c r="R374" s="9" t="str">
        <f t="shared" si="22"/>
        <v>-</v>
      </c>
      <c r="S374" s="9" t="str">
        <f>IF(C374&lt;&gt;"-",SUMIFS(买入!$J$4:$J$1000,买入!$C$4:$C$1000,持仓统计!C374)+SUMIFS(卖出!$J$4:$J$1000,卖出!$C$4:$C$1000,持仓统计!C374),"-")</f>
        <v>-</v>
      </c>
      <c r="T374" s="9" t="str">
        <f t="shared" si="23"/>
        <v>-</v>
      </c>
      <c r="U374" s="8"/>
    </row>
    <row r="375" customHeight="1" spans="2:21">
      <c r="B375" s="8">
        <f t="shared" si="20"/>
        <v>369</v>
      </c>
      <c r="C375" s="8" t="str">
        <f>IF(选股!C369&lt;&gt;"",选股!C369,"-")</f>
        <v>-</v>
      </c>
      <c r="D375" s="8"/>
      <c r="E375" s="8" t="str">
        <f>IFERROR(VLOOKUP(C375,选股!C369:E1365,2,FALSE),"-")</f>
        <v>-</v>
      </c>
      <c r="F375" s="8"/>
      <c r="G375" s="8"/>
      <c r="H375" s="8"/>
      <c r="I375" s="8"/>
      <c r="J375" s="8"/>
      <c r="K375" s="8" t="str">
        <f>IFERROR(VLOOKUP(C375,选股!C369:E1365,3,FALSE),"-")</f>
        <v>-</v>
      </c>
      <c r="L375" s="8" t="str">
        <f>IF(C375&lt;&gt;"-",SUMIFS(买入!$G$4:$G$1000,买入!$C$4:$C$1000,持仓统计!C375),"-")</f>
        <v>-</v>
      </c>
      <c r="M375" s="9" t="str">
        <f>IF(C375&lt;&gt;"-",SUMIFS(买入!$I$4:$I$1000,买入!$C$4:$C$1000,持仓统计!C375),"-")</f>
        <v>-</v>
      </c>
      <c r="N375" s="8" t="str">
        <f>IF(C375&lt;&gt;"-",SUMIFS(卖出!$G$4:$G$1000,卖出!$C$4:$C$1000,持仓统计!C375),"-")</f>
        <v>-</v>
      </c>
      <c r="O375" s="9" t="str">
        <f>IF(C375&lt;&gt;"-",SUMIFS(卖出!$I$4:$I$1000,卖出!$C$4:$C$1000,持仓统计!C375),"-")</f>
        <v>-</v>
      </c>
      <c r="P375" s="8" t="str">
        <f t="shared" si="21"/>
        <v>-</v>
      </c>
      <c r="Q375" s="9"/>
      <c r="R375" s="9" t="str">
        <f t="shared" si="22"/>
        <v>-</v>
      </c>
      <c r="S375" s="9" t="str">
        <f>IF(C375&lt;&gt;"-",SUMIFS(买入!$J$4:$J$1000,买入!$C$4:$C$1000,持仓统计!C375)+SUMIFS(卖出!$J$4:$J$1000,卖出!$C$4:$C$1000,持仓统计!C375),"-")</f>
        <v>-</v>
      </c>
      <c r="T375" s="9" t="str">
        <f t="shared" si="23"/>
        <v>-</v>
      </c>
      <c r="U375" s="8"/>
    </row>
    <row r="376" customHeight="1" spans="2:21">
      <c r="B376" s="8">
        <f t="shared" si="20"/>
        <v>370</v>
      </c>
      <c r="C376" s="8" t="str">
        <f>IF(选股!C370&lt;&gt;"",选股!C370,"-")</f>
        <v>-</v>
      </c>
      <c r="D376" s="8"/>
      <c r="E376" s="8" t="str">
        <f>IFERROR(VLOOKUP(C376,选股!C370:E1366,2,FALSE),"-")</f>
        <v>-</v>
      </c>
      <c r="F376" s="8"/>
      <c r="G376" s="8"/>
      <c r="H376" s="8"/>
      <c r="I376" s="8"/>
      <c r="J376" s="8"/>
      <c r="K376" s="8" t="str">
        <f>IFERROR(VLOOKUP(C376,选股!C370:E1366,3,FALSE),"-")</f>
        <v>-</v>
      </c>
      <c r="L376" s="8" t="str">
        <f>IF(C376&lt;&gt;"-",SUMIFS(买入!$G$4:$G$1000,买入!$C$4:$C$1000,持仓统计!C376),"-")</f>
        <v>-</v>
      </c>
      <c r="M376" s="9" t="str">
        <f>IF(C376&lt;&gt;"-",SUMIFS(买入!$I$4:$I$1000,买入!$C$4:$C$1000,持仓统计!C376),"-")</f>
        <v>-</v>
      </c>
      <c r="N376" s="8" t="str">
        <f>IF(C376&lt;&gt;"-",SUMIFS(卖出!$G$4:$G$1000,卖出!$C$4:$C$1000,持仓统计!C376),"-")</f>
        <v>-</v>
      </c>
      <c r="O376" s="9" t="str">
        <f>IF(C376&lt;&gt;"-",SUMIFS(卖出!$I$4:$I$1000,卖出!$C$4:$C$1000,持仓统计!C376),"-")</f>
        <v>-</v>
      </c>
      <c r="P376" s="8" t="str">
        <f t="shared" si="21"/>
        <v>-</v>
      </c>
      <c r="Q376" s="9"/>
      <c r="R376" s="9" t="str">
        <f t="shared" si="22"/>
        <v>-</v>
      </c>
      <c r="S376" s="9" t="str">
        <f>IF(C376&lt;&gt;"-",SUMIFS(买入!$J$4:$J$1000,买入!$C$4:$C$1000,持仓统计!C376)+SUMIFS(卖出!$J$4:$J$1000,卖出!$C$4:$C$1000,持仓统计!C376),"-")</f>
        <v>-</v>
      </c>
      <c r="T376" s="9" t="str">
        <f t="shared" si="23"/>
        <v>-</v>
      </c>
      <c r="U376" s="8"/>
    </row>
    <row r="377" customHeight="1" spans="2:21">
      <c r="B377" s="8">
        <f t="shared" si="20"/>
        <v>371</v>
      </c>
      <c r="C377" s="8" t="str">
        <f>IF(选股!C371&lt;&gt;"",选股!C371,"-")</f>
        <v>-</v>
      </c>
      <c r="D377" s="8"/>
      <c r="E377" s="8" t="str">
        <f>IFERROR(VLOOKUP(C377,选股!C371:E1367,2,FALSE),"-")</f>
        <v>-</v>
      </c>
      <c r="F377" s="8"/>
      <c r="G377" s="8"/>
      <c r="H377" s="8"/>
      <c r="I377" s="8"/>
      <c r="J377" s="8"/>
      <c r="K377" s="8" t="str">
        <f>IFERROR(VLOOKUP(C377,选股!C371:E1367,3,FALSE),"-")</f>
        <v>-</v>
      </c>
      <c r="L377" s="8" t="str">
        <f>IF(C377&lt;&gt;"-",SUMIFS(买入!$G$4:$G$1000,买入!$C$4:$C$1000,持仓统计!C377),"-")</f>
        <v>-</v>
      </c>
      <c r="M377" s="9" t="str">
        <f>IF(C377&lt;&gt;"-",SUMIFS(买入!$I$4:$I$1000,买入!$C$4:$C$1000,持仓统计!C377),"-")</f>
        <v>-</v>
      </c>
      <c r="N377" s="8" t="str">
        <f>IF(C377&lt;&gt;"-",SUMIFS(卖出!$G$4:$G$1000,卖出!$C$4:$C$1000,持仓统计!C377),"-")</f>
        <v>-</v>
      </c>
      <c r="O377" s="9" t="str">
        <f>IF(C377&lt;&gt;"-",SUMIFS(卖出!$I$4:$I$1000,卖出!$C$4:$C$1000,持仓统计!C377),"-")</f>
        <v>-</v>
      </c>
      <c r="P377" s="8" t="str">
        <f t="shared" si="21"/>
        <v>-</v>
      </c>
      <c r="Q377" s="9"/>
      <c r="R377" s="9" t="str">
        <f t="shared" si="22"/>
        <v>-</v>
      </c>
      <c r="S377" s="9" t="str">
        <f>IF(C377&lt;&gt;"-",SUMIFS(买入!$J$4:$J$1000,买入!$C$4:$C$1000,持仓统计!C377)+SUMIFS(卖出!$J$4:$J$1000,卖出!$C$4:$C$1000,持仓统计!C377),"-")</f>
        <v>-</v>
      </c>
      <c r="T377" s="9" t="str">
        <f t="shared" si="23"/>
        <v>-</v>
      </c>
      <c r="U377" s="8"/>
    </row>
    <row r="378" customHeight="1" spans="2:21">
      <c r="B378" s="8">
        <f t="shared" si="20"/>
        <v>372</v>
      </c>
      <c r="C378" s="8" t="str">
        <f>IF(选股!C372&lt;&gt;"",选股!C372,"-")</f>
        <v>-</v>
      </c>
      <c r="D378" s="8"/>
      <c r="E378" s="8" t="str">
        <f>IFERROR(VLOOKUP(C378,选股!C372:E1368,2,FALSE),"-")</f>
        <v>-</v>
      </c>
      <c r="F378" s="8"/>
      <c r="G378" s="8"/>
      <c r="H378" s="8"/>
      <c r="I378" s="8"/>
      <c r="J378" s="8"/>
      <c r="K378" s="8" t="str">
        <f>IFERROR(VLOOKUP(C378,选股!C372:E1368,3,FALSE),"-")</f>
        <v>-</v>
      </c>
      <c r="L378" s="8" t="str">
        <f>IF(C378&lt;&gt;"-",SUMIFS(买入!$G$4:$G$1000,买入!$C$4:$C$1000,持仓统计!C378),"-")</f>
        <v>-</v>
      </c>
      <c r="M378" s="9" t="str">
        <f>IF(C378&lt;&gt;"-",SUMIFS(买入!$I$4:$I$1000,买入!$C$4:$C$1000,持仓统计!C378),"-")</f>
        <v>-</v>
      </c>
      <c r="N378" s="8" t="str">
        <f>IF(C378&lt;&gt;"-",SUMIFS(卖出!$G$4:$G$1000,卖出!$C$4:$C$1000,持仓统计!C378),"-")</f>
        <v>-</v>
      </c>
      <c r="O378" s="9" t="str">
        <f>IF(C378&lt;&gt;"-",SUMIFS(卖出!$I$4:$I$1000,卖出!$C$4:$C$1000,持仓统计!C378),"-")</f>
        <v>-</v>
      </c>
      <c r="P378" s="8" t="str">
        <f t="shared" si="21"/>
        <v>-</v>
      </c>
      <c r="Q378" s="9"/>
      <c r="R378" s="9" t="str">
        <f t="shared" si="22"/>
        <v>-</v>
      </c>
      <c r="S378" s="9" t="str">
        <f>IF(C378&lt;&gt;"-",SUMIFS(买入!$J$4:$J$1000,买入!$C$4:$C$1000,持仓统计!C378)+SUMIFS(卖出!$J$4:$J$1000,卖出!$C$4:$C$1000,持仓统计!C378),"-")</f>
        <v>-</v>
      </c>
      <c r="T378" s="9" t="str">
        <f t="shared" si="23"/>
        <v>-</v>
      </c>
      <c r="U378" s="8"/>
    </row>
    <row r="379" customHeight="1" spans="2:21">
      <c r="B379" s="8">
        <f t="shared" si="20"/>
        <v>373</v>
      </c>
      <c r="C379" s="8" t="str">
        <f>IF(选股!C373&lt;&gt;"",选股!C373,"-")</f>
        <v>-</v>
      </c>
      <c r="D379" s="8"/>
      <c r="E379" s="8" t="str">
        <f>IFERROR(VLOOKUP(C379,选股!C373:E1369,2,FALSE),"-")</f>
        <v>-</v>
      </c>
      <c r="F379" s="8"/>
      <c r="G379" s="8"/>
      <c r="H379" s="8"/>
      <c r="I379" s="8"/>
      <c r="J379" s="8"/>
      <c r="K379" s="8" t="str">
        <f>IFERROR(VLOOKUP(C379,选股!C373:E1369,3,FALSE),"-")</f>
        <v>-</v>
      </c>
      <c r="L379" s="8" t="str">
        <f>IF(C379&lt;&gt;"-",SUMIFS(买入!$G$4:$G$1000,买入!$C$4:$C$1000,持仓统计!C379),"-")</f>
        <v>-</v>
      </c>
      <c r="M379" s="9" t="str">
        <f>IF(C379&lt;&gt;"-",SUMIFS(买入!$I$4:$I$1000,买入!$C$4:$C$1000,持仓统计!C379),"-")</f>
        <v>-</v>
      </c>
      <c r="N379" s="8" t="str">
        <f>IF(C379&lt;&gt;"-",SUMIFS(卖出!$G$4:$G$1000,卖出!$C$4:$C$1000,持仓统计!C379),"-")</f>
        <v>-</v>
      </c>
      <c r="O379" s="9" t="str">
        <f>IF(C379&lt;&gt;"-",SUMIFS(卖出!$I$4:$I$1000,卖出!$C$4:$C$1000,持仓统计!C379),"-")</f>
        <v>-</v>
      </c>
      <c r="P379" s="8" t="str">
        <f t="shared" si="21"/>
        <v>-</v>
      </c>
      <c r="Q379" s="9"/>
      <c r="R379" s="9" t="str">
        <f t="shared" si="22"/>
        <v>-</v>
      </c>
      <c r="S379" s="9" t="str">
        <f>IF(C379&lt;&gt;"-",SUMIFS(买入!$J$4:$J$1000,买入!$C$4:$C$1000,持仓统计!C379)+SUMIFS(卖出!$J$4:$J$1000,卖出!$C$4:$C$1000,持仓统计!C379),"-")</f>
        <v>-</v>
      </c>
      <c r="T379" s="9" t="str">
        <f t="shared" si="23"/>
        <v>-</v>
      </c>
      <c r="U379" s="8"/>
    </row>
    <row r="380" customHeight="1" spans="2:21">
      <c r="B380" s="8">
        <f t="shared" si="20"/>
        <v>374</v>
      </c>
      <c r="C380" s="8" t="str">
        <f>IF(选股!C374&lt;&gt;"",选股!C374,"-")</f>
        <v>-</v>
      </c>
      <c r="D380" s="8"/>
      <c r="E380" s="8" t="str">
        <f>IFERROR(VLOOKUP(C380,选股!C374:E1370,2,FALSE),"-")</f>
        <v>-</v>
      </c>
      <c r="F380" s="8"/>
      <c r="G380" s="8"/>
      <c r="H380" s="8"/>
      <c r="I380" s="8"/>
      <c r="J380" s="8"/>
      <c r="K380" s="8" t="str">
        <f>IFERROR(VLOOKUP(C380,选股!C374:E1370,3,FALSE),"-")</f>
        <v>-</v>
      </c>
      <c r="L380" s="8" t="str">
        <f>IF(C380&lt;&gt;"-",SUMIFS(买入!$G$4:$G$1000,买入!$C$4:$C$1000,持仓统计!C380),"-")</f>
        <v>-</v>
      </c>
      <c r="M380" s="9" t="str">
        <f>IF(C380&lt;&gt;"-",SUMIFS(买入!$I$4:$I$1000,买入!$C$4:$C$1000,持仓统计!C380),"-")</f>
        <v>-</v>
      </c>
      <c r="N380" s="8" t="str">
        <f>IF(C380&lt;&gt;"-",SUMIFS(卖出!$G$4:$G$1000,卖出!$C$4:$C$1000,持仓统计!C380),"-")</f>
        <v>-</v>
      </c>
      <c r="O380" s="9" t="str">
        <f>IF(C380&lt;&gt;"-",SUMIFS(卖出!$I$4:$I$1000,卖出!$C$4:$C$1000,持仓统计!C380),"-")</f>
        <v>-</v>
      </c>
      <c r="P380" s="8" t="str">
        <f t="shared" si="21"/>
        <v>-</v>
      </c>
      <c r="Q380" s="9"/>
      <c r="R380" s="9" t="str">
        <f t="shared" si="22"/>
        <v>-</v>
      </c>
      <c r="S380" s="9" t="str">
        <f>IF(C380&lt;&gt;"-",SUMIFS(买入!$J$4:$J$1000,买入!$C$4:$C$1000,持仓统计!C380)+SUMIFS(卖出!$J$4:$J$1000,卖出!$C$4:$C$1000,持仓统计!C380),"-")</f>
        <v>-</v>
      </c>
      <c r="T380" s="9" t="str">
        <f t="shared" si="23"/>
        <v>-</v>
      </c>
      <c r="U380" s="8"/>
    </row>
    <row r="381" customHeight="1" spans="2:21">
      <c r="B381" s="8">
        <f t="shared" si="20"/>
        <v>375</v>
      </c>
      <c r="C381" s="8" t="str">
        <f>IF(选股!C375&lt;&gt;"",选股!C375,"-")</f>
        <v>-</v>
      </c>
      <c r="D381" s="8"/>
      <c r="E381" s="8" t="str">
        <f>IFERROR(VLOOKUP(C381,选股!C375:E1371,2,FALSE),"-")</f>
        <v>-</v>
      </c>
      <c r="F381" s="8"/>
      <c r="G381" s="8"/>
      <c r="H381" s="8"/>
      <c r="I381" s="8"/>
      <c r="J381" s="8"/>
      <c r="K381" s="8" t="str">
        <f>IFERROR(VLOOKUP(C381,选股!C375:E1371,3,FALSE),"-")</f>
        <v>-</v>
      </c>
      <c r="L381" s="8" t="str">
        <f>IF(C381&lt;&gt;"-",SUMIFS(买入!$G$4:$G$1000,买入!$C$4:$C$1000,持仓统计!C381),"-")</f>
        <v>-</v>
      </c>
      <c r="M381" s="9" t="str">
        <f>IF(C381&lt;&gt;"-",SUMIFS(买入!$I$4:$I$1000,买入!$C$4:$C$1000,持仓统计!C381),"-")</f>
        <v>-</v>
      </c>
      <c r="N381" s="8" t="str">
        <f>IF(C381&lt;&gt;"-",SUMIFS(卖出!$G$4:$G$1000,卖出!$C$4:$C$1000,持仓统计!C381),"-")</f>
        <v>-</v>
      </c>
      <c r="O381" s="9" t="str">
        <f>IF(C381&lt;&gt;"-",SUMIFS(卖出!$I$4:$I$1000,卖出!$C$4:$C$1000,持仓统计!C381),"-")</f>
        <v>-</v>
      </c>
      <c r="P381" s="8" t="str">
        <f t="shared" si="21"/>
        <v>-</v>
      </c>
      <c r="Q381" s="9"/>
      <c r="R381" s="9" t="str">
        <f t="shared" si="22"/>
        <v>-</v>
      </c>
      <c r="S381" s="9" t="str">
        <f>IF(C381&lt;&gt;"-",SUMIFS(买入!$J$4:$J$1000,买入!$C$4:$C$1000,持仓统计!C381)+SUMIFS(卖出!$J$4:$J$1000,卖出!$C$4:$C$1000,持仓统计!C381),"-")</f>
        <v>-</v>
      </c>
      <c r="T381" s="9" t="str">
        <f t="shared" si="23"/>
        <v>-</v>
      </c>
      <c r="U381" s="8"/>
    </row>
    <row r="382" customHeight="1" spans="2:21">
      <c r="B382" s="8">
        <f t="shared" si="20"/>
        <v>376</v>
      </c>
      <c r="C382" s="8" t="str">
        <f>IF(选股!C376&lt;&gt;"",选股!C376,"-")</f>
        <v>-</v>
      </c>
      <c r="D382" s="8"/>
      <c r="E382" s="8" t="str">
        <f>IFERROR(VLOOKUP(C382,选股!C376:E1372,2,FALSE),"-")</f>
        <v>-</v>
      </c>
      <c r="F382" s="8"/>
      <c r="G382" s="8"/>
      <c r="H382" s="8"/>
      <c r="I382" s="8"/>
      <c r="J382" s="8"/>
      <c r="K382" s="8" t="str">
        <f>IFERROR(VLOOKUP(C382,选股!C376:E1372,3,FALSE),"-")</f>
        <v>-</v>
      </c>
      <c r="L382" s="8" t="str">
        <f>IF(C382&lt;&gt;"-",SUMIFS(买入!$G$4:$G$1000,买入!$C$4:$C$1000,持仓统计!C382),"-")</f>
        <v>-</v>
      </c>
      <c r="M382" s="9" t="str">
        <f>IF(C382&lt;&gt;"-",SUMIFS(买入!$I$4:$I$1000,买入!$C$4:$C$1000,持仓统计!C382),"-")</f>
        <v>-</v>
      </c>
      <c r="N382" s="8" t="str">
        <f>IF(C382&lt;&gt;"-",SUMIFS(卖出!$G$4:$G$1000,卖出!$C$4:$C$1000,持仓统计!C382),"-")</f>
        <v>-</v>
      </c>
      <c r="O382" s="9" t="str">
        <f>IF(C382&lt;&gt;"-",SUMIFS(卖出!$I$4:$I$1000,卖出!$C$4:$C$1000,持仓统计!C382),"-")</f>
        <v>-</v>
      </c>
      <c r="P382" s="8" t="str">
        <f t="shared" si="21"/>
        <v>-</v>
      </c>
      <c r="Q382" s="9"/>
      <c r="R382" s="9" t="str">
        <f t="shared" si="22"/>
        <v>-</v>
      </c>
      <c r="S382" s="9" t="str">
        <f>IF(C382&lt;&gt;"-",SUMIFS(买入!$J$4:$J$1000,买入!$C$4:$C$1000,持仓统计!C382)+SUMIFS(卖出!$J$4:$J$1000,卖出!$C$4:$C$1000,持仓统计!C382),"-")</f>
        <v>-</v>
      </c>
      <c r="T382" s="9" t="str">
        <f t="shared" si="23"/>
        <v>-</v>
      </c>
      <c r="U382" s="8"/>
    </row>
    <row r="383" customHeight="1" spans="2:21">
      <c r="B383" s="8">
        <f t="shared" si="20"/>
        <v>377</v>
      </c>
      <c r="C383" s="8" t="str">
        <f>IF(选股!C377&lt;&gt;"",选股!C377,"-")</f>
        <v>-</v>
      </c>
      <c r="D383" s="8"/>
      <c r="E383" s="8" t="str">
        <f>IFERROR(VLOOKUP(C383,选股!C377:E1373,2,FALSE),"-")</f>
        <v>-</v>
      </c>
      <c r="F383" s="8"/>
      <c r="G383" s="8"/>
      <c r="H383" s="8"/>
      <c r="I383" s="8"/>
      <c r="J383" s="8"/>
      <c r="K383" s="8" t="str">
        <f>IFERROR(VLOOKUP(C383,选股!C377:E1373,3,FALSE),"-")</f>
        <v>-</v>
      </c>
      <c r="L383" s="8" t="str">
        <f>IF(C383&lt;&gt;"-",SUMIFS(买入!$G$4:$G$1000,买入!$C$4:$C$1000,持仓统计!C383),"-")</f>
        <v>-</v>
      </c>
      <c r="M383" s="9" t="str">
        <f>IF(C383&lt;&gt;"-",SUMIFS(买入!$I$4:$I$1000,买入!$C$4:$C$1000,持仓统计!C383),"-")</f>
        <v>-</v>
      </c>
      <c r="N383" s="8" t="str">
        <f>IF(C383&lt;&gt;"-",SUMIFS(卖出!$G$4:$G$1000,卖出!$C$4:$C$1000,持仓统计!C383),"-")</f>
        <v>-</v>
      </c>
      <c r="O383" s="9" t="str">
        <f>IF(C383&lt;&gt;"-",SUMIFS(卖出!$I$4:$I$1000,卖出!$C$4:$C$1000,持仓统计!C383),"-")</f>
        <v>-</v>
      </c>
      <c r="P383" s="8" t="str">
        <f t="shared" si="21"/>
        <v>-</v>
      </c>
      <c r="Q383" s="9"/>
      <c r="R383" s="9" t="str">
        <f t="shared" si="22"/>
        <v>-</v>
      </c>
      <c r="S383" s="9" t="str">
        <f>IF(C383&lt;&gt;"-",SUMIFS(买入!$J$4:$J$1000,买入!$C$4:$C$1000,持仓统计!C383)+SUMIFS(卖出!$J$4:$J$1000,卖出!$C$4:$C$1000,持仓统计!C383),"-")</f>
        <v>-</v>
      </c>
      <c r="T383" s="9" t="str">
        <f t="shared" si="23"/>
        <v>-</v>
      </c>
      <c r="U383" s="8"/>
    </row>
    <row r="384" customHeight="1" spans="2:21">
      <c r="B384" s="8">
        <f t="shared" si="20"/>
        <v>378</v>
      </c>
      <c r="C384" s="8" t="str">
        <f>IF(选股!C378&lt;&gt;"",选股!C378,"-")</f>
        <v>-</v>
      </c>
      <c r="D384" s="8"/>
      <c r="E384" s="8" t="str">
        <f>IFERROR(VLOOKUP(C384,选股!C378:E1374,2,FALSE),"-")</f>
        <v>-</v>
      </c>
      <c r="F384" s="8"/>
      <c r="G384" s="8"/>
      <c r="H384" s="8"/>
      <c r="I384" s="8"/>
      <c r="J384" s="8"/>
      <c r="K384" s="8" t="str">
        <f>IFERROR(VLOOKUP(C384,选股!C378:E1374,3,FALSE),"-")</f>
        <v>-</v>
      </c>
      <c r="L384" s="8" t="str">
        <f>IF(C384&lt;&gt;"-",SUMIFS(买入!$G$4:$G$1000,买入!$C$4:$C$1000,持仓统计!C384),"-")</f>
        <v>-</v>
      </c>
      <c r="M384" s="9" t="str">
        <f>IF(C384&lt;&gt;"-",SUMIFS(买入!$I$4:$I$1000,买入!$C$4:$C$1000,持仓统计!C384),"-")</f>
        <v>-</v>
      </c>
      <c r="N384" s="8" t="str">
        <f>IF(C384&lt;&gt;"-",SUMIFS(卖出!$G$4:$G$1000,卖出!$C$4:$C$1000,持仓统计!C384),"-")</f>
        <v>-</v>
      </c>
      <c r="O384" s="9" t="str">
        <f>IF(C384&lt;&gt;"-",SUMIFS(卖出!$I$4:$I$1000,卖出!$C$4:$C$1000,持仓统计!C384),"-")</f>
        <v>-</v>
      </c>
      <c r="P384" s="8" t="str">
        <f t="shared" si="21"/>
        <v>-</v>
      </c>
      <c r="Q384" s="9"/>
      <c r="R384" s="9" t="str">
        <f t="shared" si="22"/>
        <v>-</v>
      </c>
      <c r="S384" s="9" t="str">
        <f>IF(C384&lt;&gt;"-",SUMIFS(买入!$J$4:$J$1000,买入!$C$4:$C$1000,持仓统计!C384)+SUMIFS(卖出!$J$4:$J$1000,卖出!$C$4:$C$1000,持仓统计!C384),"-")</f>
        <v>-</v>
      </c>
      <c r="T384" s="9" t="str">
        <f t="shared" si="23"/>
        <v>-</v>
      </c>
      <c r="U384" s="8"/>
    </row>
    <row r="385" customHeight="1" spans="2:21">
      <c r="B385" s="8">
        <f t="shared" si="20"/>
        <v>379</v>
      </c>
      <c r="C385" s="8" t="str">
        <f>IF(选股!C379&lt;&gt;"",选股!C379,"-")</f>
        <v>-</v>
      </c>
      <c r="D385" s="8"/>
      <c r="E385" s="8" t="str">
        <f>IFERROR(VLOOKUP(C385,选股!C379:E1375,2,FALSE),"-")</f>
        <v>-</v>
      </c>
      <c r="F385" s="8"/>
      <c r="G385" s="8"/>
      <c r="H385" s="8"/>
      <c r="I385" s="8"/>
      <c r="J385" s="8"/>
      <c r="K385" s="8" t="str">
        <f>IFERROR(VLOOKUP(C385,选股!C379:E1375,3,FALSE),"-")</f>
        <v>-</v>
      </c>
      <c r="L385" s="8" t="str">
        <f>IF(C385&lt;&gt;"-",SUMIFS(买入!$G$4:$G$1000,买入!$C$4:$C$1000,持仓统计!C385),"-")</f>
        <v>-</v>
      </c>
      <c r="M385" s="9" t="str">
        <f>IF(C385&lt;&gt;"-",SUMIFS(买入!$I$4:$I$1000,买入!$C$4:$C$1000,持仓统计!C385),"-")</f>
        <v>-</v>
      </c>
      <c r="N385" s="8" t="str">
        <f>IF(C385&lt;&gt;"-",SUMIFS(卖出!$G$4:$G$1000,卖出!$C$4:$C$1000,持仓统计!C385),"-")</f>
        <v>-</v>
      </c>
      <c r="O385" s="9" t="str">
        <f>IF(C385&lt;&gt;"-",SUMIFS(卖出!$I$4:$I$1000,卖出!$C$4:$C$1000,持仓统计!C385),"-")</f>
        <v>-</v>
      </c>
      <c r="P385" s="8" t="str">
        <f t="shared" si="21"/>
        <v>-</v>
      </c>
      <c r="Q385" s="9"/>
      <c r="R385" s="9" t="str">
        <f t="shared" si="22"/>
        <v>-</v>
      </c>
      <c r="S385" s="9" t="str">
        <f>IF(C385&lt;&gt;"-",SUMIFS(买入!$J$4:$J$1000,买入!$C$4:$C$1000,持仓统计!C385)+SUMIFS(卖出!$J$4:$J$1000,卖出!$C$4:$C$1000,持仓统计!C385),"-")</f>
        <v>-</v>
      </c>
      <c r="T385" s="9" t="str">
        <f t="shared" si="23"/>
        <v>-</v>
      </c>
      <c r="U385" s="8"/>
    </row>
    <row r="386" customHeight="1" spans="2:21">
      <c r="B386" s="8">
        <f t="shared" si="20"/>
        <v>380</v>
      </c>
      <c r="C386" s="8" t="str">
        <f>IF(选股!C380&lt;&gt;"",选股!C380,"-")</f>
        <v>-</v>
      </c>
      <c r="D386" s="8"/>
      <c r="E386" s="8" t="str">
        <f>IFERROR(VLOOKUP(C386,选股!C380:E1376,2,FALSE),"-")</f>
        <v>-</v>
      </c>
      <c r="F386" s="8"/>
      <c r="G386" s="8"/>
      <c r="H386" s="8"/>
      <c r="I386" s="8"/>
      <c r="J386" s="8"/>
      <c r="K386" s="8" t="str">
        <f>IFERROR(VLOOKUP(C386,选股!C380:E1376,3,FALSE),"-")</f>
        <v>-</v>
      </c>
      <c r="L386" s="8" t="str">
        <f>IF(C386&lt;&gt;"-",SUMIFS(买入!$G$4:$G$1000,买入!$C$4:$C$1000,持仓统计!C386),"-")</f>
        <v>-</v>
      </c>
      <c r="M386" s="9" t="str">
        <f>IF(C386&lt;&gt;"-",SUMIFS(买入!$I$4:$I$1000,买入!$C$4:$C$1000,持仓统计!C386),"-")</f>
        <v>-</v>
      </c>
      <c r="N386" s="8" t="str">
        <f>IF(C386&lt;&gt;"-",SUMIFS(卖出!$G$4:$G$1000,卖出!$C$4:$C$1000,持仓统计!C386),"-")</f>
        <v>-</v>
      </c>
      <c r="O386" s="9" t="str">
        <f>IF(C386&lt;&gt;"-",SUMIFS(卖出!$I$4:$I$1000,卖出!$C$4:$C$1000,持仓统计!C386),"-")</f>
        <v>-</v>
      </c>
      <c r="P386" s="8" t="str">
        <f t="shared" si="21"/>
        <v>-</v>
      </c>
      <c r="Q386" s="9"/>
      <c r="R386" s="9" t="str">
        <f t="shared" si="22"/>
        <v>-</v>
      </c>
      <c r="S386" s="9" t="str">
        <f>IF(C386&lt;&gt;"-",SUMIFS(买入!$J$4:$J$1000,买入!$C$4:$C$1000,持仓统计!C386)+SUMIFS(卖出!$J$4:$J$1000,卖出!$C$4:$C$1000,持仓统计!C386),"-")</f>
        <v>-</v>
      </c>
      <c r="T386" s="9" t="str">
        <f t="shared" si="23"/>
        <v>-</v>
      </c>
      <c r="U386" s="8"/>
    </row>
    <row r="387" customHeight="1" spans="2:21">
      <c r="B387" s="8">
        <f t="shared" si="20"/>
        <v>381</v>
      </c>
      <c r="C387" s="8" t="str">
        <f>IF(选股!C381&lt;&gt;"",选股!C381,"-")</f>
        <v>-</v>
      </c>
      <c r="D387" s="8"/>
      <c r="E387" s="8" t="str">
        <f>IFERROR(VLOOKUP(C387,选股!C381:E1377,2,FALSE),"-")</f>
        <v>-</v>
      </c>
      <c r="F387" s="8"/>
      <c r="G387" s="8"/>
      <c r="H387" s="8"/>
      <c r="I387" s="8"/>
      <c r="J387" s="8"/>
      <c r="K387" s="8" t="str">
        <f>IFERROR(VLOOKUP(C387,选股!C381:E1377,3,FALSE),"-")</f>
        <v>-</v>
      </c>
      <c r="L387" s="8" t="str">
        <f>IF(C387&lt;&gt;"-",SUMIFS(买入!$G$4:$G$1000,买入!$C$4:$C$1000,持仓统计!C387),"-")</f>
        <v>-</v>
      </c>
      <c r="M387" s="9" t="str">
        <f>IF(C387&lt;&gt;"-",SUMIFS(买入!$I$4:$I$1000,买入!$C$4:$C$1000,持仓统计!C387),"-")</f>
        <v>-</v>
      </c>
      <c r="N387" s="8" t="str">
        <f>IF(C387&lt;&gt;"-",SUMIFS(卖出!$G$4:$G$1000,卖出!$C$4:$C$1000,持仓统计!C387),"-")</f>
        <v>-</v>
      </c>
      <c r="O387" s="9" t="str">
        <f>IF(C387&lt;&gt;"-",SUMIFS(卖出!$I$4:$I$1000,卖出!$C$4:$C$1000,持仓统计!C387),"-")</f>
        <v>-</v>
      </c>
      <c r="P387" s="8" t="str">
        <f t="shared" si="21"/>
        <v>-</v>
      </c>
      <c r="Q387" s="9"/>
      <c r="R387" s="9" t="str">
        <f t="shared" si="22"/>
        <v>-</v>
      </c>
      <c r="S387" s="9" t="str">
        <f>IF(C387&lt;&gt;"-",SUMIFS(买入!$J$4:$J$1000,买入!$C$4:$C$1000,持仓统计!C387)+SUMIFS(卖出!$J$4:$J$1000,卖出!$C$4:$C$1000,持仓统计!C387),"-")</f>
        <v>-</v>
      </c>
      <c r="T387" s="9" t="str">
        <f t="shared" si="23"/>
        <v>-</v>
      </c>
      <c r="U387" s="8"/>
    </row>
    <row r="388" customHeight="1" spans="2:21">
      <c r="B388" s="8">
        <f t="shared" si="20"/>
        <v>382</v>
      </c>
      <c r="C388" s="8" t="str">
        <f>IF(选股!C382&lt;&gt;"",选股!C382,"-")</f>
        <v>-</v>
      </c>
      <c r="D388" s="8"/>
      <c r="E388" s="8" t="str">
        <f>IFERROR(VLOOKUP(C388,选股!C382:E1378,2,FALSE),"-")</f>
        <v>-</v>
      </c>
      <c r="F388" s="8"/>
      <c r="G388" s="8"/>
      <c r="H388" s="8"/>
      <c r="I388" s="8"/>
      <c r="J388" s="8"/>
      <c r="K388" s="8" t="str">
        <f>IFERROR(VLOOKUP(C388,选股!C382:E1378,3,FALSE),"-")</f>
        <v>-</v>
      </c>
      <c r="L388" s="8" t="str">
        <f>IF(C388&lt;&gt;"-",SUMIFS(买入!$G$4:$G$1000,买入!$C$4:$C$1000,持仓统计!C388),"-")</f>
        <v>-</v>
      </c>
      <c r="M388" s="9" t="str">
        <f>IF(C388&lt;&gt;"-",SUMIFS(买入!$I$4:$I$1000,买入!$C$4:$C$1000,持仓统计!C388),"-")</f>
        <v>-</v>
      </c>
      <c r="N388" s="8" t="str">
        <f>IF(C388&lt;&gt;"-",SUMIFS(卖出!$G$4:$G$1000,卖出!$C$4:$C$1000,持仓统计!C388),"-")</f>
        <v>-</v>
      </c>
      <c r="O388" s="9" t="str">
        <f>IF(C388&lt;&gt;"-",SUMIFS(卖出!$I$4:$I$1000,卖出!$C$4:$C$1000,持仓统计!C388),"-")</f>
        <v>-</v>
      </c>
      <c r="P388" s="8" t="str">
        <f t="shared" si="21"/>
        <v>-</v>
      </c>
      <c r="Q388" s="9"/>
      <c r="R388" s="9" t="str">
        <f t="shared" si="22"/>
        <v>-</v>
      </c>
      <c r="S388" s="9" t="str">
        <f>IF(C388&lt;&gt;"-",SUMIFS(买入!$J$4:$J$1000,买入!$C$4:$C$1000,持仓统计!C388)+SUMIFS(卖出!$J$4:$J$1000,卖出!$C$4:$C$1000,持仓统计!C388),"-")</f>
        <v>-</v>
      </c>
      <c r="T388" s="9" t="str">
        <f t="shared" si="23"/>
        <v>-</v>
      </c>
      <c r="U388" s="8"/>
    </row>
    <row r="389" customHeight="1" spans="2:21">
      <c r="B389" s="8">
        <f t="shared" si="20"/>
        <v>383</v>
      </c>
      <c r="C389" s="8" t="str">
        <f>IF(选股!C383&lt;&gt;"",选股!C383,"-")</f>
        <v>-</v>
      </c>
      <c r="D389" s="8"/>
      <c r="E389" s="8" t="str">
        <f>IFERROR(VLOOKUP(C389,选股!C383:E1379,2,FALSE),"-")</f>
        <v>-</v>
      </c>
      <c r="F389" s="8"/>
      <c r="G389" s="8"/>
      <c r="H389" s="8"/>
      <c r="I389" s="8"/>
      <c r="J389" s="8"/>
      <c r="K389" s="8" t="str">
        <f>IFERROR(VLOOKUP(C389,选股!C383:E1379,3,FALSE),"-")</f>
        <v>-</v>
      </c>
      <c r="L389" s="8" t="str">
        <f>IF(C389&lt;&gt;"-",SUMIFS(买入!$G$4:$G$1000,买入!$C$4:$C$1000,持仓统计!C389),"-")</f>
        <v>-</v>
      </c>
      <c r="M389" s="9" t="str">
        <f>IF(C389&lt;&gt;"-",SUMIFS(买入!$I$4:$I$1000,买入!$C$4:$C$1000,持仓统计!C389),"-")</f>
        <v>-</v>
      </c>
      <c r="N389" s="8" t="str">
        <f>IF(C389&lt;&gt;"-",SUMIFS(卖出!$G$4:$G$1000,卖出!$C$4:$C$1000,持仓统计!C389),"-")</f>
        <v>-</v>
      </c>
      <c r="O389" s="9" t="str">
        <f>IF(C389&lt;&gt;"-",SUMIFS(卖出!$I$4:$I$1000,卖出!$C$4:$C$1000,持仓统计!C389),"-")</f>
        <v>-</v>
      </c>
      <c r="P389" s="8" t="str">
        <f t="shared" si="21"/>
        <v>-</v>
      </c>
      <c r="Q389" s="9"/>
      <c r="R389" s="9" t="str">
        <f t="shared" si="22"/>
        <v>-</v>
      </c>
      <c r="S389" s="9" t="str">
        <f>IF(C389&lt;&gt;"-",SUMIFS(买入!$J$4:$J$1000,买入!$C$4:$C$1000,持仓统计!C389)+SUMIFS(卖出!$J$4:$J$1000,卖出!$C$4:$C$1000,持仓统计!C389),"-")</f>
        <v>-</v>
      </c>
      <c r="T389" s="9" t="str">
        <f t="shared" si="23"/>
        <v>-</v>
      </c>
      <c r="U389" s="8"/>
    </row>
    <row r="390" customHeight="1" spans="2:21">
      <c r="B390" s="8">
        <f t="shared" si="20"/>
        <v>384</v>
      </c>
      <c r="C390" s="8" t="str">
        <f>IF(选股!C384&lt;&gt;"",选股!C384,"-")</f>
        <v>-</v>
      </c>
      <c r="D390" s="8"/>
      <c r="E390" s="8" t="str">
        <f>IFERROR(VLOOKUP(C390,选股!C384:E1380,2,FALSE),"-")</f>
        <v>-</v>
      </c>
      <c r="F390" s="8"/>
      <c r="G390" s="8"/>
      <c r="H390" s="8"/>
      <c r="I390" s="8"/>
      <c r="J390" s="8"/>
      <c r="K390" s="8" t="str">
        <f>IFERROR(VLOOKUP(C390,选股!C384:E1380,3,FALSE),"-")</f>
        <v>-</v>
      </c>
      <c r="L390" s="8" t="str">
        <f>IF(C390&lt;&gt;"-",SUMIFS(买入!$G$4:$G$1000,买入!$C$4:$C$1000,持仓统计!C390),"-")</f>
        <v>-</v>
      </c>
      <c r="M390" s="9" t="str">
        <f>IF(C390&lt;&gt;"-",SUMIFS(买入!$I$4:$I$1000,买入!$C$4:$C$1000,持仓统计!C390),"-")</f>
        <v>-</v>
      </c>
      <c r="N390" s="8" t="str">
        <f>IF(C390&lt;&gt;"-",SUMIFS(卖出!$G$4:$G$1000,卖出!$C$4:$C$1000,持仓统计!C390),"-")</f>
        <v>-</v>
      </c>
      <c r="O390" s="9" t="str">
        <f>IF(C390&lt;&gt;"-",SUMIFS(卖出!$I$4:$I$1000,卖出!$C$4:$C$1000,持仓统计!C390),"-")</f>
        <v>-</v>
      </c>
      <c r="P390" s="8" t="str">
        <f t="shared" si="21"/>
        <v>-</v>
      </c>
      <c r="Q390" s="9"/>
      <c r="R390" s="9" t="str">
        <f t="shared" si="22"/>
        <v>-</v>
      </c>
      <c r="S390" s="9" t="str">
        <f>IF(C390&lt;&gt;"-",SUMIFS(买入!$J$4:$J$1000,买入!$C$4:$C$1000,持仓统计!C390)+SUMIFS(卖出!$J$4:$J$1000,卖出!$C$4:$C$1000,持仓统计!C390),"-")</f>
        <v>-</v>
      </c>
      <c r="T390" s="9" t="str">
        <f t="shared" si="23"/>
        <v>-</v>
      </c>
      <c r="U390" s="8"/>
    </row>
    <row r="391" customHeight="1" spans="2:21">
      <c r="B391" s="8">
        <f t="shared" si="20"/>
        <v>385</v>
      </c>
      <c r="C391" s="8" t="str">
        <f>IF(选股!C385&lt;&gt;"",选股!C385,"-")</f>
        <v>-</v>
      </c>
      <c r="D391" s="8"/>
      <c r="E391" s="8" t="str">
        <f>IFERROR(VLOOKUP(C391,选股!C385:E1381,2,FALSE),"-")</f>
        <v>-</v>
      </c>
      <c r="F391" s="8"/>
      <c r="G391" s="8"/>
      <c r="H391" s="8"/>
      <c r="I391" s="8"/>
      <c r="J391" s="8"/>
      <c r="K391" s="8" t="str">
        <f>IFERROR(VLOOKUP(C391,选股!C385:E1381,3,FALSE),"-")</f>
        <v>-</v>
      </c>
      <c r="L391" s="8" t="str">
        <f>IF(C391&lt;&gt;"-",SUMIFS(买入!$G$4:$G$1000,买入!$C$4:$C$1000,持仓统计!C391),"-")</f>
        <v>-</v>
      </c>
      <c r="M391" s="9" t="str">
        <f>IF(C391&lt;&gt;"-",SUMIFS(买入!$I$4:$I$1000,买入!$C$4:$C$1000,持仓统计!C391),"-")</f>
        <v>-</v>
      </c>
      <c r="N391" s="8" t="str">
        <f>IF(C391&lt;&gt;"-",SUMIFS(卖出!$G$4:$G$1000,卖出!$C$4:$C$1000,持仓统计!C391),"-")</f>
        <v>-</v>
      </c>
      <c r="O391" s="9" t="str">
        <f>IF(C391&lt;&gt;"-",SUMIFS(卖出!$I$4:$I$1000,卖出!$C$4:$C$1000,持仓统计!C391),"-")</f>
        <v>-</v>
      </c>
      <c r="P391" s="8" t="str">
        <f t="shared" si="21"/>
        <v>-</v>
      </c>
      <c r="Q391" s="9"/>
      <c r="R391" s="9" t="str">
        <f t="shared" si="22"/>
        <v>-</v>
      </c>
      <c r="S391" s="9" t="str">
        <f>IF(C391&lt;&gt;"-",SUMIFS(买入!$J$4:$J$1000,买入!$C$4:$C$1000,持仓统计!C391)+SUMIFS(卖出!$J$4:$J$1000,卖出!$C$4:$C$1000,持仓统计!C391),"-")</f>
        <v>-</v>
      </c>
      <c r="T391" s="9" t="str">
        <f t="shared" si="23"/>
        <v>-</v>
      </c>
      <c r="U391" s="8"/>
    </row>
    <row r="392" customHeight="1" spans="2:21">
      <c r="B392" s="8">
        <f t="shared" si="20"/>
        <v>386</v>
      </c>
      <c r="C392" s="8" t="str">
        <f>IF(选股!C386&lt;&gt;"",选股!C386,"-")</f>
        <v>-</v>
      </c>
      <c r="D392" s="8"/>
      <c r="E392" s="8" t="str">
        <f>IFERROR(VLOOKUP(C392,选股!C386:E1382,2,FALSE),"-")</f>
        <v>-</v>
      </c>
      <c r="F392" s="8"/>
      <c r="G392" s="8"/>
      <c r="H392" s="8"/>
      <c r="I392" s="8"/>
      <c r="J392" s="8"/>
      <c r="K392" s="8" t="str">
        <f>IFERROR(VLOOKUP(C392,选股!C386:E1382,3,FALSE),"-")</f>
        <v>-</v>
      </c>
      <c r="L392" s="8" t="str">
        <f>IF(C392&lt;&gt;"-",SUMIFS(买入!$G$4:$G$1000,买入!$C$4:$C$1000,持仓统计!C392),"-")</f>
        <v>-</v>
      </c>
      <c r="M392" s="9" t="str">
        <f>IF(C392&lt;&gt;"-",SUMIFS(买入!$I$4:$I$1000,买入!$C$4:$C$1000,持仓统计!C392),"-")</f>
        <v>-</v>
      </c>
      <c r="N392" s="8" t="str">
        <f>IF(C392&lt;&gt;"-",SUMIFS(卖出!$G$4:$G$1000,卖出!$C$4:$C$1000,持仓统计!C392),"-")</f>
        <v>-</v>
      </c>
      <c r="O392" s="9" t="str">
        <f>IF(C392&lt;&gt;"-",SUMIFS(卖出!$I$4:$I$1000,卖出!$C$4:$C$1000,持仓统计!C392),"-")</f>
        <v>-</v>
      </c>
      <c r="P392" s="8" t="str">
        <f t="shared" si="21"/>
        <v>-</v>
      </c>
      <c r="Q392" s="9"/>
      <c r="R392" s="9" t="str">
        <f t="shared" si="22"/>
        <v>-</v>
      </c>
      <c r="S392" s="9" t="str">
        <f>IF(C392&lt;&gt;"-",SUMIFS(买入!$J$4:$J$1000,买入!$C$4:$C$1000,持仓统计!C392)+SUMIFS(卖出!$J$4:$J$1000,卖出!$C$4:$C$1000,持仓统计!C392),"-")</f>
        <v>-</v>
      </c>
      <c r="T392" s="9" t="str">
        <f t="shared" si="23"/>
        <v>-</v>
      </c>
      <c r="U392" s="8"/>
    </row>
    <row r="393" customHeight="1" spans="2:21">
      <c r="B393" s="8">
        <f t="shared" si="20"/>
        <v>387</v>
      </c>
      <c r="C393" s="8" t="str">
        <f>IF(选股!C387&lt;&gt;"",选股!C387,"-")</f>
        <v>-</v>
      </c>
      <c r="D393" s="8"/>
      <c r="E393" s="8" t="str">
        <f>IFERROR(VLOOKUP(C393,选股!C387:E1383,2,FALSE),"-")</f>
        <v>-</v>
      </c>
      <c r="F393" s="8"/>
      <c r="G393" s="8"/>
      <c r="H393" s="8"/>
      <c r="I393" s="8"/>
      <c r="J393" s="8"/>
      <c r="K393" s="8" t="str">
        <f>IFERROR(VLOOKUP(C393,选股!C387:E1383,3,FALSE),"-")</f>
        <v>-</v>
      </c>
      <c r="L393" s="8" t="str">
        <f>IF(C393&lt;&gt;"-",SUMIFS(买入!$G$4:$G$1000,买入!$C$4:$C$1000,持仓统计!C393),"-")</f>
        <v>-</v>
      </c>
      <c r="M393" s="9" t="str">
        <f>IF(C393&lt;&gt;"-",SUMIFS(买入!$I$4:$I$1000,买入!$C$4:$C$1000,持仓统计!C393),"-")</f>
        <v>-</v>
      </c>
      <c r="N393" s="8" t="str">
        <f>IF(C393&lt;&gt;"-",SUMIFS(卖出!$G$4:$G$1000,卖出!$C$4:$C$1000,持仓统计!C393),"-")</f>
        <v>-</v>
      </c>
      <c r="O393" s="9" t="str">
        <f>IF(C393&lt;&gt;"-",SUMIFS(卖出!$I$4:$I$1000,卖出!$C$4:$C$1000,持仓统计!C393),"-")</f>
        <v>-</v>
      </c>
      <c r="P393" s="8" t="str">
        <f t="shared" si="21"/>
        <v>-</v>
      </c>
      <c r="Q393" s="9"/>
      <c r="R393" s="9" t="str">
        <f t="shared" si="22"/>
        <v>-</v>
      </c>
      <c r="S393" s="9" t="str">
        <f>IF(C393&lt;&gt;"-",SUMIFS(买入!$J$4:$J$1000,买入!$C$4:$C$1000,持仓统计!C393)+SUMIFS(卖出!$J$4:$J$1000,卖出!$C$4:$C$1000,持仓统计!C393),"-")</f>
        <v>-</v>
      </c>
      <c r="T393" s="9" t="str">
        <f t="shared" si="23"/>
        <v>-</v>
      </c>
      <c r="U393" s="8"/>
    </row>
    <row r="394" customHeight="1" spans="2:21">
      <c r="B394" s="8">
        <f t="shared" si="20"/>
        <v>388</v>
      </c>
      <c r="C394" s="8" t="str">
        <f>IF(选股!C388&lt;&gt;"",选股!C388,"-")</f>
        <v>-</v>
      </c>
      <c r="D394" s="8"/>
      <c r="E394" s="8" t="str">
        <f>IFERROR(VLOOKUP(C394,选股!C388:E1384,2,FALSE),"-")</f>
        <v>-</v>
      </c>
      <c r="F394" s="8"/>
      <c r="G394" s="8"/>
      <c r="H394" s="8"/>
      <c r="I394" s="8"/>
      <c r="J394" s="8"/>
      <c r="K394" s="8" t="str">
        <f>IFERROR(VLOOKUP(C394,选股!C388:E1384,3,FALSE),"-")</f>
        <v>-</v>
      </c>
      <c r="L394" s="8" t="str">
        <f>IF(C394&lt;&gt;"-",SUMIFS(买入!$G$4:$G$1000,买入!$C$4:$C$1000,持仓统计!C394),"-")</f>
        <v>-</v>
      </c>
      <c r="M394" s="9" t="str">
        <f>IF(C394&lt;&gt;"-",SUMIFS(买入!$I$4:$I$1000,买入!$C$4:$C$1000,持仓统计!C394),"-")</f>
        <v>-</v>
      </c>
      <c r="N394" s="8" t="str">
        <f>IF(C394&lt;&gt;"-",SUMIFS(卖出!$G$4:$G$1000,卖出!$C$4:$C$1000,持仓统计!C394),"-")</f>
        <v>-</v>
      </c>
      <c r="O394" s="9" t="str">
        <f>IF(C394&lt;&gt;"-",SUMIFS(卖出!$I$4:$I$1000,卖出!$C$4:$C$1000,持仓统计!C394),"-")</f>
        <v>-</v>
      </c>
      <c r="P394" s="8" t="str">
        <f t="shared" si="21"/>
        <v>-</v>
      </c>
      <c r="Q394" s="9"/>
      <c r="R394" s="9" t="str">
        <f t="shared" si="22"/>
        <v>-</v>
      </c>
      <c r="S394" s="9" t="str">
        <f>IF(C394&lt;&gt;"-",SUMIFS(买入!$J$4:$J$1000,买入!$C$4:$C$1000,持仓统计!C394)+SUMIFS(卖出!$J$4:$J$1000,卖出!$C$4:$C$1000,持仓统计!C394),"-")</f>
        <v>-</v>
      </c>
      <c r="T394" s="9" t="str">
        <f t="shared" si="23"/>
        <v>-</v>
      </c>
      <c r="U394" s="8"/>
    </row>
    <row r="395" customHeight="1" spans="2:21">
      <c r="B395" s="8">
        <f t="shared" ref="B395:B458" si="24">IF(C395&lt;&gt;"",ROW()-6,"")</f>
        <v>389</v>
      </c>
      <c r="C395" s="8" t="str">
        <f>IF(选股!C389&lt;&gt;"",选股!C389,"-")</f>
        <v>-</v>
      </c>
      <c r="D395" s="8"/>
      <c r="E395" s="8" t="str">
        <f>IFERROR(VLOOKUP(C395,选股!C389:E1385,2,FALSE),"-")</f>
        <v>-</v>
      </c>
      <c r="F395" s="8"/>
      <c r="G395" s="8"/>
      <c r="H395" s="8"/>
      <c r="I395" s="8"/>
      <c r="J395" s="8"/>
      <c r="K395" s="8" t="str">
        <f>IFERROR(VLOOKUP(C395,选股!C389:E1385,3,FALSE),"-")</f>
        <v>-</v>
      </c>
      <c r="L395" s="8" t="str">
        <f>IF(C395&lt;&gt;"-",SUMIFS(买入!$G$4:$G$1000,买入!$C$4:$C$1000,持仓统计!C395),"-")</f>
        <v>-</v>
      </c>
      <c r="M395" s="9" t="str">
        <f>IF(C395&lt;&gt;"-",SUMIFS(买入!$I$4:$I$1000,买入!$C$4:$C$1000,持仓统计!C395),"-")</f>
        <v>-</v>
      </c>
      <c r="N395" s="8" t="str">
        <f>IF(C395&lt;&gt;"-",SUMIFS(卖出!$G$4:$G$1000,卖出!$C$4:$C$1000,持仓统计!C395),"-")</f>
        <v>-</v>
      </c>
      <c r="O395" s="9" t="str">
        <f>IF(C395&lt;&gt;"-",SUMIFS(卖出!$I$4:$I$1000,卖出!$C$4:$C$1000,持仓统计!C395),"-")</f>
        <v>-</v>
      </c>
      <c r="P395" s="8" t="str">
        <f t="shared" ref="P395:P458" si="25">IFERROR(IF(AND(L395&lt;&gt;"",N395&lt;&gt;""),L395-N395,"-"),"-")</f>
        <v>-</v>
      </c>
      <c r="Q395" s="9"/>
      <c r="R395" s="9" t="str">
        <f t="shared" ref="R395:R458" si="26">IFERROR(IF(AND(P395&lt;&gt;"",Q395&lt;&gt;""),P395*Q395,"-"),"")</f>
        <v>-</v>
      </c>
      <c r="S395" s="9" t="str">
        <f>IF(C395&lt;&gt;"-",SUMIFS(买入!$J$4:$J$1000,买入!$C$4:$C$1000,持仓统计!C395)+SUMIFS(卖出!$J$4:$J$1000,卖出!$C$4:$C$1000,持仓统计!C395),"-")</f>
        <v>-</v>
      </c>
      <c r="T395" s="9" t="str">
        <f t="shared" ref="T395:T458" si="27">IF(C395&lt;&gt;"-",O395+R395-M395-S395,"-")</f>
        <v>-</v>
      </c>
      <c r="U395" s="8"/>
    </row>
    <row r="396" customHeight="1" spans="2:21">
      <c r="B396" s="8">
        <f t="shared" si="24"/>
        <v>390</v>
      </c>
      <c r="C396" s="8" t="str">
        <f>IF(选股!C390&lt;&gt;"",选股!C390,"-")</f>
        <v>-</v>
      </c>
      <c r="D396" s="8"/>
      <c r="E396" s="8" t="str">
        <f>IFERROR(VLOOKUP(C396,选股!C390:E1386,2,FALSE),"-")</f>
        <v>-</v>
      </c>
      <c r="F396" s="8"/>
      <c r="G396" s="8"/>
      <c r="H396" s="8"/>
      <c r="I396" s="8"/>
      <c r="J396" s="8"/>
      <c r="K396" s="8" t="str">
        <f>IFERROR(VLOOKUP(C396,选股!C390:E1386,3,FALSE),"-")</f>
        <v>-</v>
      </c>
      <c r="L396" s="8" t="str">
        <f>IF(C396&lt;&gt;"-",SUMIFS(买入!$G$4:$G$1000,买入!$C$4:$C$1000,持仓统计!C396),"-")</f>
        <v>-</v>
      </c>
      <c r="M396" s="9" t="str">
        <f>IF(C396&lt;&gt;"-",SUMIFS(买入!$I$4:$I$1000,买入!$C$4:$C$1000,持仓统计!C396),"-")</f>
        <v>-</v>
      </c>
      <c r="N396" s="8" t="str">
        <f>IF(C396&lt;&gt;"-",SUMIFS(卖出!$G$4:$G$1000,卖出!$C$4:$C$1000,持仓统计!C396),"-")</f>
        <v>-</v>
      </c>
      <c r="O396" s="9" t="str">
        <f>IF(C396&lt;&gt;"-",SUMIFS(卖出!$I$4:$I$1000,卖出!$C$4:$C$1000,持仓统计!C396),"-")</f>
        <v>-</v>
      </c>
      <c r="P396" s="8" t="str">
        <f t="shared" si="25"/>
        <v>-</v>
      </c>
      <c r="Q396" s="9"/>
      <c r="R396" s="9" t="str">
        <f t="shared" si="26"/>
        <v>-</v>
      </c>
      <c r="S396" s="9" t="str">
        <f>IF(C396&lt;&gt;"-",SUMIFS(买入!$J$4:$J$1000,买入!$C$4:$C$1000,持仓统计!C396)+SUMIFS(卖出!$J$4:$J$1000,卖出!$C$4:$C$1000,持仓统计!C396),"-")</f>
        <v>-</v>
      </c>
      <c r="T396" s="9" t="str">
        <f t="shared" si="27"/>
        <v>-</v>
      </c>
      <c r="U396" s="8"/>
    </row>
    <row r="397" customHeight="1" spans="2:21">
      <c r="B397" s="8">
        <f t="shared" si="24"/>
        <v>391</v>
      </c>
      <c r="C397" s="8" t="str">
        <f>IF(选股!C391&lt;&gt;"",选股!C391,"-")</f>
        <v>-</v>
      </c>
      <c r="D397" s="8"/>
      <c r="E397" s="8" t="str">
        <f>IFERROR(VLOOKUP(C397,选股!C391:E1387,2,FALSE),"-")</f>
        <v>-</v>
      </c>
      <c r="F397" s="8"/>
      <c r="G397" s="8"/>
      <c r="H397" s="8"/>
      <c r="I397" s="8"/>
      <c r="J397" s="8"/>
      <c r="K397" s="8" t="str">
        <f>IFERROR(VLOOKUP(C397,选股!C391:E1387,3,FALSE),"-")</f>
        <v>-</v>
      </c>
      <c r="L397" s="8" t="str">
        <f>IF(C397&lt;&gt;"-",SUMIFS(买入!$G$4:$G$1000,买入!$C$4:$C$1000,持仓统计!C397),"-")</f>
        <v>-</v>
      </c>
      <c r="M397" s="9" t="str">
        <f>IF(C397&lt;&gt;"-",SUMIFS(买入!$I$4:$I$1000,买入!$C$4:$C$1000,持仓统计!C397),"-")</f>
        <v>-</v>
      </c>
      <c r="N397" s="8" t="str">
        <f>IF(C397&lt;&gt;"-",SUMIFS(卖出!$G$4:$G$1000,卖出!$C$4:$C$1000,持仓统计!C397),"-")</f>
        <v>-</v>
      </c>
      <c r="O397" s="9" t="str">
        <f>IF(C397&lt;&gt;"-",SUMIFS(卖出!$I$4:$I$1000,卖出!$C$4:$C$1000,持仓统计!C397),"-")</f>
        <v>-</v>
      </c>
      <c r="P397" s="8" t="str">
        <f t="shared" si="25"/>
        <v>-</v>
      </c>
      <c r="Q397" s="9"/>
      <c r="R397" s="9" t="str">
        <f t="shared" si="26"/>
        <v>-</v>
      </c>
      <c r="S397" s="9" t="str">
        <f>IF(C397&lt;&gt;"-",SUMIFS(买入!$J$4:$J$1000,买入!$C$4:$C$1000,持仓统计!C397)+SUMIFS(卖出!$J$4:$J$1000,卖出!$C$4:$C$1000,持仓统计!C397),"-")</f>
        <v>-</v>
      </c>
      <c r="T397" s="9" t="str">
        <f t="shared" si="27"/>
        <v>-</v>
      </c>
      <c r="U397" s="8"/>
    </row>
    <row r="398" customHeight="1" spans="2:21">
      <c r="B398" s="8">
        <f t="shared" si="24"/>
        <v>392</v>
      </c>
      <c r="C398" s="8" t="str">
        <f>IF(选股!C392&lt;&gt;"",选股!C392,"-")</f>
        <v>-</v>
      </c>
      <c r="D398" s="8"/>
      <c r="E398" s="8" t="str">
        <f>IFERROR(VLOOKUP(C398,选股!C392:E1388,2,FALSE),"-")</f>
        <v>-</v>
      </c>
      <c r="F398" s="8"/>
      <c r="G398" s="8"/>
      <c r="H398" s="8"/>
      <c r="I398" s="8"/>
      <c r="J398" s="8"/>
      <c r="K398" s="8" t="str">
        <f>IFERROR(VLOOKUP(C398,选股!C392:E1388,3,FALSE),"-")</f>
        <v>-</v>
      </c>
      <c r="L398" s="8" t="str">
        <f>IF(C398&lt;&gt;"-",SUMIFS(买入!$G$4:$G$1000,买入!$C$4:$C$1000,持仓统计!C398),"-")</f>
        <v>-</v>
      </c>
      <c r="M398" s="9" t="str">
        <f>IF(C398&lt;&gt;"-",SUMIFS(买入!$I$4:$I$1000,买入!$C$4:$C$1000,持仓统计!C398),"-")</f>
        <v>-</v>
      </c>
      <c r="N398" s="8" t="str">
        <f>IF(C398&lt;&gt;"-",SUMIFS(卖出!$G$4:$G$1000,卖出!$C$4:$C$1000,持仓统计!C398),"-")</f>
        <v>-</v>
      </c>
      <c r="O398" s="9" t="str">
        <f>IF(C398&lt;&gt;"-",SUMIFS(卖出!$I$4:$I$1000,卖出!$C$4:$C$1000,持仓统计!C398),"-")</f>
        <v>-</v>
      </c>
      <c r="P398" s="8" t="str">
        <f t="shared" si="25"/>
        <v>-</v>
      </c>
      <c r="Q398" s="9"/>
      <c r="R398" s="9" t="str">
        <f t="shared" si="26"/>
        <v>-</v>
      </c>
      <c r="S398" s="9" t="str">
        <f>IF(C398&lt;&gt;"-",SUMIFS(买入!$J$4:$J$1000,买入!$C$4:$C$1000,持仓统计!C398)+SUMIFS(卖出!$J$4:$J$1000,卖出!$C$4:$C$1000,持仓统计!C398),"-")</f>
        <v>-</v>
      </c>
      <c r="T398" s="9" t="str">
        <f t="shared" si="27"/>
        <v>-</v>
      </c>
      <c r="U398" s="8"/>
    </row>
    <row r="399" customHeight="1" spans="2:21">
      <c r="B399" s="8">
        <f t="shared" si="24"/>
        <v>393</v>
      </c>
      <c r="C399" s="8" t="str">
        <f>IF(选股!C393&lt;&gt;"",选股!C393,"-")</f>
        <v>-</v>
      </c>
      <c r="D399" s="8"/>
      <c r="E399" s="8" t="str">
        <f>IFERROR(VLOOKUP(C399,选股!C393:E1389,2,FALSE),"-")</f>
        <v>-</v>
      </c>
      <c r="F399" s="8"/>
      <c r="G399" s="8"/>
      <c r="H399" s="8"/>
      <c r="I399" s="8"/>
      <c r="J399" s="8"/>
      <c r="K399" s="8" t="str">
        <f>IFERROR(VLOOKUP(C399,选股!C393:E1389,3,FALSE),"-")</f>
        <v>-</v>
      </c>
      <c r="L399" s="8" t="str">
        <f>IF(C399&lt;&gt;"-",SUMIFS(买入!$G$4:$G$1000,买入!$C$4:$C$1000,持仓统计!C399),"-")</f>
        <v>-</v>
      </c>
      <c r="M399" s="9" t="str">
        <f>IF(C399&lt;&gt;"-",SUMIFS(买入!$I$4:$I$1000,买入!$C$4:$C$1000,持仓统计!C399),"-")</f>
        <v>-</v>
      </c>
      <c r="N399" s="8" t="str">
        <f>IF(C399&lt;&gt;"-",SUMIFS(卖出!$G$4:$G$1000,卖出!$C$4:$C$1000,持仓统计!C399),"-")</f>
        <v>-</v>
      </c>
      <c r="O399" s="9" t="str">
        <f>IF(C399&lt;&gt;"-",SUMIFS(卖出!$I$4:$I$1000,卖出!$C$4:$C$1000,持仓统计!C399),"-")</f>
        <v>-</v>
      </c>
      <c r="P399" s="8" t="str">
        <f t="shared" si="25"/>
        <v>-</v>
      </c>
      <c r="Q399" s="9"/>
      <c r="R399" s="9" t="str">
        <f t="shared" si="26"/>
        <v>-</v>
      </c>
      <c r="S399" s="9" t="str">
        <f>IF(C399&lt;&gt;"-",SUMIFS(买入!$J$4:$J$1000,买入!$C$4:$C$1000,持仓统计!C399)+SUMIFS(卖出!$J$4:$J$1000,卖出!$C$4:$C$1000,持仓统计!C399),"-")</f>
        <v>-</v>
      </c>
      <c r="T399" s="9" t="str">
        <f t="shared" si="27"/>
        <v>-</v>
      </c>
      <c r="U399" s="8"/>
    </row>
    <row r="400" customHeight="1" spans="2:21">
      <c r="B400" s="8">
        <f t="shared" si="24"/>
        <v>394</v>
      </c>
      <c r="C400" s="8" t="str">
        <f>IF(选股!C394&lt;&gt;"",选股!C394,"-")</f>
        <v>-</v>
      </c>
      <c r="D400" s="8"/>
      <c r="E400" s="8" t="str">
        <f>IFERROR(VLOOKUP(C400,选股!C394:E1390,2,FALSE),"-")</f>
        <v>-</v>
      </c>
      <c r="F400" s="8"/>
      <c r="G400" s="8"/>
      <c r="H400" s="8"/>
      <c r="I400" s="8"/>
      <c r="J400" s="8"/>
      <c r="K400" s="8" t="str">
        <f>IFERROR(VLOOKUP(C400,选股!C394:E1390,3,FALSE),"-")</f>
        <v>-</v>
      </c>
      <c r="L400" s="8" t="str">
        <f>IF(C400&lt;&gt;"-",SUMIFS(买入!$G$4:$G$1000,买入!$C$4:$C$1000,持仓统计!C400),"-")</f>
        <v>-</v>
      </c>
      <c r="M400" s="9" t="str">
        <f>IF(C400&lt;&gt;"-",SUMIFS(买入!$I$4:$I$1000,买入!$C$4:$C$1000,持仓统计!C400),"-")</f>
        <v>-</v>
      </c>
      <c r="N400" s="8" t="str">
        <f>IF(C400&lt;&gt;"-",SUMIFS(卖出!$G$4:$G$1000,卖出!$C$4:$C$1000,持仓统计!C400),"-")</f>
        <v>-</v>
      </c>
      <c r="O400" s="9" t="str">
        <f>IF(C400&lt;&gt;"-",SUMIFS(卖出!$I$4:$I$1000,卖出!$C$4:$C$1000,持仓统计!C400),"-")</f>
        <v>-</v>
      </c>
      <c r="P400" s="8" t="str">
        <f t="shared" si="25"/>
        <v>-</v>
      </c>
      <c r="Q400" s="9"/>
      <c r="R400" s="9" t="str">
        <f t="shared" si="26"/>
        <v>-</v>
      </c>
      <c r="S400" s="9" t="str">
        <f>IF(C400&lt;&gt;"-",SUMIFS(买入!$J$4:$J$1000,买入!$C$4:$C$1000,持仓统计!C400)+SUMIFS(卖出!$J$4:$J$1000,卖出!$C$4:$C$1000,持仓统计!C400),"-")</f>
        <v>-</v>
      </c>
      <c r="T400" s="9" t="str">
        <f t="shared" si="27"/>
        <v>-</v>
      </c>
      <c r="U400" s="8"/>
    </row>
    <row r="401" customHeight="1" spans="2:21">
      <c r="B401" s="8">
        <f t="shared" si="24"/>
        <v>395</v>
      </c>
      <c r="C401" s="8" t="str">
        <f>IF(选股!C395&lt;&gt;"",选股!C395,"-")</f>
        <v>-</v>
      </c>
      <c r="D401" s="8"/>
      <c r="E401" s="8" t="str">
        <f>IFERROR(VLOOKUP(C401,选股!C395:E1391,2,FALSE),"-")</f>
        <v>-</v>
      </c>
      <c r="F401" s="8"/>
      <c r="G401" s="8"/>
      <c r="H401" s="8"/>
      <c r="I401" s="8"/>
      <c r="J401" s="8"/>
      <c r="K401" s="8" t="str">
        <f>IFERROR(VLOOKUP(C401,选股!C395:E1391,3,FALSE),"-")</f>
        <v>-</v>
      </c>
      <c r="L401" s="8" t="str">
        <f>IF(C401&lt;&gt;"-",SUMIFS(买入!$G$4:$G$1000,买入!$C$4:$C$1000,持仓统计!C401),"-")</f>
        <v>-</v>
      </c>
      <c r="M401" s="9" t="str">
        <f>IF(C401&lt;&gt;"-",SUMIFS(买入!$I$4:$I$1000,买入!$C$4:$C$1000,持仓统计!C401),"-")</f>
        <v>-</v>
      </c>
      <c r="N401" s="8" t="str">
        <f>IF(C401&lt;&gt;"-",SUMIFS(卖出!$G$4:$G$1000,卖出!$C$4:$C$1000,持仓统计!C401),"-")</f>
        <v>-</v>
      </c>
      <c r="O401" s="9" t="str">
        <f>IF(C401&lt;&gt;"-",SUMIFS(卖出!$I$4:$I$1000,卖出!$C$4:$C$1000,持仓统计!C401),"-")</f>
        <v>-</v>
      </c>
      <c r="P401" s="8" t="str">
        <f t="shared" si="25"/>
        <v>-</v>
      </c>
      <c r="Q401" s="9"/>
      <c r="R401" s="9" t="str">
        <f t="shared" si="26"/>
        <v>-</v>
      </c>
      <c r="S401" s="9" t="str">
        <f>IF(C401&lt;&gt;"-",SUMIFS(买入!$J$4:$J$1000,买入!$C$4:$C$1000,持仓统计!C401)+SUMIFS(卖出!$J$4:$J$1000,卖出!$C$4:$C$1000,持仓统计!C401),"-")</f>
        <v>-</v>
      </c>
      <c r="T401" s="9" t="str">
        <f t="shared" si="27"/>
        <v>-</v>
      </c>
      <c r="U401" s="8"/>
    </row>
    <row r="402" customHeight="1" spans="2:21">
      <c r="B402" s="8">
        <f t="shared" si="24"/>
        <v>396</v>
      </c>
      <c r="C402" s="8" t="str">
        <f>IF(选股!C396&lt;&gt;"",选股!C396,"-")</f>
        <v>-</v>
      </c>
      <c r="D402" s="8"/>
      <c r="E402" s="8" t="str">
        <f>IFERROR(VLOOKUP(C402,选股!C396:E1392,2,FALSE),"-")</f>
        <v>-</v>
      </c>
      <c r="F402" s="8"/>
      <c r="G402" s="8"/>
      <c r="H402" s="8"/>
      <c r="I402" s="8"/>
      <c r="J402" s="8"/>
      <c r="K402" s="8" t="str">
        <f>IFERROR(VLOOKUP(C402,选股!C396:E1392,3,FALSE),"-")</f>
        <v>-</v>
      </c>
      <c r="L402" s="8" t="str">
        <f>IF(C402&lt;&gt;"-",SUMIFS(买入!$G$4:$G$1000,买入!$C$4:$C$1000,持仓统计!C402),"-")</f>
        <v>-</v>
      </c>
      <c r="M402" s="9" t="str">
        <f>IF(C402&lt;&gt;"-",SUMIFS(买入!$I$4:$I$1000,买入!$C$4:$C$1000,持仓统计!C402),"-")</f>
        <v>-</v>
      </c>
      <c r="N402" s="8" t="str">
        <f>IF(C402&lt;&gt;"-",SUMIFS(卖出!$G$4:$G$1000,卖出!$C$4:$C$1000,持仓统计!C402),"-")</f>
        <v>-</v>
      </c>
      <c r="O402" s="9" t="str">
        <f>IF(C402&lt;&gt;"-",SUMIFS(卖出!$I$4:$I$1000,卖出!$C$4:$C$1000,持仓统计!C402),"-")</f>
        <v>-</v>
      </c>
      <c r="P402" s="8" t="str">
        <f t="shared" si="25"/>
        <v>-</v>
      </c>
      <c r="Q402" s="9"/>
      <c r="R402" s="9" t="str">
        <f t="shared" si="26"/>
        <v>-</v>
      </c>
      <c r="S402" s="9" t="str">
        <f>IF(C402&lt;&gt;"-",SUMIFS(买入!$J$4:$J$1000,买入!$C$4:$C$1000,持仓统计!C402)+SUMIFS(卖出!$J$4:$J$1000,卖出!$C$4:$C$1000,持仓统计!C402),"-")</f>
        <v>-</v>
      </c>
      <c r="T402" s="9" t="str">
        <f t="shared" si="27"/>
        <v>-</v>
      </c>
      <c r="U402" s="8"/>
    </row>
    <row r="403" customHeight="1" spans="2:21">
      <c r="B403" s="8">
        <f t="shared" si="24"/>
        <v>397</v>
      </c>
      <c r="C403" s="8" t="str">
        <f>IF(选股!C397&lt;&gt;"",选股!C397,"-")</f>
        <v>-</v>
      </c>
      <c r="D403" s="8"/>
      <c r="E403" s="8" t="str">
        <f>IFERROR(VLOOKUP(C403,选股!C397:E1393,2,FALSE),"-")</f>
        <v>-</v>
      </c>
      <c r="F403" s="8"/>
      <c r="G403" s="8"/>
      <c r="H403" s="8"/>
      <c r="I403" s="8"/>
      <c r="J403" s="8"/>
      <c r="K403" s="8" t="str">
        <f>IFERROR(VLOOKUP(C403,选股!C397:E1393,3,FALSE),"-")</f>
        <v>-</v>
      </c>
      <c r="L403" s="8" t="str">
        <f>IF(C403&lt;&gt;"-",SUMIFS(买入!$G$4:$G$1000,买入!$C$4:$C$1000,持仓统计!C403),"-")</f>
        <v>-</v>
      </c>
      <c r="M403" s="9" t="str">
        <f>IF(C403&lt;&gt;"-",SUMIFS(买入!$I$4:$I$1000,买入!$C$4:$C$1000,持仓统计!C403),"-")</f>
        <v>-</v>
      </c>
      <c r="N403" s="8" t="str">
        <f>IF(C403&lt;&gt;"-",SUMIFS(卖出!$G$4:$G$1000,卖出!$C$4:$C$1000,持仓统计!C403),"-")</f>
        <v>-</v>
      </c>
      <c r="O403" s="9" t="str">
        <f>IF(C403&lt;&gt;"-",SUMIFS(卖出!$I$4:$I$1000,卖出!$C$4:$C$1000,持仓统计!C403),"-")</f>
        <v>-</v>
      </c>
      <c r="P403" s="8" t="str">
        <f t="shared" si="25"/>
        <v>-</v>
      </c>
      <c r="Q403" s="9"/>
      <c r="R403" s="9" t="str">
        <f t="shared" si="26"/>
        <v>-</v>
      </c>
      <c r="S403" s="9" t="str">
        <f>IF(C403&lt;&gt;"-",SUMIFS(买入!$J$4:$J$1000,买入!$C$4:$C$1000,持仓统计!C403)+SUMIFS(卖出!$J$4:$J$1000,卖出!$C$4:$C$1000,持仓统计!C403),"-")</f>
        <v>-</v>
      </c>
      <c r="T403" s="9" t="str">
        <f t="shared" si="27"/>
        <v>-</v>
      </c>
      <c r="U403" s="8"/>
    </row>
    <row r="404" customHeight="1" spans="2:21">
      <c r="B404" s="8">
        <f t="shared" si="24"/>
        <v>398</v>
      </c>
      <c r="C404" s="8" t="str">
        <f>IF(选股!C398&lt;&gt;"",选股!C398,"-")</f>
        <v>-</v>
      </c>
      <c r="D404" s="8"/>
      <c r="E404" s="8" t="str">
        <f>IFERROR(VLOOKUP(C404,选股!C398:E1394,2,FALSE),"-")</f>
        <v>-</v>
      </c>
      <c r="F404" s="8"/>
      <c r="G404" s="8"/>
      <c r="H404" s="8"/>
      <c r="I404" s="8"/>
      <c r="J404" s="8"/>
      <c r="K404" s="8" t="str">
        <f>IFERROR(VLOOKUP(C404,选股!C398:E1394,3,FALSE),"-")</f>
        <v>-</v>
      </c>
      <c r="L404" s="8" t="str">
        <f>IF(C404&lt;&gt;"-",SUMIFS(买入!$G$4:$G$1000,买入!$C$4:$C$1000,持仓统计!C404),"-")</f>
        <v>-</v>
      </c>
      <c r="M404" s="9" t="str">
        <f>IF(C404&lt;&gt;"-",SUMIFS(买入!$I$4:$I$1000,买入!$C$4:$C$1000,持仓统计!C404),"-")</f>
        <v>-</v>
      </c>
      <c r="N404" s="8" t="str">
        <f>IF(C404&lt;&gt;"-",SUMIFS(卖出!$G$4:$G$1000,卖出!$C$4:$C$1000,持仓统计!C404),"-")</f>
        <v>-</v>
      </c>
      <c r="O404" s="9" t="str">
        <f>IF(C404&lt;&gt;"-",SUMIFS(卖出!$I$4:$I$1000,卖出!$C$4:$C$1000,持仓统计!C404),"-")</f>
        <v>-</v>
      </c>
      <c r="P404" s="8" t="str">
        <f t="shared" si="25"/>
        <v>-</v>
      </c>
      <c r="Q404" s="9"/>
      <c r="R404" s="9" t="str">
        <f t="shared" si="26"/>
        <v>-</v>
      </c>
      <c r="S404" s="9" t="str">
        <f>IF(C404&lt;&gt;"-",SUMIFS(买入!$J$4:$J$1000,买入!$C$4:$C$1000,持仓统计!C404)+SUMIFS(卖出!$J$4:$J$1000,卖出!$C$4:$C$1000,持仓统计!C404),"-")</f>
        <v>-</v>
      </c>
      <c r="T404" s="9" t="str">
        <f t="shared" si="27"/>
        <v>-</v>
      </c>
      <c r="U404" s="8"/>
    </row>
    <row r="405" customHeight="1" spans="2:21">
      <c r="B405" s="8">
        <f t="shared" si="24"/>
        <v>399</v>
      </c>
      <c r="C405" s="8" t="str">
        <f>IF(选股!C399&lt;&gt;"",选股!C399,"-")</f>
        <v>-</v>
      </c>
      <c r="D405" s="8"/>
      <c r="E405" s="8" t="str">
        <f>IFERROR(VLOOKUP(C405,选股!C399:E1395,2,FALSE),"-")</f>
        <v>-</v>
      </c>
      <c r="F405" s="8"/>
      <c r="G405" s="8"/>
      <c r="H405" s="8"/>
      <c r="I405" s="8"/>
      <c r="J405" s="8"/>
      <c r="K405" s="8" t="str">
        <f>IFERROR(VLOOKUP(C405,选股!C399:E1395,3,FALSE),"-")</f>
        <v>-</v>
      </c>
      <c r="L405" s="8" t="str">
        <f>IF(C405&lt;&gt;"-",SUMIFS(买入!$G$4:$G$1000,买入!$C$4:$C$1000,持仓统计!C405),"-")</f>
        <v>-</v>
      </c>
      <c r="M405" s="9" t="str">
        <f>IF(C405&lt;&gt;"-",SUMIFS(买入!$I$4:$I$1000,买入!$C$4:$C$1000,持仓统计!C405),"-")</f>
        <v>-</v>
      </c>
      <c r="N405" s="8" t="str">
        <f>IF(C405&lt;&gt;"-",SUMIFS(卖出!$G$4:$G$1000,卖出!$C$4:$C$1000,持仓统计!C405),"-")</f>
        <v>-</v>
      </c>
      <c r="O405" s="9" t="str">
        <f>IF(C405&lt;&gt;"-",SUMIFS(卖出!$I$4:$I$1000,卖出!$C$4:$C$1000,持仓统计!C405),"-")</f>
        <v>-</v>
      </c>
      <c r="P405" s="8" t="str">
        <f t="shared" si="25"/>
        <v>-</v>
      </c>
      <c r="Q405" s="9"/>
      <c r="R405" s="9" t="str">
        <f t="shared" si="26"/>
        <v>-</v>
      </c>
      <c r="S405" s="9" t="str">
        <f>IF(C405&lt;&gt;"-",SUMIFS(买入!$J$4:$J$1000,买入!$C$4:$C$1000,持仓统计!C405)+SUMIFS(卖出!$J$4:$J$1000,卖出!$C$4:$C$1000,持仓统计!C405),"-")</f>
        <v>-</v>
      </c>
      <c r="T405" s="9" t="str">
        <f t="shared" si="27"/>
        <v>-</v>
      </c>
      <c r="U405" s="8"/>
    </row>
    <row r="406" customHeight="1" spans="2:21">
      <c r="B406" s="8">
        <f t="shared" si="24"/>
        <v>400</v>
      </c>
      <c r="C406" s="8" t="str">
        <f>IF(选股!C400&lt;&gt;"",选股!C400,"-")</f>
        <v>-</v>
      </c>
      <c r="D406" s="8"/>
      <c r="E406" s="8" t="str">
        <f>IFERROR(VLOOKUP(C406,选股!C400:E1396,2,FALSE),"-")</f>
        <v>-</v>
      </c>
      <c r="F406" s="8"/>
      <c r="G406" s="8"/>
      <c r="H406" s="8"/>
      <c r="I406" s="8"/>
      <c r="J406" s="8"/>
      <c r="K406" s="8" t="str">
        <f>IFERROR(VLOOKUP(C406,选股!C400:E1396,3,FALSE),"-")</f>
        <v>-</v>
      </c>
      <c r="L406" s="8" t="str">
        <f>IF(C406&lt;&gt;"-",SUMIFS(买入!$G$4:$G$1000,买入!$C$4:$C$1000,持仓统计!C406),"-")</f>
        <v>-</v>
      </c>
      <c r="M406" s="9" t="str">
        <f>IF(C406&lt;&gt;"-",SUMIFS(买入!$I$4:$I$1000,买入!$C$4:$C$1000,持仓统计!C406),"-")</f>
        <v>-</v>
      </c>
      <c r="N406" s="8" t="str">
        <f>IF(C406&lt;&gt;"-",SUMIFS(卖出!$G$4:$G$1000,卖出!$C$4:$C$1000,持仓统计!C406),"-")</f>
        <v>-</v>
      </c>
      <c r="O406" s="9" t="str">
        <f>IF(C406&lt;&gt;"-",SUMIFS(卖出!$I$4:$I$1000,卖出!$C$4:$C$1000,持仓统计!C406),"-")</f>
        <v>-</v>
      </c>
      <c r="P406" s="8" t="str">
        <f t="shared" si="25"/>
        <v>-</v>
      </c>
      <c r="Q406" s="9"/>
      <c r="R406" s="9" t="str">
        <f t="shared" si="26"/>
        <v>-</v>
      </c>
      <c r="S406" s="9" t="str">
        <f>IF(C406&lt;&gt;"-",SUMIFS(买入!$J$4:$J$1000,买入!$C$4:$C$1000,持仓统计!C406)+SUMIFS(卖出!$J$4:$J$1000,卖出!$C$4:$C$1000,持仓统计!C406),"-")</f>
        <v>-</v>
      </c>
      <c r="T406" s="9" t="str">
        <f t="shared" si="27"/>
        <v>-</v>
      </c>
      <c r="U406" s="8"/>
    </row>
    <row r="407" customHeight="1" spans="2:21">
      <c r="B407" s="8">
        <f t="shared" si="24"/>
        <v>401</v>
      </c>
      <c r="C407" s="8" t="str">
        <f>IF(选股!C401&lt;&gt;"",选股!C401,"-")</f>
        <v>-</v>
      </c>
      <c r="D407" s="8"/>
      <c r="E407" s="8" t="str">
        <f>IFERROR(VLOOKUP(C407,选股!C401:E1397,2,FALSE),"-")</f>
        <v>-</v>
      </c>
      <c r="F407" s="8"/>
      <c r="G407" s="8"/>
      <c r="H407" s="8"/>
      <c r="I407" s="8"/>
      <c r="J407" s="8"/>
      <c r="K407" s="8" t="str">
        <f>IFERROR(VLOOKUP(C407,选股!C401:E1397,3,FALSE),"-")</f>
        <v>-</v>
      </c>
      <c r="L407" s="8" t="str">
        <f>IF(C407&lt;&gt;"-",SUMIFS(买入!$G$4:$G$1000,买入!$C$4:$C$1000,持仓统计!C407),"-")</f>
        <v>-</v>
      </c>
      <c r="M407" s="9" t="str">
        <f>IF(C407&lt;&gt;"-",SUMIFS(买入!$I$4:$I$1000,买入!$C$4:$C$1000,持仓统计!C407),"-")</f>
        <v>-</v>
      </c>
      <c r="N407" s="8" t="str">
        <f>IF(C407&lt;&gt;"-",SUMIFS(卖出!$G$4:$G$1000,卖出!$C$4:$C$1000,持仓统计!C407),"-")</f>
        <v>-</v>
      </c>
      <c r="O407" s="9" t="str">
        <f>IF(C407&lt;&gt;"-",SUMIFS(卖出!$I$4:$I$1000,卖出!$C$4:$C$1000,持仓统计!C407),"-")</f>
        <v>-</v>
      </c>
      <c r="P407" s="8" t="str">
        <f t="shared" si="25"/>
        <v>-</v>
      </c>
      <c r="Q407" s="9"/>
      <c r="R407" s="9" t="str">
        <f t="shared" si="26"/>
        <v>-</v>
      </c>
      <c r="S407" s="9" t="str">
        <f>IF(C407&lt;&gt;"-",SUMIFS(买入!$J$4:$J$1000,买入!$C$4:$C$1000,持仓统计!C407)+SUMIFS(卖出!$J$4:$J$1000,卖出!$C$4:$C$1000,持仓统计!C407),"-")</f>
        <v>-</v>
      </c>
      <c r="T407" s="9" t="str">
        <f t="shared" si="27"/>
        <v>-</v>
      </c>
      <c r="U407" s="8"/>
    </row>
    <row r="408" customHeight="1" spans="2:21">
      <c r="B408" s="8">
        <f t="shared" si="24"/>
        <v>402</v>
      </c>
      <c r="C408" s="8" t="str">
        <f>IF(选股!C402&lt;&gt;"",选股!C402,"-")</f>
        <v>-</v>
      </c>
      <c r="D408" s="8"/>
      <c r="E408" s="8" t="str">
        <f>IFERROR(VLOOKUP(C408,选股!C402:E1398,2,FALSE),"-")</f>
        <v>-</v>
      </c>
      <c r="F408" s="8"/>
      <c r="G408" s="8"/>
      <c r="H408" s="8"/>
      <c r="I408" s="8"/>
      <c r="J408" s="8"/>
      <c r="K408" s="8" t="str">
        <f>IFERROR(VLOOKUP(C408,选股!C402:E1398,3,FALSE),"-")</f>
        <v>-</v>
      </c>
      <c r="L408" s="8" t="str">
        <f>IF(C408&lt;&gt;"-",SUMIFS(买入!$G$4:$G$1000,买入!$C$4:$C$1000,持仓统计!C408),"-")</f>
        <v>-</v>
      </c>
      <c r="M408" s="9" t="str">
        <f>IF(C408&lt;&gt;"-",SUMIFS(买入!$I$4:$I$1000,买入!$C$4:$C$1000,持仓统计!C408),"-")</f>
        <v>-</v>
      </c>
      <c r="N408" s="8" t="str">
        <f>IF(C408&lt;&gt;"-",SUMIFS(卖出!$G$4:$G$1000,卖出!$C$4:$C$1000,持仓统计!C408),"-")</f>
        <v>-</v>
      </c>
      <c r="O408" s="9" t="str">
        <f>IF(C408&lt;&gt;"-",SUMIFS(卖出!$I$4:$I$1000,卖出!$C$4:$C$1000,持仓统计!C408),"-")</f>
        <v>-</v>
      </c>
      <c r="P408" s="8" t="str">
        <f t="shared" si="25"/>
        <v>-</v>
      </c>
      <c r="Q408" s="9"/>
      <c r="R408" s="9" t="str">
        <f t="shared" si="26"/>
        <v>-</v>
      </c>
      <c r="S408" s="9" t="str">
        <f>IF(C408&lt;&gt;"-",SUMIFS(买入!$J$4:$J$1000,买入!$C$4:$C$1000,持仓统计!C408)+SUMIFS(卖出!$J$4:$J$1000,卖出!$C$4:$C$1000,持仓统计!C408),"-")</f>
        <v>-</v>
      </c>
      <c r="T408" s="9" t="str">
        <f t="shared" si="27"/>
        <v>-</v>
      </c>
      <c r="U408" s="8"/>
    </row>
    <row r="409" customHeight="1" spans="2:21">
      <c r="B409" s="8">
        <f t="shared" si="24"/>
        <v>403</v>
      </c>
      <c r="C409" s="8" t="str">
        <f>IF(选股!C403&lt;&gt;"",选股!C403,"-")</f>
        <v>-</v>
      </c>
      <c r="D409" s="8"/>
      <c r="E409" s="8" t="str">
        <f>IFERROR(VLOOKUP(C409,选股!C403:E1399,2,FALSE),"-")</f>
        <v>-</v>
      </c>
      <c r="F409" s="8"/>
      <c r="G409" s="8"/>
      <c r="H409" s="8"/>
      <c r="I409" s="8"/>
      <c r="J409" s="8"/>
      <c r="K409" s="8" t="str">
        <f>IFERROR(VLOOKUP(C409,选股!C403:E1399,3,FALSE),"-")</f>
        <v>-</v>
      </c>
      <c r="L409" s="8" t="str">
        <f>IF(C409&lt;&gt;"-",SUMIFS(买入!$G$4:$G$1000,买入!$C$4:$C$1000,持仓统计!C409),"-")</f>
        <v>-</v>
      </c>
      <c r="M409" s="9" t="str">
        <f>IF(C409&lt;&gt;"-",SUMIFS(买入!$I$4:$I$1000,买入!$C$4:$C$1000,持仓统计!C409),"-")</f>
        <v>-</v>
      </c>
      <c r="N409" s="8" t="str">
        <f>IF(C409&lt;&gt;"-",SUMIFS(卖出!$G$4:$G$1000,卖出!$C$4:$C$1000,持仓统计!C409),"-")</f>
        <v>-</v>
      </c>
      <c r="O409" s="9" t="str">
        <f>IF(C409&lt;&gt;"-",SUMIFS(卖出!$I$4:$I$1000,卖出!$C$4:$C$1000,持仓统计!C409),"-")</f>
        <v>-</v>
      </c>
      <c r="P409" s="8" t="str">
        <f t="shared" si="25"/>
        <v>-</v>
      </c>
      <c r="Q409" s="9"/>
      <c r="R409" s="9" t="str">
        <f t="shared" si="26"/>
        <v>-</v>
      </c>
      <c r="S409" s="9" t="str">
        <f>IF(C409&lt;&gt;"-",SUMIFS(买入!$J$4:$J$1000,买入!$C$4:$C$1000,持仓统计!C409)+SUMIFS(卖出!$J$4:$J$1000,卖出!$C$4:$C$1000,持仓统计!C409),"-")</f>
        <v>-</v>
      </c>
      <c r="T409" s="9" t="str">
        <f t="shared" si="27"/>
        <v>-</v>
      </c>
      <c r="U409" s="8"/>
    </row>
    <row r="410" customHeight="1" spans="2:21">
      <c r="B410" s="8">
        <f t="shared" si="24"/>
        <v>404</v>
      </c>
      <c r="C410" s="8" t="str">
        <f>IF(选股!C404&lt;&gt;"",选股!C404,"-")</f>
        <v>-</v>
      </c>
      <c r="D410" s="8"/>
      <c r="E410" s="8" t="str">
        <f>IFERROR(VLOOKUP(C410,选股!C404:E1400,2,FALSE),"-")</f>
        <v>-</v>
      </c>
      <c r="F410" s="8"/>
      <c r="G410" s="8"/>
      <c r="H410" s="8"/>
      <c r="I410" s="8"/>
      <c r="J410" s="8"/>
      <c r="K410" s="8" t="str">
        <f>IFERROR(VLOOKUP(C410,选股!C404:E1400,3,FALSE),"-")</f>
        <v>-</v>
      </c>
      <c r="L410" s="8" t="str">
        <f>IF(C410&lt;&gt;"-",SUMIFS(买入!$G$4:$G$1000,买入!$C$4:$C$1000,持仓统计!C410),"-")</f>
        <v>-</v>
      </c>
      <c r="M410" s="9" t="str">
        <f>IF(C410&lt;&gt;"-",SUMIFS(买入!$I$4:$I$1000,买入!$C$4:$C$1000,持仓统计!C410),"-")</f>
        <v>-</v>
      </c>
      <c r="N410" s="8" t="str">
        <f>IF(C410&lt;&gt;"-",SUMIFS(卖出!$G$4:$G$1000,卖出!$C$4:$C$1000,持仓统计!C410),"-")</f>
        <v>-</v>
      </c>
      <c r="O410" s="9" t="str">
        <f>IF(C410&lt;&gt;"-",SUMIFS(卖出!$I$4:$I$1000,卖出!$C$4:$C$1000,持仓统计!C410),"-")</f>
        <v>-</v>
      </c>
      <c r="P410" s="8" t="str">
        <f t="shared" si="25"/>
        <v>-</v>
      </c>
      <c r="Q410" s="9"/>
      <c r="R410" s="9" t="str">
        <f t="shared" si="26"/>
        <v>-</v>
      </c>
      <c r="S410" s="9" t="str">
        <f>IF(C410&lt;&gt;"-",SUMIFS(买入!$J$4:$J$1000,买入!$C$4:$C$1000,持仓统计!C410)+SUMIFS(卖出!$J$4:$J$1000,卖出!$C$4:$C$1000,持仓统计!C410),"-")</f>
        <v>-</v>
      </c>
      <c r="T410" s="9" t="str">
        <f t="shared" si="27"/>
        <v>-</v>
      </c>
      <c r="U410" s="8"/>
    </row>
    <row r="411" customHeight="1" spans="2:21">
      <c r="B411" s="8">
        <f t="shared" si="24"/>
        <v>405</v>
      </c>
      <c r="C411" s="8" t="str">
        <f>IF(选股!C405&lt;&gt;"",选股!C405,"-")</f>
        <v>-</v>
      </c>
      <c r="D411" s="8"/>
      <c r="E411" s="8" t="str">
        <f>IFERROR(VLOOKUP(C411,选股!C405:E1401,2,FALSE),"-")</f>
        <v>-</v>
      </c>
      <c r="F411" s="8"/>
      <c r="G411" s="8"/>
      <c r="H411" s="8"/>
      <c r="I411" s="8"/>
      <c r="J411" s="8"/>
      <c r="K411" s="8" t="str">
        <f>IFERROR(VLOOKUP(C411,选股!C405:E1401,3,FALSE),"-")</f>
        <v>-</v>
      </c>
      <c r="L411" s="8" t="str">
        <f>IF(C411&lt;&gt;"-",SUMIFS(买入!$G$4:$G$1000,买入!$C$4:$C$1000,持仓统计!C411),"-")</f>
        <v>-</v>
      </c>
      <c r="M411" s="9" t="str">
        <f>IF(C411&lt;&gt;"-",SUMIFS(买入!$I$4:$I$1000,买入!$C$4:$C$1000,持仓统计!C411),"-")</f>
        <v>-</v>
      </c>
      <c r="N411" s="8" t="str">
        <f>IF(C411&lt;&gt;"-",SUMIFS(卖出!$G$4:$G$1000,卖出!$C$4:$C$1000,持仓统计!C411),"-")</f>
        <v>-</v>
      </c>
      <c r="O411" s="9" t="str">
        <f>IF(C411&lt;&gt;"-",SUMIFS(卖出!$I$4:$I$1000,卖出!$C$4:$C$1000,持仓统计!C411),"-")</f>
        <v>-</v>
      </c>
      <c r="P411" s="8" t="str">
        <f t="shared" si="25"/>
        <v>-</v>
      </c>
      <c r="Q411" s="9"/>
      <c r="R411" s="9" t="str">
        <f t="shared" si="26"/>
        <v>-</v>
      </c>
      <c r="S411" s="9" t="str">
        <f>IF(C411&lt;&gt;"-",SUMIFS(买入!$J$4:$J$1000,买入!$C$4:$C$1000,持仓统计!C411)+SUMIFS(卖出!$J$4:$J$1000,卖出!$C$4:$C$1000,持仓统计!C411),"-")</f>
        <v>-</v>
      </c>
      <c r="T411" s="9" t="str">
        <f t="shared" si="27"/>
        <v>-</v>
      </c>
      <c r="U411" s="8"/>
    </row>
    <row r="412" customHeight="1" spans="2:21">
      <c r="B412" s="8">
        <f t="shared" si="24"/>
        <v>406</v>
      </c>
      <c r="C412" s="8" t="str">
        <f>IF(选股!C406&lt;&gt;"",选股!C406,"-")</f>
        <v>-</v>
      </c>
      <c r="D412" s="8"/>
      <c r="E412" s="8" t="str">
        <f>IFERROR(VLOOKUP(C412,选股!C406:E1402,2,FALSE),"-")</f>
        <v>-</v>
      </c>
      <c r="F412" s="8"/>
      <c r="G412" s="8"/>
      <c r="H412" s="8"/>
      <c r="I412" s="8"/>
      <c r="J412" s="8"/>
      <c r="K412" s="8" t="str">
        <f>IFERROR(VLOOKUP(C412,选股!C406:E1402,3,FALSE),"-")</f>
        <v>-</v>
      </c>
      <c r="L412" s="8" t="str">
        <f>IF(C412&lt;&gt;"-",SUMIFS(买入!$G$4:$G$1000,买入!$C$4:$C$1000,持仓统计!C412),"-")</f>
        <v>-</v>
      </c>
      <c r="M412" s="9" t="str">
        <f>IF(C412&lt;&gt;"-",SUMIFS(买入!$I$4:$I$1000,买入!$C$4:$C$1000,持仓统计!C412),"-")</f>
        <v>-</v>
      </c>
      <c r="N412" s="8" t="str">
        <f>IF(C412&lt;&gt;"-",SUMIFS(卖出!$G$4:$G$1000,卖出!$C$4:$C$1000,持仓统计!C412),"-")</f>
        <v>-</v>
      </c>
      <c r="O412" s="9" t="str">
        <f>IF(C412&lt;&gt;"-",SUMIFS(卖出!$I$4:$I$1000,卖出!$C$4:$C$1000,持仓统计!C412),"-")</f>
        <v>-</v>
      </c>
      <c r="P412" s="8" t="str">
        <f t="shared" si="25"/>
        <v>-</v>
      </c>
      <c r="Q412" s="9"/>
      <c r="R412" s="9" t="str">
        <f t="shared" si="26"/>
        <v>-</v>
      </c>
      <c r="S412" s="9" t="str">
        <f>IF(C412&lt;&gt;"-",SUMIFS(买入!$J$4:$J$1000,买入!$C$4:$C$1000,持仓统计!C412)+SUMIFS(卖出!$J$4:$J$1000,卖出!$C$4:$C$1000,持仓统计!C412),"-")</f>
        <v>-</v>
      </c>
      <c r="T412" s="9" t="str">
        <f t="shared" si="27"/>
        <v>-</v>
      </c>
      <c r="U412" s="8"/>
    </row>
    <row r="413" customHeight="1" spans="2:21">
      <c r="B413" s="8">
        <f t="shared" si="24"/>
        <v>407</v>
      </c>
      <c r="C413" s="8" t="str">
        <f>IF(选股!C407&lt;&gt;"",选股!C407,"-")</f>
        <v>-</v>
      </c>
      <c r="D413" s="8"/>
      <c r="E413" s="8" t="str">
        <f>IFERROR(VLOOKUP(C413,选股!C407:E1403,2,FALSE),"-")</f>
        <v>-</v>
      </c>
      <c r="F413" s="8"/>
      <c r="G413" s="8"/>
      <c r="H413" s="8"/>
      <c r="I413" s="8"/>
      <c r="J413" s="8"/>
      <c r="K413" s="8" t="str">
        <f>IFERROR(VLOOKUP(C413,选股!C407:E1403,3,FALSE),"-")</f>
        <v>-</v>
      </c>
      <c r="L413" s="8" t="str">
        <f>IF(C413&lt;&gt;"-",SUMIFS(买入!$G$4:$G$1000,买入!$C$4:$C$1000,持仓统计!C413),"-")</f>
        <v>-</v>
      </c>
      <c r="M413" s="9" t="str">
        <f>IF(C413&lt;&gt;"-",SUMIFS(买入!$I$4:$I$1000,买入!$C$4:$C$1000,持仓统计!C413),"-")</f>
        <v>-</v>
      </c>
      <c r="N413" s="8" t="str">
        <f>IF(C413&lt;&gt;"-",SUMIFS(卖出!$G$4:$G$1000,卖出!$C$4:$C$1000,持仓统计!C413),"-")</f>
        <v>-</v>
      </c>
      <c r="O413" s="9" t="str">
        <f>IF(C413&lt;&gt;"-",SUMIFS(卖出!$I$4:$I$1000,卖出!$C$4:$C$1000,持仓统计!C413),"-")</f>
        <v>-</v>
      </c>
      <c r="P413" s="8" t="str">
        <f t="shared" si="25"/>
        <v>-</v>
      </c>
      <c r="Q413" s="9"/>
      <c r="R413" s="9" t="str">
        <f t="shared" si="26"/>
        <v>-</v>
      </c>
      <c r="S413" s="9" t="str">
        <f>IF(C413&lt;&gt;"-",SUMIFS(买入!$J$4:$J$1000,买入!$C$4:$C$1000,持仓统计!C413)+SUMIFS(卖出!$J$4:$J$1000,卖出!$C$4:$C$1000,持仓统计!C413),"-")</f>
        <v>-</v>
      </c>
      <c r="T413" s="9" t="str">
        <f t="shared" si="27"/>
        <v>-</v>
      </c>
      <c r="U413" s="8"/>
    </row>
    <row r="414" customHeight="1" spans="2:21">
      <c r="B414" s="8">
        <f t="shared" si="24"/>
        <v>408</v>
      </c>
      <c r="C414" s="8" t="str">
        <f>IF(选股!C408&lt;&gt;"",选股!C408,"-")</f>
        <v>-</v>
      </c>
      <c r="D414" s="8"/>
      <c r="E414" s="8" t="str">
        <f>IFERROR(VLOOKUP(C414,选股!C408:E1404,2,FALSE),"-")</f>
        <v>-</v>
      </c>
      <c r="F414" s="8"/>
      <c r="G414" s="8"/>
      <c r="H414" s="8"/>
      <c r="I414" s="8"/>
      <c r="J414" s="8"/>
      <c r="K414" s="8" t="str">
        <f>IFERROR(VLOOKUP(C414,选股!C408:E1404,3,FALSE),"-")</f>
        <v>-</v>
      </c>
      <c r="L414" s="8" t="str">
        <f>IF(C414&lt;&gt;"-",SUMIFS(买入!$G$4:$G$1000,买入!$C$4:$C$1000,持仓统计!C414),"-")</f>
        <v>-</v>
      </c>
      <c r="M414" s="9" t="str">
        <f>IF(C414&lt;&gt;"-",SUMIFS(买入!$I$4:$I$1000,买入!$C$4:$C$1000,持仓统计!C414),"-")</f>
        <v>-</v>
      </c>
      <c r="N414" s="8" t="str">
        <f>IF(C414&lt;&gt;"-",SUMIFS(卖出!$G$4:$G$1000,卖出!$C$4:$C$1000,持仓统计!C414),"-")</f>
        <v>-</v>
      </c>
      <c r="O414" s="9" t="str">
        <f>IF(C414&lt;&gt;"-",SUMIFS(卖出!$I$4:$I$1000,卖出!$C$4:$C$1000,持仓统计!C414),"-")</f>
        <v>-</v>
      </c>
      <c r="P414" s="8" t="str">
        <f t="shared" si="25"/>
        <v>-</v>
      </c>
      <c r="Q414" s="9"/>
      <c r="R414" s="9" t="str">
        <f t="shared" si="26"/>
        <v>-</v>
      </c>
      <c r="S414" s="9" t="str">
        <f>IF(C414&lt;&gt;"-",SUMIFS(买入!$J$4:$J$1000,买入!$C$4:$C$1000,持仓统计!C414)+SUMIFS(卖出!$J$4:$J$1000,卖出!$C$4:$C$1000,持仓统计!C414),"-")</f>
        <v>-</v>
      </c>
      <c r="T414" s="9" t="str">
        <f t="shared" si="27"/>
        <v>-</v>
      </c>
      <c r="U414" s="8"/>
    </row>
    <row r="415" customHeight="1" spans="2:21">
      <c r="B415" s="8">
        <f t="shared" si="24"/>
        <v>409</v>
      </c>
      <c r="C415" s="8" t="str">
        <f>IF(选股!C409&lt;&gt;"",选股!C409,"-")</f>
        <v>-</v>
      </c>
      <c r="D415" s="8"/>
      <c r="E415" s="8" t="str">
        <f>IFERROR(VLOOKUP(C415,选股!C409:E1405,2,FALSE),"-")</f>
        <v>-</v>
      </c>
      <c r="F415" s="8"/>
      <c r="G415" s="8"/>
      <c r="H415" s="8"/>
      <c r="I415" s="8"/>
      <c r="J415" s="8"/>
      <c r="K415" s="8" t="str">
        <f>IFERROR(VLOOKUP(C415,选股!C409:E1405,3,FALSE),"-")</f>
        <v>-</v>
      </c>
      <c r="L415" s="8" t="str">
        <f>IF(C415&lt;&gt;"-",SUMIFS(买入!$G$4:$G$1000,买入!$C$4:$C$1000,持仓统计!C415),"-")</f>
        <v>-</v>
      </c>
      <c r="M415" s="9" t="str">
        <f>IF(C415&lt;&gt;"-",SUMIFS(买入!$I$4:$I$1000,买入!$C$4:$C$1000,持仓统计!C415),"-")</f>
        <v>-</v>
      </c>
      <c r="N415" s="8" t="str">
        <f>IF(C415&lt;&gt;"-",SUMIFS(卖出!$G$4:$G$1000,卖出!$C$4:$C$1000,持仓统计!C415),"-")</f>
        <v>-</v>
      </c>
      <c r="O415" s="9" t="str">
        <f>IF(C415&lt;&gt;"-",SUMIFS(卖出!$I$4:$I$1000,卖出!$C$4:$C$1000,持仓统计!C415),"-")</f>
        <v>-</v>
      </c>
      <c r="P415" s="8" t="str">
        <f t="shared" si="25"/>
        <v>-</v>
      </c>
      <c r="Q415" s="9"/>
      <c r="R415" s="9" t="str">
        <f t="shared" si="26"/>
        <v>-</v>
      </c>
      <c r="S415" s="9" t="str">
        <f>IF(C415&lt;&gt;"-",SUMIFS(买入!$J$4:$J$1000,买入!$C$4:$C$1000,持仓统计!C415)+SUMIFS(卖出!$J$4:$J$1000,卖出!$C$4:$C$1000,持仓统计!C415),"-")</f>
        <v>-</v>
      </c>
      <c r="T415" s="9" t="str">
        <f t="shared" si="27"/>
        <v>-</v>
      </c>
      <c r="U415" s="8"/>
    </row>
    <row r="416" customHeight="1" spans="2:21">
      <c r="B416" s="8">
        <f t="shared" si="24"/>
        <v>410</v>
      </c>
      <c r="C416" s="8" t="str">
        <f>IF(选股!C410&lt;&gt;"",选股!C410,"-")</f>
        <v>-</v>
      </c>
      <c r="D416" s="8"/>
      <c r="E416" s="8" t="str">
        <f>IFERROR(VLOOKUP(C416,选股!C410:E1406,2,FALSE),"-")</f>
        <v>-</v>
      </c>
      <c r="F416" s="8"/>
      <c r="G416" s="8"/>
      <c r="H416" s="8"/>
      <c r="I416" s="8"/>
      <c r="J416" s="8"/>
      <c r="K416" s="8" t="str">
        <f>IFERROR(VLOOKUP(C416,选股!C410:E1406,3,FALSE),"-")</f>
        <v>-</v>
      </c>
      <c r="L416" s="8" t="str">
        <f>IF(C416&lt;&gt;"-",SUMIFS(买入!$G$4:$G$1000,买入!$C$4:$C$1000,持仓统计!C416),"-")</f>
        <v>-</v>
      </c>
      <c r="M416" s="9" t="str">
        <f>IF(C416&lt;&gt;"-",SUMIFS(买入!$I$4:$I$1000,买入!$C$4:$C$1000,持仓统计!C416),"-")</f>
        <v>-</v>
      </c>
      <c r="N416" s="8" t="str">
        <f>IF(C416&lt;&gt;"-",SUMIFS(卖出!$G$4:$G$1000,卖出!$C$4:$C$1000,持仓统计!C416),"-")</f>
        <v>-</v>
      </c>
      <c r="O416" s="9" t="str">
        <f>IF(C416&lt;&gt;"-",SUMIFS(卖出!$I$4:$I$1000,卖出!$C$4:$C$1000,持仓统计!C416),"-")</f>
        <v>-</v>
      </c>
      <c r="P416" s="8" t="str">
        <f t="shared" si="25"/>
        <v>-</v>
      </c>
      <c r="Q416" s="9"/>
      <c r="R416" s="9" t="str">
        <f t="shared" si="26"/>
        <v>-</v>
      </c>
      <c r="S416" s="9" t="str">
        <f>IF(C416&lt;&gt;"-",SUMIFS(买入!$J$4:$J$1000,买入!$C$4:$C$1000,持仓统计!C416)+SUMIFS(卖出!$J$4:$J$1000,卖出!$C$4:$C$1000,持仓统计!C416),"-")</f>
        <v>-</v>
      </c>
      <c r="T416" s="9" t="str">
        <f t="shared" si="27"/>
        <v>-</v>
      </c>
      <c r="U416" s="8"/>
    </row>
    <row r="417" customHeight="1" spans="2:21">
      <c r="B417" s="8">
        <f t="shared" si="24"/>
        <v>411</v>
      </c>
      <c r="C417" s="8" t="str">
        <f>IF(选股!C411&lt;&gt;"",选股!C411,"-")</f>
        <v>-</v>
      </c>
      <c r="D417" s="8"/>
      <c r="E417" s="8" t="str">
        <f>IFERROR(VLOOKUP(C417,选股!C411:E1407,2,FALSE),"-")</f>
        <v>-</v>
      </c>
      <c r="F417" s="8"/>
      <c r="G417" s="8"/>
      <c r="H417" s="8"/>
      <c r="I417" s="8"/>
      <c r="J417" s="8"/>
      <c r="K417" s="8" t="str">
        <f>IFERROR(VLOOKUP(C417,选股!C411:E1407,3,FALSE),"-")</f>
        <v>-</v>
      </c>
      <c r="L417" s="8" t="str">
        <f>IF(C417&lt;&gt;"-",SUMIFS(买入!$G$4:$G$1000,买入!$C$4:$C$1000,持仓统计!C417),"-")</f>
        <v>-</v>
      </c>
      <c r="M417" s="9" t="str">
        <f>IF(C417&lt;&gt;"-",SUMIFS(买入!$I$4:$I$1000,买入!$C$4:$C$1000,持仓统计!C417),"-")</f>
        <v>-</v>
      </c>
      <c r="N417" s="8" t="str">
        <f>IF(C417&lt;&gt;"-",SUMIFS(卖出!$G$4:$G$1000,卖出!$C$4:$C$1000,持仓统计!C417),"-")</f>
        <v>-</v>
      </c>
      <c r="O417" s="9" t="str">
        <f>IF(C417&lt;&gt;"-",SUMIFS(卖出!$I$4:$I$1000,卖出!$C$4:$C$1000,持仓统计!C417),"-")</f>
        <v>-</v>
      </c>
      <c r="P417" s="8" t="str">
        <f t="shared" si="25"/>
        <v>-</v>
      </c>
      <c r="Q417" s="9"/>
      <c r="R417" s="9" t="str">
        <f t="shared" si="26"/>
        <v>-</v>
      </c>
      <c r="S417" s="9" t="str">
        <f>IF(C417&lt;&gt;"-",SUMIFS(买入!$J$4:$J$1000,买入!$C$4:$C$1000,持仓统计!C417)+SUMIFS(卖出!$J$4:$J$1000,卖出!$C$4:$C$1000,持仓统计!C417),"-")</f>
        <v>-</v>
      </c>
      <c r="T417" s="9" t="str">
        <f t="shared" si="27"/>
        <v>-</v>
      </c>
      <c r="U417" s="8"/>
    </row>
    <row r="418" customHeight="1" spans="2:21">
      <c r="B418" s="8">
        <f t="shared" si="24"/>
        <v>412</v>
      </c>
      <c r="C418" s="8" t="str">
        <f>IF(选股!C412&lt;&gt;"",选股!C412,"-")</f>
        <v>-</v>
      </c>
      <c r="D418" s="8"/>
      <c r="E418" s="8" t="str">
        <f>IFERROR(VLOOKUP(C418,选股!C412:E1408,2,FALSE),"-")</f>
        <v>-</v>
      </c>
      <c r="F418" s="8"/>
      <c r="G418" s="8"/>
      <c r="H418" s="8"/>
      <c r="I418" s="8"/>
      <c r="J418" s="8"/>
      <c r="K418" s="8" t="str">
        <f>IFERROR(VLOOKUP(C418,选股!C412:E1408,3,FALSE),"-")</f>
        <v>-</v>
      </c>
      <c r="L418" s="8" t="str">
        <f>IF(C418&lt;&gt;"-",SUMIFS(买入!$G$4:$G$1000,买入!$C$4:$C$1000,持仓统计!C418),"-")</f>
        <v>-</v>
      </c>
      <c r="M418" s="9" t="str">
        <f>IF(C418&lt;&gt;"-",SUMIFS(买入!$I$4:$I$1000,买入!$C$4:$C$1000,持仓统计!C418),"-")</f>
        <v>-</v>
      </c>
      <c r="N418" s="8" t="str">
        <f>IF(C418&lt;&gt;"-",SUMIFS(卖出!$G$4:$G$1000,卖出!$C$4:$C$1000,持仓统计!C418),"-")</f>
        <v>-</v>
      </c>
      <c r="O418" s="9" t="str">
        <f>IF(C418&lt;&gt;"-",SUMIFS(卖出!$I$4:$I$1000,卖出!$C$4:$C$1000,持仓统计!C418),"-")</f>
        <v>-</v>
      </c>
      <c r="P418" s="8" t="str">
        <f t="shared" si="25"/>
        <v>-</v>
      </c>
      <c r="Q418" s="9"/>
      <c r="R418" s="9" t="str">
        <f t="shared" si="26"/>
        <v>-</v>
      </c>
      <c r="S418" s="9" t="str">
        <f>IF(C418&lt;&gt;"-",SUMIFS(买入!$J$4:$J$1000,买入!$C$4:$C$1000,持仓统计!C418)+SUMIFS(卖出!$J$4:$J$1000,卖出!$C$4:$C$1000,持仓统计!C418),"-")</f>
        <v>-</v>
      </c>
      <c r="T418" s="9" t="str">
        <f t="shared" si="27"/>
        <v>-</v>
      </c>
      <c r="U418" s="8"/>
    </row>
    <row r="419" customHeight="1" spans="2:21">
      <c r="B419" s="8">
        <f t="shared" si="24"/>
        <v>413</v>
      </c>
      <c r="C419" s="8" t="str">
        <f>IF(选股!C413&lt;&gt;"",选股!C413,"-")</f>
        <v>-</v>
      </c>
      <c r="D419" s="8"/>
      <c r="E419" s="8" t="str">
        <f>IFERROR(VLOOKUP(C419,选股!C413:E1409,2,FALSE),"-")</f>
        <v>-</v>
      </c>
      <c r="F419" s="8"/>
      <c r="G419" s="8"/>
      <c r="H419" s="8"/>
      <c r="I419" s="8"/>
      <c r="J419" s="8"/>
      <c r="K419" s="8" t="str">
        <f>IFERROR(VLOOKUP(C419,选股!C413:E1409,3,FALSE),"-")</f>
        <v>-</v>
      </c>
      <c r="L419" s="8" t="str">
        <f>IF(C419&lt;&gt;"-",SUMIFS(买入!$G$4:$G$1000,买入!$C$4:$C$1000,持仓统计!C419),"-")</f>
        <v>-</v>
      </c>
      <c r="M419" s="9" t="str">
        <f>IF(C419&lt;&gt;"-",SUMIFS(买入!$I$4:$I$1000,买入!$C$4:$C$1000,持仓统计!C419),"-")</f>
        <v>-</v>
      </c>
      <c r="N419" s="8" t="str">
        <f>IF(C419&lt;&gt;"-",SUMIFS(卖出!$G$4:$G$1000,卖出!$C$4:$C$1000,持仓统计!C419),"-")</f>
        <v>-</v>
      </c>
      <c r="O419" s="9" t="str">
        <f>IF(C419&lt;&gt;"-",SUMIFS(卖出!$I$4:$I$1000,卖出!$C$4:$C$1000,持仓统计!C419),"-")</f>
        <v>-</v>
      </c>
      <c r="P419" s="8" t="str">
        <f t="shared" si="25"/>
        <v>-</v>
      </c>
      <c r="Q419" s="9"/>
      <c r="R419" s="9" t="str">
        <f t="shared" si="26"/>
        <v>-</v>
      </c>
      <c r="S419" s="9" t="str">
        <f>IF(C419&lt;&gt;"-",SUMIFS(买入!$J$4:$J$1000,买入!$C$4:$C$1000,持仓统计!C419)+SUMIFS(卖出!$J$4:$J$1000,卖出!$C$4:$C$1000,持仓统计!C419),"-")</f>
        <v>-</v>
      </c>
      <c r="T419" s="9" t="str">
        <f t="shared" si="27"/>
        <v>-</v>
      </c>
      <c r="U419" s="8"/>
    </row>
    <row r="420" customHeight="1" spans="2:21">
      <c r="B420" s="8">
        <f t="shared" si="24"/>
        <v>414</v>
      </c>
      <c r="C420" s="8" t="str">
        <f>IF(选股!C414&lt;&gt;"",选股!C414,"-")</f>
        <v>-</v>
      </c>
      <c r="D420" s="8"/>
      <c r="E420" s="8" t="str">
        <f>IFERROR(VLOOKUP(C420,选股!C414:E1410,2,FALSE),"-")</f>
        <v>-</v>
      </c>
      <c r="F420" s="8"/>
      <c r="G420" s="8"/>
      <c r="H420" s="8"/>
      <c r="I420" s="8"/>
      <c r="J420" s="8"/>
      <c r="K420" s="8" t="str">
        <f>IFERROR(VLOOKUP(C420,选股!C414:E1410,3,FALSE),"-")</f>
        <v>-</v>
      </c>
      <c r="L420" s="8" t="str">
        <f>IF(C420&lt;&gt;"-",SUMIFS(买入!$G$4:$G$1000,买入!$C$4:$C$1000,持仓统计!C420),"-")</f>
        <v>-</v>
      </c>
      <c r="M420" s="9" t="str">
        <f>IF(C420&lt;&gt;"-",SUMIFS(买入!$I$4:$I$1000,买入!$C$4:$C$1000,持仓统计!C420),"-")</f>
        <v>-</v>
      </c>
      <c r="N420" s="8" t="str">
        <f>IF(C420&lt;&gt;"-",SUMIFS(卖出!$G$4:$G$1000,卖出!$C$4:$C$1000,持仓统计!C420),"-")</f>
        <v>-</v>
      </c>
      <c r="O420" s="9" t="str">
        <f>IF(C420&lt;&gt;"-",SUMIFS(卖出!$I$4:$I$1000,卖出!$C$4:$C$1000,持仓统计!C420),"-")</f>
        <v>-</v>
      </c>
      <c r="P420" s="8" t="str">
        <f t="shared" si="25"/>
        <v>-</v>
      </c>
      <c r="Q420" s="9"/>
      <c r="R420" s="9" t="str">
        <f t="shared" si="26"/>
        <v>-</v>
      </c>
      <c r="S420" s="9" t="str">
        <f>IF(C420&lt;&gt;"-",SUMIFS(买入!$J$4:$J$1000,买入!$C$4:$C$1000,持仓统计!C420)+SUMIFS(卖出!$J$4:$J$1000,卖出!$C$4:$C$1000,持仓统计!C420),"-")</f>
        <v>-</v>
      </c>
      <c r="T420" s="9" t="str">
        <f t="shared" si="27"/>
        <v>-</v>
      </c>
      <c r="U420" s="8"/>
    </row>
    <row r="421" customHeight="1" spans="2:21">
      <c r="B421" s="8">
        <f t="shared" si="24"/>
        <v>415</v>
      </c>
      <c r="C421" s="8" t="str">
        <f>IF(选股!C415&lt;&gt;"",选股!C415,"-")</f>
        <v>-</v>
      </c>
      <c r="D421" s="8"/>
      <c r="E421" s="8" t="str">
        <f>IFERROR(VLOOKUP(C421,选股!C415:E1411,2,FALSE),"-")</f>
        <v>-</v>
      </c>
      <c r="F421" s="8"/>
      <c r="G421" s="8"/>
      <c r="H421" s="8"/>
      <c r="I421" s="8"/>
      <c r="J421" s="8"/>
      <c r="K421" s="8" t="str">
        <f>IFERROR(VLOOKUP(C421,选股!C415:E1411,3,FALSE),"-")</f>
        <v>-</v>
      </c>
      <c r="L421" s="8" t="str">
        <f>IF(C421&lt;&gt;"-",SUMIFS(买入!$G$4:$G$1000,买入!$C$4:$C$1000,持仓统计!C421),"-")</f>
        <v>-</v>
      </c>
      <c r="M421" s="9" t="str">
        <f>IF(C421&lt;&gt;"-",SUMIFS(买入!$I$4:$I$1000,买入!$C$4:$C$1000,持仓统计!C421),"-")</f>
        <v>-</v>
      </c>
      <c r="N421" s="8" t="str">
        <f>IF(C421&lt;&gt;"-",SUMIFS(卖出!$G$4:$G$1000,卖出!$C$4:$C$1000,持仓统计!C421),"-")</f>
        <v>-</v>
      </c>
      <c r="O421" s="9" t="str">
        <f>IF(C421&lt;&gt;"-",SUMIFS(卖出!$I$4:$I$1000,卖出!$C$4:$C$1000,持仓统计!C421),"-")</f>
        <v>-</v>
      </c>
      <c r="P421" s="8" t="str">
        <f t="shared" si="25"/>
        <v>-</v>
      </c>
      <c r="Q421" s="9"/>
      <c r="R421" s="9" t="str">
        <f t="shared" si="26"/>
        <v>-</v>
      </c>
      <c r="S421" s="9" t="str">
        <f>IF(C421&lt;&gt;"-",SUMIFS(买入!$J$4:$J$1000,买入!$C$4:$C$1000,持仓统计!C421)+SUMIFS(卖出!$J$4:$J$1000,卖出!$C$4:$C$1000,持仓统计!C421),"-")</f>
        <v>-</v>
      </c>
      <c r="T421" s="9" t="str">
        <f t="shared" si="27"/>
        <v>-</v>
      </c>
      <c r="U421" s="8"/>
    </row>
    <row r="422" customHeight="1" spans="2:21">
      <c r="B422" s="8">
        <f t="shared" si="24"/>
        <v>416</v>
      </c>
      <c r="C422" s="8" t="str">
        <f>IF(选股!C416&lt;&gt;"",选股!C416,"-")</f>
        <v>-</v>
      </c>
      <c r="D422" s="8"/>
      <c r="E422" s="8" t="str">
        <f>IFERROR(VLOOKUP(C422,选股!C416:E1412,2,FALSE),"-")</f>
        <v>-</v>
      </c>
      <c r="F422" s="8"/>
      <c r="G422" s="8"/>
      <c r="H422" s="8"/>
      <c r="I422" s="8"/>
      <c r="J422" s="8"/>
      <c r="K422" s="8" t="str">
        <f>IFERROR(VLOOKUP(C422,选股!C416:E1412,3,FALSE),"-")</f>
        <v>-</v>
      </c>
      <c r="L422" s="8" t="str">
        <f>IF(C422&lt;&gt;"-",SUMIFS(买入!$G$4:$G$1000,买入!$C$4:$C$1000,持仓统计!C422),"-")</f>
        <v>-</v>
      </c>
      <c r="M422" s="9" t="str">
        <f>IF(C422&lt;&gt;"-",SUMIFS(买入!$I$4:$I$1000,买入!$C$4:$C$1000,持仓统计!C422),"-")</f>
        <v>-</v>
      </c>
      <c r="N422" s="8" t="str">
        <f>IF(C422&lt;&gt;"-",SUMIFS(卖出!$G$4:$G$1000,卖出!$C$4:$C$1000,持仓统计!C422),"-")</f>
        <v>-</v>
      </c>
      <c r="O422" s="9" t="str">
        <f>IF(C422&lt;&gt;"-",SUMIFS(卖出!$I$4:$I$1000,卖出!$C$4:$C$1000,持仓统计!C422),"-")</f>
        <v>-</v>
      </c>
      <c r="P422" s="8" t="str">
        <f t="shared" si="25"/>
        <v>-</v>
      </c>
      <c r="Q422" s="9"/>
      <c r="R422" s="9" t="str">
        <f t="shared" si="26"/>
        <v>-</v>
      </c>
      <c r="S422" s="9" t="str">
        <f>IF(C422&lt;&gt;"-",SUMIFS(买入!$J$4:$J$1000,买入!$C$4:$C$1000,持仓统计!C422)+SUMIFS(卖出!$J$4:$J$1000,卖出!$C$4:$C$1000,持仓统计!C422),"-")</f>
        <v>-</v>
      </c>
      <c r="T422" s="9" t="str">
        <f t="shared" si="27"/>
        <v>-</v>
      </c>
      <c r="U422" s="8"/>
    </row>
    <row r="423" customHeight="1" spans="2:21">
      <c r="B423" s="8">
        <f t="shared" si="24"/>
        <v>417</v>
      </c>
      <c r="C423" s="8" t="str">
        <f>IF(选股!C417&lt;&gt;"",选股!C417,"-")</f>
        <v>-</v>
      </c>
      <c r="D423" s="8"/>
      <c r="E423" s="8" t="str">
        <f>IFERROR(VLOOKUP(C423,选股!C417:E1413,2,FALSE),"-")</f>
        <v>-</v>
      </c>
      <c r="F423" s="8"/>
      <c r="G423" s="8"/>
      <c r="H423" s="8"/>
      <c r="I423" s="8"/>
      <c r="J423" s="8"/>
      <c r="K423" s="8" t="str">
        <f>IFERROR(VLOOKUP(C423,选股!C417:E1413,3,FALSE),"-")</f>
        <v>-</v>
      </c>
      <c r="L423" s="8" t="str">
        <f>IF(C423&lt;&gt;"-",SUMIFS(买入!$G$4:$G$1000,买入!$C$4:$C$1000,持仓统计!C423),"-")</f>
        <v>-</v>
      </c>
      <c r="M423" s="9" t="str">
        <f>IF(C423&lt;&gt;"-",SUMIFS(买入!$I$4:$I$1000,买入!$C$4:$C$1000,持仓统计!C423),"-")</f>
        <v>-</v>
      </c>
      <c r="N423" s="8" t="str">
        <f>IF(C423&lt;&gt;"-",SUMIFS(卖出!$G$4:$G$1000,卖出!$C$4:$C$1000,持仓统计!C423),"-")</f>
        <v>-</v>
      </c>
      <c r="O423" s="9" t="str">
        <f>IF(C423&lt;&gt;"-",SUMIFS(卖出!$I$4:$I$1000,卖出!$C$4:$C$1000,持仓统计!C423),"-")</f>
        <v>-</v>
      </c>
      <c r="P423" s="8" t="str">
        <f t="shared" si="25"/>
        <v>-</v>
      </c>
      <c r="Q423" s="9"/>
      <c r="R423" s="9" t="str">
        <f t="shared" si="26"/>
        <v>-</v>
      </c>
      <c r="S423" s="9" t="str">
        <f>IF(C423&lt;&gt;"-",SUMIFS(买入!$J$4:$J$1000,买入!$C$4:$C$1000,持仓统计!C423)+SUMIFS(卖出!$J$4:$J$1000,卖出!$C$4:$C$1000,持仓统计!C423),"-")</f>
        <v>-</v>
      </c>
      <c r="T423" s="9" t="str">
        <f t="shared" si="27"/>
        <v>-</v>
      </c>
      <c r="U423" s="8"/>
    </row>
    <row r="424" customHeight="1" spans="2:21">
      <c r="B424" s="8">
        <f t="shared" si="24"/>
        <v>418</v>
      </c>
      <c r="C424" s="8" t="str">
        <f>IF(选股!C418&lt;&gt;"",选股!C418,"-")</f>
        <v>-</v>
      </c>
      <c r="D424" s="8"/>
      <c r="E424" s="8" t="str">
        <f>IFERROR(VLOOKUP(C424,选股!C418:E1414,2,FALSE),"-")</f>
        <v>-</v>
      </c>
      <c r="F424" s="8"/>
      <c r="G424" s="8"/>
      <c r="H424" s="8"/>
      <c r="I424" s="8"/>
      <c r="J424" s="8"/>
      <c r="K424" s="8" t="str">
        <f>IFERROR(VLOOKUP(C424,选股!C418:E1414,3,FALSE),"-")</f>
        <v>-</v>
      </c>
      <c r="L424" s="8" t="str">
        <f>IF(C424&lt;&gt;"-",SUMIFS(买入!$G$4:$G$1000,买入!$C$4:$C$1000,持仓统计!C424),"-")</f>
        <v>-</v>
      </c>
      <c r="M424" s="9" t="str">
        <f>IF(C424&lt;&gt;"-",SUMIFS(买入!$I$4:$I$1000,买入!$C$4:$C$1000,持仓统计!C424),"-")</f>
        <v>-</v>
      </c>
      <c r="N424" s="8" t="str">
        <f>IF(C424&lt;&gt;"-",SUMIFS(卖出!$G$4:$G$1000,卖出!$C$4:$C$1000,持仓统计!C424),"-")</f>
        <v>-</v>
      </c>
      <c r="O424" s="9" t="str">
        <f>IF(C424&lt;&gt;"-",SUMIFS(卖出!$I$4:$I$1000,卖出!$C$4:$C$1000,持仓统计!C424),"-")</f>
        <v>-</v>
      </c>
      <c r="P424" s="8" t="str">
        <f t="shared" si="25"/>
        <v>-</v>
      </c>
      <c r="Q424" s="9"/>
      <c r="R424" s="9" t="str">
        <f t="shared" si="26"/>
        <v>-</v>
      </c>
      <c r="S424" s="9" t="str">
        <f>IF(C424&lt;&gt;"-",SUMIFS(买入!$J$4:$J$1000,买入!$C$4:$C$1000,持仓统计!C424)+SUMIFS(卖出!$J$4:$J$1000,卖出!$C$4:$C$1000,持仓统计!C424),"-")</f>
        <v>-</v>
      </c>
      <c r="T424" s="9" t="str">
        <f t="shared" si="27"/>
        <v>-</v>
      </c>
      <c r="U424" s="8"/>
    </row>
    <row r="425" customHeight="1" spans="2:21">
      <c r="B425" s="8">
        <f t="shared" si="24"/>
        <v>419</v>
      </c>
      <c r="C425" s="8" t="str">
        <f>IF(选股!C419&lt;&gt;"",选股!C419,"-")</f>
        <v>-</v>
      </c>
      <c r="D425" s="8"/>
      <c r="E425" s="8" t="str">
        <f>IFERROR(VLOOKUP(C425,选股!C419:E1415,2,FALSE),"-")</f>
        <v>-</v>
      </c>
      <c r="F425" s="8"/>
      <c r="G425" s="8"/>
      <c r="H425" s="8"/>
      <c r="I425" s="8"/>
      <c r="J425" s="8"/>
      <c r="K425" s="8" t="str">
        <f>IFERROR(VLOOKUP(C425,选股!C419:E1415,3,FALSE),"-")</f>
        <v>-</v>
      </c>
      <c r="L425" s="8" t="str">
        <f>IF(C425&lt;&gt;"-",SUMIFS(买入!$G$4:$G$1000,买入!$C$4:$C$1000,持仓统计!C425),"-")</f>
        <v>-</v>
      </c>
      <c r="M425" s="9" t="str">
        <f>IF(C425&lt;&gt;"-",SUMIFS(买入!$I$4:$I$1000,买入!$C$4:$C$1000,持仓统计!C425),"-")</f>
        <v>-</v>
      </c>
      <c r="N425" s="8" t="str">
        <f>IF(C425&lt;&gt;"-",SUMIFS(卖出!$G$4:$G$1000,卖出!$C$4:$C$1000,持仓统计!C425),"-")</f>
        <v>-</v>
      </c>
      <c r="O425" s="9" t="str">
        <f>IF(C425&lt;&gt;"-",SUMIFS(卖出!$I$4:$I$1000,卖出!$C$4:$C$1000,持仓统计!C425),"-")</f>
        <v>-</v>
      </c>
      <c r="P425" s="8" t="str">
        <f t="shared" si="25"/>
        <v>-</v>
      </c>
      <c r="Q425" s="9"/>
      <c r="R425" s="9" t="str">
        <f t="shared" si="26"/>
        <v>-</v>
      </c>
      <c r="S425" s="9" t="str">
        <f>IF(C425&lt;&gt;"-",SUMIFS(买入!$J$4:$J$1000,买入!$C$4:$C$1000,持仓统计!C425)+SUMIFS(卖出!$J$4:$J$1000,卖出!$C$4:$C$1000,持仓统计!C425),"-")</f>
        <v>-</v>
      </c>
      <c r="T425" s="9" t="str">
        <f t="shared" si="27"/>
        <v>-</v>
      </c>
      <c r="U425" s="8"/>
    </row>
    <row r="426" customHeight="1" spans="2:21">
      <c r="B426" s="8">
        <f t="shared" si="24"/>
        <v>420</v>
      </c>
      <c r="C426" s="8" t="str">
        <f>IF(选股!C420&lt;&gt;"",选股!C420,"-")</f>
        <v>-</v>
      </c>
      <c r="D426" s="8"/>
      <c r="E426" s="8" t="str">
        <f>IFERROR(VLOOKUP(C426,选股!C420:E1416,2,FALSE),"-")</f>
        <v>-</v>
      </c>
      <c r="F426" s="8"/>
      <c r="G426" s="8"/>
      <c r="H426" s="8"/>
      <c r="I426" s="8"/>
      <c r="J426" s="8"/>
      <c r="K426" s="8" t="str">
        <f>IFERROR(VLOOKUP(C426,选股!C420:E1416,3,FALSE),"-")</f>
        <v>-</v>
      </c>
      <c r="L426" s="8" t="str">
        <f>IF(C426&lt;&gt;"-",SUMIFS(买入!$G$4:$G$1000,买入!$C$4:$C$1000,持仓统计!C426),"-")</f>
        <v>-</v>
      </c>
      <c r="M426" s="9" t="str">
        <f>IF(C426&lt;&gt;"-",SUMIFS(买入!$I$4:$I$1000,买入!$C$4:$C$1000,持仓统计!C426),"-")</f>
        <v>-</v>
      </c>
      <c r="N426" s="8" t="str">
        <f>IF(C426&lt;&gt;"-",SUMIFS(卖出!$G$4:$G$1000,卖出!$C$4:$C$1000,持仓统计!C426),"-")</f>
        <v>-</v>
      </c>
      <c r="O426" s="9" t="str">
        <f>IF(C426&lt;&gt;"-",SUMIFS(卖出!$I$4:$I$1000,卖出!$C$4:$C$1000,持仓统计!C426),"-")</f>
        <v>-</v>
      </c>
      <c r="P426" s="8" t="str">
        <f t="shared" si="25"/>
        <v>-</v>
      </c>
      <c r="Q426" s="9"/>
      <c r="R426" s="9" t="str">
        <f t="shared" si="26"/>
        <v>-</v>
      </c>
      <c r="S426" s="9" t="str">
        <f>IF(C426&lt;&gt;"-",SUMIFS(买入!$J$4:$J$1000,买入!$C$4:$C$1000,持仓统计!C426)+SUMIFS(卖出!$J$4:$J$1000,卖出!$C$4:$C$1000,持仓统计!C426),"-")</f>
        <v>-</v>
      </c>
      <c r="T426" s="9" t="str">
        <f t="shared" si="27"/>
        <v>-</v>
      </c>
      <c r="U426" s="8"/>
    </row>
    <row r="427" customHeight="1" spans="2:21">
      <c r="B427" s="8">
        <f t="shared" si="24"/>
        <v>421</v>
      </c>
      <c r="C427" s="8" t="str">
        <f>IF(选股!C421&lt;&gt;"",选股!C421,"-")</f>
        <v>-</v>
      </c>
      <c r="D427" s="8"/>
      <c r="E427" s="8" t="str">
        <f>IFERROR(VLOOKUP(C427,选股!C421:E1417,2,FALSE),"-")</f>
        <v>-</v>
      </c>
      <c r="F427" s="8"/>
      <c r="G427" s="8"/>
      <c r="H427" s="8"/>
      <c r="I427" s="8"/>
      <c r="J427" s="8"/>
      <c r="K427" s="8" t="str">
        <f>IFERROR(VLOOKUP(C427,选股!C421:E1417,3,FALSE),"-")</f>
        <v>-</v>
      </c>
      <c r="L427" s="8" t="str">
        <f>IF(C427&lt;&gt;"-",SUMIFS(买入!$G$4:$G$1000,买入!$C$4:$C$1000,持仓统计!C427),"-")</f>
        <v>-</v>
      </c>
      <c r="M427" s="9" t="str">
        <f>IF(C427&lt;&gt;"-",SUMIFS(买入!$I$4:$I$1000,买入!$C$4:$C$1000,持仓统计!C427),"-")</f>
        <v>-</v>
      </c>
      <c r="N427" s="8" t="str">
        <f>IF(C427&lt;&gt;"-",SUMIFS(卖出!$G$4:$G$1000,卖出!$C$4:$C$1000,持仓统计!C427),"-")</f>
        <v>-</v>
      </c>
      <c r="O427" s="9" t="str">
        <f>IF(C427&lt;&gt;"-",SUMIFS(卖出!$I$4:$I$1000,卖出!$C$4:$C$1000,持仓统计!C427),"-")</f>
        <v>-</v>
      </c>
      <c r="P427" s="8" t="str">
        <f t="shared" si="25"/>
        <v>-</v>
      </c>
      <c r="Q427" s="9"/>
      <c r="R427" s="9" t="str">
        <f t="shared" si="26"/>
        <v>-</v>
      </c>
      <c r="S427" s="9" t="str">
        <f>IF(C427&lt;&gt;"-",SUMIFS(买入!$J$4:$J$1000,买入!$C$4:$C$1000,持仓统计!C427)+SUMIFS(卖出!$J$4:$J$1000,卖出!$C$4:$C$1000,持仓统计!C427),"-")</f>
        <v>-</v>
      </c>
      <c r="T427" s="9" t="str">
        <f t="shared" si="27"/>
        <v>-</v>
      </c>
      <c r="U427" s="8"/>
    </row>
    <row r="428" customHeight="1" spans="2:21">
      <c r="B428" s="8">
        <f t="shared" si="24"/>
        <v>422</v>
      </c>
      <c r="C428" s="8" t="str">
        <f>IF(选股!C422&lt;&gt;"",选股!C422,"-")</f>
        <v>-</v>
      </c>
      <c r="D428" s="8"/>
      <c r="E428" s="8" t="str">
        <f>IFERROR(VLOOKUP(C428,选股!C422:E1418,2,FALSE),"-")</f>
        <v>-</v>
      </c>
      <c r="F428" s="8"/>
      <c r="G428" s="8"/>
      <c r="H428" s="8"/>
      <c r="I428" s="8"/>
      <c r="J428" s="8"/>
      <c r="K428" s="8" t="str">
        <f>IFERROR(VLOOKUP(C428,选股!C422:E1418,3,FALSE),"-")</f>
        <v>-</v>
      </c>
      <c r="L428" s="8" t="str">
        <f>IF(C428&lt;&gt;"-",SUMIFS(买入!$G$4:$G$1000,买入!$C$4:$C$1000,持仓统计!C428),"-")</f>
        <v>-</v>
      </c>
      <c r="M428" s="9" t="str">
        <f>IF(C428&lt;&gt;"-",SUMIFS(买入!$I$4:$I$1000,买入!$C$4:$C$1000,持仓统计!C428),"-")</f>
        <v>-</v>
      </c>
      <c r="N428" s="8" t="str">
        <f>IF(C428&lt;&gt;"-",SUMIFS(卖出!$G$4:$G$1000,卖出!$C$4:$C$1000,持仓统计!C428),"-")</f>
        <v>-</v>
      </c>
      <c r="O428" s="9" t="str">
        <f>IF(C428&lt;&gt;"-",SUMIFS(卖出!$I$4:$I$1000,卖出!$C$4:$C$1000,持仓统计!C428),"-")</f>
        <v>-</v>
      </c>
      <c r="P428" s="8" t="str">
        <f t="shared" si="25"/>
        <v>-</v>
      </c>
      <c r="Q428" s="9"/>
      <c r="R428" s="9" t="str">
        <f t="shared" si="26"/>
        <v>-</v>
      </c>
      <c r="S428" s="9" t="str">
        <f>IF(C428&lt;&gt;"-",SUMIFS(买入!$J$4:$J$1000,买入!$C$4:$C$1000,持仓统计!C428)+SUMIFS(卖出!$J$4:$J$1000,卖出!$C$4:$C$1000,持仓统计!C428),"-")</f>
        <v>-</v>
      </c>
      <c r="T428" s="9" t="str">
        <f t="shared" si="27"/>
        <v>-</v>
      </c>
      <c r="U428" s="8"/>
    </row>
    <row r="429" customHeight="1" spans="2:21">
      <c r="B429" s="8">
        <f t="shared" si="24"/>
        <v>423</v>
      </c>
      <c r="C429" s="8" t="str">
        <f>IF(选股!C423&lt;&gt;"",选股!C423,"-")</f>
        <v>-</v>
      </c>
      <c r="D429" s="8"/>
      <c r="E429" s="8" t="str">
        <f>IFERROR(VLOOKUP(C429,选股!C423:E1419,2,FALSE),"-")</f>
        <v>-</v>
      </c>
      <c r="F429" s="8"/>
      <c r="G429" s="8"/>
      <c r="H429" s="8"/>
      <c r="I429" s="8"/>
      <c r="J429" s="8"/>
      <c r="K429" s="8" t="str">
        <f>IFERROR(VLOOKUP(C429,选股!C423:E1419,3,FALSE),"-")</f>
        <v>-</v>
      </c>
      <c r="L429" s="8" t="str">
        <f>IF(C429&lt;&gt;"-",SUMIFS(买入!$G$4:$G$1000,买入!$C$4:$C$1000,持仓统计!C429),"-")</f>
        <v>-</v>
      </c>
      <c r="M429" s="9" t="str">
        <f>IF(C429&lt;&gt;"-",SUMIFS(买入!$I$4:$I$1000,买入!$C$4:$C$1000,持仓统计!C429),"-")</f>
        <v>-</v>
      </c>
      <c r="N429" s="8" t="str">
        <f>IF(C429&lt;&gt;"-",SUMIFS(卖出!$G$4:$G$1000,卖出!$C$4:$C$1000,持仓统计!C429),"-")</f>
        <v>-</v>
      </c>
      <c r="O429" s="9" t="str">
        <f>IF(C429&lt;&gt;"-",SUMIFS(卖出!$I$4:$I$1000,卖出!$C$4:$C$1000,持仓统计!C429),"-")</f>
        <v>-</v>
      </c>
      <c r="P429" s="8" t="str">
        <f t="shared" si="25"/>
        <v>-</v>
      </c>
      <c r="Q429" s="9"/>
      <c r="R429" s="9" t="str">
        <f t="shared" si="26"/>
        <v>-</v>
      </c>
      <c r="S429" s="9" t="str">
        <f>IF(C429&lt;&gt;"-",SUMIFS(买入!$J$4:$J$1000,买入!$C$4:$C$1000,持仓统计!C429)+SUMIFS(卖出!$J$4:$J$1000,卖出!$C$4:$C$1000,持仓统计!C429),"-")</f>
        <v>-</v>
      </c>
      <c r="T429" s="9" t="str">
        <f t="shared" si="27"/>
        <v>-</v>
      </c>
      <c r="U429" s="8"/>
    </row>
    <row r="430" customHeight="1" spans="2:21">
      <c r="B430" s="8">
        <f t="shared" si="24"/>
        <v>424</v>
      </c>
      <c r="C430" s="8" t="str">
        <f>IF(选股!C424&lt;&gt;"",选股!C424,"-")</f>
        <v>-</v>
      </c>
      <c r="D430" s="8"/>
      <c r="E430" s="8" t="str">
        <f>IFERROR(VLOOKUP(C430,选股!C424:E1420,2,FALSE),"-")</f>
        <v>-</v>
      </c>
      <c r="F430" s="8"/>
      <c r="G430" s="8"/>
      <c r="H430" s="8"/>
      <c r="I430" s="8"/>
      <c r="J430" s="8"/>
      <c r="K430" s="8" t="str">
        <f>IFERROR(VLOOKUP(C430,选股!C424:E1420,3,FALSE),"-")</f>
        <v>-</v>
      </c>
      <c r="L430" s="8" t="str">
        <f>IF(C430&lt;&gt;"-",SUMIFS(买入!$G$4:$G$1000,买入!$C$4:$C$1000,持仓统计!C430),"-")</f>
        <v>-</v>
      </c>
      <c r="M430" s="9" t="str">
        <f>IF(C430&lt;&gt;"-",SUMIFS(买入!$I$4:$I$1000,买入!$C$4:$C$1000,持仓统计!C430),"-")</f>
        <v>-</v>
      </c>
      <c r="N430" s="8" t="str">
        <f>IF(C430&lt;&gt;"-",SUMIFS(卖出!$G$4:$G$1000,卖出!$C$4:$C$1000,持仓统计!C430),"-")</f>
        <v>-</v>
      </c>
      <c r="O430" s="9" t="str">
        <f>IF(C430&lt;&gt;"-",SUMIFS(卖出!$I$4:$I$1000,卖出!$C$4:$C$1000,持仓统计!C430),"-")</f>
        <v>-</v>
      </c>
      <c r="P430" s="8" t="str">
        <f t="shared" si="25"/>
        <v>-</v>
      </c>
      <c r="Q430" s="9"/>
      <c r="R430" s="9" t="str">
        <f t="shared" si="26"/>
        <v>-</v>
      </c>
      <c r="S430" s="9" t="str">
        <f>IF(C430&lt;&gt;"-",SUMIFS(买入!$J$4:$J$1000,买入!$C$4:$C$1000,持仓统计!C430)+SUMIFS(卖出!$J$4:$J$1000,卖出!$C$4:$C$1000,持仓统计!C430),"-")</f>
        <v>-</v>
      </c>
      <c r="T430" s="9" t="str">
        <f t="shared" si="27"/>
        <v>-</v>
      </c>
      <c r="U430" s="8"/>
    </row>
    <row r="431" customHeight="1" spans="2:21">
      <c r="B431" s="8">
        <f t="shared" si="24"/>
        <v>425</v>
      </c>
      <c r="C431" s="8" t="str">
        <f>IF(选股!C425&lt;&gt;"",选股!C425,"-")</f>
        <v>-</v>
      </c>
      <c r="D431" s="8"/>
      <c r="E431" s="8" t="str">
        <f>IFERROR(VLOOKUP(C431,选股!C425:E1421,2,FALSE),"-")</f>
        <v>-</v>
      </c>
      <c r="F431" s="8"/>
      <c r="G431" s="8"/>
      <c r="H431" s="8"/>
      <c r="I431" s="8"/>
      <c r="J431" s="8"/>
      <c r="K431" s="8" t="str">
        <f>IFERROR(VLOOKUP(C431,选股!C425:E1421,3,FALSE),"-")</f>
        <v>-</v>
      </c>
      <c r="L431" s="8" t="str">
        <f>IF(C431&lt;&gt;"-",SUMIFS(买入!$G$4:$G$1000,买入!$C$4:$C$1000,持仓统计!C431),"-")</f>
        <v>-</v>
      </c>
      <c r="M431" s="9" t="str">
        <f>IF(C431&lt;&gt;"-",SUMIFS(买入!$I$4:$I$1000,买入!$C$4:$C$1000,持仓统计!C431),"-")</f>
        <v>-</v>
      </c>
      <c r="N431" s="8" t="str">
        <f>IF(C431&lt;&gt;"-",SUMIFS(卖出!$G$4:$G$1000,卖出!$C$4:$C$1000,持仓统计!C431),"-")</f>
        <v>-</v>
      </c>
      <c r="O431" s="9" t="str">
        <f>IF(C431&lt;&gt;"-",SUMIFS(卖出!$I$4:$I$1000,卖出!$C$4:$C$1000,持仓统计!C431),"-")</f>
        <v>-</v>
      </c>
      <c r="P431" s="8" t="str">
        <f t="shared" si="25"/>
        <v>-</v>
      </c>
      <c r="Q431" s="9"/>
      <c r="R431" s="9" t="str">
        <f t="shared" si="26"/>
        <v>-</v>
      </c>
      <c r="S431" s="9" t="str">
        <f>IF(C431&lt;&gt;"-",SUMIFS(买入!$J$4:$J$1000,买入!$C$4:$C$1000,持仓统计!C431)+SUMIFS(卖出!$J$4:$J$1000,卖出!$C$4:$C$1000,持仓统计!C431),"-")</f>
        <v>-</v>
      </c>
      <c r="T431" s="9" t="str">
        <f t="shared" si="27"/>
        <v>-</v>
      </c>
      <c r="U431" s="8"/>
    </row>
    <row r="432" customHeight="1" spans="2:21">
      <c r="B432" s="8">
        <f t="shared" si="24"/>
        <v>426</v>
      </c>
      <c r="C432" s="8" t="str">
        <f>IF(选股!C426&lt;&gt;"",选股!C426,"-")</f>
        <v>-</v>
      </c>
      <c r="D432" s="8"/>
      <c r="E432" s="8" t="str">
        <f>IFERROR(VLOOKUP(C432,选股!C426:E1422,2,FALSE),"-")</f>
        <v>-</v>
      </c>
      <c r="F432" s="8"/>
      <c r="G432" s="8"/>
      <c r="H432" s="8"/>
      <c r="I432" s="8"/>
      <c r="J432" s="8"/>
      <c r="K432" s="8" t="str">
        <f>IFERROR(VLOOKUP(C432,选股!C426:E1422,3,FALSE),"-")</f>
        <v>-</v>
      </c>
      <c r="L432" s="8" t="str">
        <f>IF(C432&lt;&gt;"-",SUMIFS(买入!$G$4:$G$1000,买入!$C$4:$C$1000,持仓统计!C432),"-")</f>
        <v>-</v>
      </c>
      <c r="M432" s="9" t="str">
        <f>IF(C432&lt;&gt;"-",SUMIFS(买入!$I$4:$I$1000,买入!$C$4:$C$1000,持仓统计!C432),"-")</f>
        <v>-</v>
      </c>
      <c r="N432" s="8" t="str">
        <f>IF(C432&lt;&gt;"-",SUMIFS(卖出!$G$4:$G$1000,卖出!$C$4:$C$1000,持仓统计!C432),"-")</f>
        <v>-</v>
      </c>
      <c r="O432" s="9" t="str">
        <f>IF(C432&lt;&gt;"-",SUMIFS(卖出!$I$4:$I$1000,卖出!$C$4:$C$1000,持仓统计!C432),"-")</f>
        <v>-</v>
      </c>
      <c r="P432" s="8" t="str">
        <f t="shared" si="25"/>
        <v>-</v>
      </c>
      <c r="Q432" s="9"/>
      <c r="R432" s="9" t="str">
        <f t="shared" si="26"/>
        <v>-</v>
      </c>
      <c r="S432" s="9" t="str">
        <f>IF(C432&lt;&gt;"-",SUMIFS(买入!$J$4:$J$1000,买入!$C$4:$C$1000,持仓统计!C432)+SUMIFS(卖出!$J$4:$J$1000,卖出!$C$4:$C$1000,持仓统计!C432),"-")</f>
        <v>-</v>
      </c>
      <c r="T432" s="9" t="str">
        <f t="shared" si="27"/>
        <v>-</v>
      </c>
      <c r="U432" s="8"/>
    </row>
    <row r="433" customHeight="1" spans="2:21">
      <c r="B433" s="8">
        <f t="shared" si="24"/>
        <v>427</v>
      </c>
      <c r="C433" s="8" t="str">
        <f>IF(选股!C427&lt;&gt;"",选股!C427,"-")</f>
        <v>-</v>
      </c>
      <c r="D433" s="8"/>
      <c r="E433" s="8" t="str">
        <f>IFERROR(VLOOKUP(C433,选股!C427:E1423,2,FALSE),"-")</f>
        <v>-</v>
      </c>
      <c r="F433" s="8"/>
      <c r="G433" s="8"/>
      <c r="H433" s="8"/>
      <c r="I433" s="8"/>
      <c r="J433" s="8"/>
      <c r="K433" s="8" t="str">
        <f>IFERROR(VLOOKUP(C433,选股!C427:E1423,3,FALSE),"-")</f>
        <v>-</v>
      </c>
      <c r="L433" s="8" t="str">
        <f>IF(C433&lt;&gt;"-",SUMIFS(买入!$G$4:$G$1000,买入!$C$4:$C$1000,持仓统计!C433),"-")</f>
        <v>-</v>
      </c>
      <c r="M433" s="9" t="str">
        <f>IF(C433&lt;&gt;"-",SUMIFS(买入!$I$4:$I$1000,买入!$C$4:$C$1000,持仓统计!C433),"-")</f>
        <v>-</v>
      </c>
      <c r="N433" s="8" t="str">
        <f>IF(C433&lt;&gt;"-",SUMIFS(卖出!$G$4:$G$1000,卖出!$C$4:$C$1000,持仓统计!C433),"-")</f>
        <v>-</v>
      </c>
      <c r="O433" s="9" t="str">
        <f>IF(C433&lt;&gt;"-",SUMIFS(卖出!$I$4:$I$1000,卖出!$C$4:$C$1000,持仓统计!C433),"-")</f>
        <v>-</v>
      </c>
      <c r="P433" s="8" t="str">
        <f t="shared" si="25"/>
        <v>-</v>
      </c>
      <c r="Q433" s="9"/>
      <c r="R433" s="9" t="str">
        <f t="shared" si="26"/>
        <v>-</v>
      </c>
      <c r="S433" s="9" t="str">
        <f>IF(C433&lt;&gt;"-",SUMIFS(买入!$J$4:$J$1000,买入!$C$4:$C$1000,持仓统计!C433)+SUMIFS(卖出!$J$4:$J$1000,卖出!$C$4:$C$1000,持仓统计!C433),"-")</f>
        <v>-</v>
      </c>
      <c r="T433" s="9" t="str">
        <f t="shared" si="27"/>
        <v>-</v>
      </c>
      <c r="U433" s="8"/>
    </row>
    <row r="434" customHeight="1" spans="2:21">
      <c r="B434" s="8">
        <f t="shared" si="24"/>
        <v>428</v>
      </c>
      <c r="C434" s="8" t="str">
        <f>IF(选股!C428&lt;&gt;"",选股!C428,"-")</f>
        <v>-</v>
      </c>
      <c r="D434" s="8"/>
      <c r="E434" s="8" t="str">
        <f>IFERROR(VLOOKUP(C434,选股!C428:E1424,2,FALSE),"-")</f>
        <v>-</v>
      </c>
      <c r="F434" s="8"/>
      <c r="G434" s="8"/>
      <c r="H434" s="8"/>
      <c r="I434" s="8"/>
      <c r="J434" s="8"/>
      <c r="K434" s="8" t="str">
        <f>IFERROR(VLOOKUP(C434,选股!C428:E1424,3,FALSE),"-")</f>
        <v>-</v>
      </c>
      <c r="L434" s="8" t="str">
        <f>IF(C434&lt;&gt;"-",SUMIFS(买入!$G$4:$G$1000,买入!$C$4:$C$1000,持仓统计!C434),"-")</f>
        <v>-</v>
      </c>
      <c r="M434" s="9" t="str">
        <f>IF(C434&lt;&gt;"-",SUMIFS(买入!$I$4:$I$1000,买入!$C$4:$C$1000,持仓统计!C434),"-")</f>
        <v>-</v>
      </c>
      <c r="N434" s="8" t="str">
        <f>IF(C434&lt;&gt;"-",SUMIFS(卖出!$G$4:$G$1000,卖出!$C$4:$C$1000,持仓统计!C434),"-")</f>
        <v>-</v>
      </c>
      <c r="O434" s="9" t="str">
        <f>IF(C434&lt;&gt;"-",SUMIFS(卖出!$I$4:$I$1000,卖出!$C$4:$C$1000,持仓统计!C434),"-")</f>
        <v>-</v>
      </c>
      <c r="P434" s="8" t="str">
        <f t="shared" si="25"/>
        <v>-</v>
      </c>
      <c r="Q434" s="9"/>
      <c r="R434" s="9" t="str">
        <f t="shared" si="26"/>
        <v>-</v>
      </c>
      <c r="S434" s="9" t="str">
        <f>IF(C434&lt;&gt;"-",SUMIFS(买入!$J$4:$J$1000,买入!$C$4:$C$1000,持仓统计!C434)+SUMIFS(卖出!$J$4:$J$1000,卖出!$C$4:$C$1000,持仓统计!C434),"-")</f>
        <v>-</v>
      </c>
      <c r="T434" s="9" t="str">
        <f t="shared" si="27"/>
        <v>-</v>
      </c>
      <c r="U434" s="8"/>
    </row>
    <row r="435" customHeight="1" spans="2:21">
      <c r="B435" s="8">
        <f t="shared" si="24"/>
        <v>429</v>
      </c>
      <c r="C435" s="8" t="str">
        <f>IF(选股!C429&lt;&gt;"",选股!C429,"-")</f>
        <v>-</v>
      </c>
      <c r="D435" s="8"/>
      <c r="E435" s="8" t="str">
        <f>IFERROR(VLOOKUP(C435,选股!C429:E1425,2,FALSE),"-")</f>
        <v>-</v>
      </c>
      <c r="F435" s="8"/>
      <c r="G435" s="8"/>
      <c r="H435" s="8"/>
      <c r="I435" s="8"/>
      <c r="J435" s="8"/>
      <c r="K435" s="8" t="str">
        <f>IFERROR(VLOOKUP(C435,选股!C429:E1425,3,FALSE),"-")</f>
        <v>-</v>
      </c>
      <c r="L435" s="8" t="str">
        <f>IF(C435&lt;&gt;"-",SUMIFS(买入!$G$4:$G$1000,买入!$C$4:$C$1000,持仓统计!C435),"-")</f>
        <v>-</v>
      </c>
      <c r="M435" s="9" t="str">
        <f>IF(C435&lt;&gt;"-",SUMIFS(买入!$I$4:$I$1000,买入!$C$4:$C$1000,持仓统计!C435),"-")</f>
        <v>-</v>
      </c>
      <c r="N435" s="8" t="str">
        <f>IF(C435&lt;&gt;"-",SUMIFS(卖出!$G$4:$G$1000,卖出!$C$4:$C$1000,持仓统计!C435),"-")</f>
        <v>-</v>
      </c>
      <c r="O435" s="9" t="str">
        <f>IF(C435&lt;&gt;"-",SUMIFS(卖出!$I$4:$I$1000,卖出!$C$4:$C$1000,持仓统计!C435),"-")</f>
        <v>-</v>
      </c>
      <c r="P435" s="8" t="str">
        <f t="shared" si="25"/>
        <v>-</v>
      </c>
      <c r="Q435" s="9"/>
      <c r="R435" s="9" t="str">
        <f t="shared" si="26"/>
        <v>-</v>
      </c>
      <c r="S435" s="9" t="str">
        <f>IF(C435&lt;&gt;"-",SUMIFS(买入!$J$4:$J$1000,买入!$C$4:$C$1000,持仓统计!C435)+SUMIFS(卖出!$J$4:$J$1000,卖出!$C$4:$C$1000,持仓统计!C435),"-")</f>
        <v>-</v>
      </c>
      <c r="T435" s="9" t="str">
        <f t="shared" si="27"/>
        <v>-</v>
      </c>
      <c r="U435" s="8"/>
    </row>
    <row r="436" customHeight="1" spans="2:21">
      <c r="B436" s="8">
        <f t="shared" si="24"/>
        <v>430</v>
      </c>
      <c r="C436" s="8" t="str">
        <f>IF(选股!C430&lt;&gt;"",选股!C430,"-")</f>
        <v>-</v>
      </c>
      <c r="D436" s="8"/>
      <c r="E436" s="8" t="str">
        <f>IFERROR(VLOOKUP(C436,选股!C430:E1426,2,FALSE),"-")</f>
        <v>-</v>
      </c>
      <c r="F436" s="8"/>
      <c r="G436" s="8"/>
      <c r="H436" s="8"/>
      <c r="I436" s="8"/>
      <c r="J436" s="8"/>
      <c r="K436" s="8" t="str">
        <f>IFERROR(VLOOKUP(C436,选股!C430:E1426,3,FALSE),"-")</f>
        <v>-</v>
      </c>
      <c r="L436" s="8" t="str">
        <f>IF(C436&lt;&gt;"-",SUMIFS(买入!$G$4:$G$1000,买入!$C$4:$C$1000,持仓统计!C436),"-")</f>
        <v>-</v>
      </c>
      <c r="M436" s="9" t="str">
        <f>IF(C436&lt;&gt;"-",SUMIFS(买入!$I$4:$I$1000,买入!$C$4:$C$1000,持仓统计!C436),"-")</f>
        <v>-</v>
      </c>
      <c r="N436" s="8" t="str">
        <f>IF(C436&lt;&gt;"-",SUMIFS(卖出!$G$4:$G$1000,卖出!$C$4:$C$1000,持仓统计!C436),"-")</f>
        <v>-</v>
      </c>
      <c r="O436" s="9" t="str">
        <f>IF(C436&lt;&gt;"-",SUMIFS(卖出!$I$4:$I$1000,卖出!$C$4:$C$1000,持仓统计!C436),"-")</f>
        <v>-</v>
      </c>
      <c r="P436" s="8" t="str">
        <f t="shared" si="25"/>
        <v>-</v>
      </c>
      <c r="Q436" s="9"/>
      <c r="R436" s="9" t="str">
        <f t="shared" si="26"/>
        <v>-</v>
      </c>
      <c r="S436" s="9" t="str">
        <f>IF(C436&lt;&gt;"-",SUMIFS(买入!$J$4:$J$1000,买入!$C$4:$C$1000,持仓统计!C436)+SUMIFS(卖出!$J$4:$J$1000,卖出!$C$4:$C$1000,持仓统计!C436),"-")</f>
        <v>-</v>
      </c>
      <c r="T436" s="9" t="str">
        <f t="shared" si="27"/>
        <v>-</v>
      </c>
      <c r="U436" s="8"/>
    </row>
    <row r="437" customHeight="1" spans="2:21">
      <c r="B437" s="8">
        <f t="shared" si="24"/>
        <v>431</v>
      </c>
      <c r="C437" s="8" t="str">
        <f>IF(选股!C431&lt;&gt;"",选股!C431,"-")</f>
        <v>-</v>
      </c>
      <c r="D437" s="8"/>
      <c r="E437" s="8" t="str">
        <f>IFERROR(VLOOKUP(C437,选股!C431:E1427,2,FALSE),"-")</f>
        <v>-</v>
      </c>
      <c r="F437" s="8"/>
      <c r="G437" s="8"/>
      <c r="H437" s="8"/>
      <c r="I437" s="8"/>
      <c r="J437" s="8"/>
      <c r="K437" s="8" t="str">
        <f>IFERROR(VLOOKUP(C437,选股!C431:E1427,3,FALSE),"-")</f>
        <v>-</v>
      </c>
      <c r="L437" s="8" t="str">
        <f>IF(C437&lt;&gt;"-",SUMIFS(买入!$G$4:$G$1000,买入!$C$4:$C$1000,持仓统计!C437),"-")</f>
        <v>-</v>
      </c>
      <c r="M437" s="9" t="str">
        <f>IF(C437&lt;&gt;"-",SUMIFS(买入!$I$4:$I$1000,买入!$C$4:$C$1000,持仓统计!C437),"-")</f>
        <v>-</v>
      </c>
      <c r="N437" s="8" t="str">
        <f>IF(C437&lt;&gt;"-",SUMIFS(卖出!$G$4:$G$1000,卖出!$C$4:$C$1000,持仓统计!C437),"-")</f>
        <v>-</v>
      </c>
      <c r="O437" s="9" t="str">
        <f>IF(C437&lt;&gt;"-",SUMIFS(卖出!$I$4:$I$1000,卖出!$C$4:$C$1000,持仓统计!C437),"-")</f>
        <v>-</v>
      </c>
      <c r="P437" s="8" t="str">
        <f t="shared" si="25"/>
        <v>-</v>
      </c>
      <c r="Q437" s="9"/>
      <c r="R437" s="9" t="str">
        <f t="shared" si="26"/>
        <v>-</v>
      </c>
      <c r="S437" s="9" t="str">
        <f>IF(C437&lt;&gt;"-",SUMIFS(买入!$J$4:$J$1000,买入!$C$4:$C$1000,持仓统计!C437)+SUMIFS(卖出!$J$4:$J$1000,卖出!$C$4:$C$1000,持仓统计!C437),"-")</f>
        <v>-</v>
      </c>
      <c r="T437" s="9" t="str">
        <f t="shared" si="27"/>
        <v>-</v>
      </c>
      <c r="U437" s="8"/>
    </row>
    <row r="438" customHeight="1" spans="2:21">
      <c r="B438" s="8">
        <f t="shared" si="24"/>
        <v>432</v>
      </c>
      <c r="C438" s="8" t="str">
        <f>IF(选股!C432&lt;&gt;"",选股!C432,"-")</f>
        <v>-</v>
      </c>
      <c r="D438" s="8"/>
      <c r="E438" s="8" t="str">
        <f>IFERROR(VLOOKUP(C438,选股!C432:E1428,2,FALSE),"-")</f>
        <v>-</v>
      </c>
      <c r="F438" s="8"/>
      <c r="G438" s="8"/>
      <c r="H438" s="8"/>
      <c r="I438" s="8"/>
      <c r="J438" s="8"/>
      <c r="K438" s="8" t="str">
        <f>IFERROR(VLOOKUP(C438,选股!C432:E1428,3,FALSE),"-")</f>
        <v>-</v>
      </c>
      <c r="L438" s="8" t="str">
        <f>IF(C438&lt;&gt;"-",SUMIFS(买入!$G$4:$G$1000,买入!$C$4:$C$1000,持仓统计!C438),"-")</f>
        <v>-</v>
      </c>
      <c r="M438" s="9" t="str">
        <f>IF(C438&lt;&gt;"-",SUMIFS(买入!$I$4:$I$1000,买入!$C$4:$C$1000,持仓统计!C438),"-")</f>
        <v>-</v>
      </c>
      <c r="N438" s="8" t="str">
        <f>IF(C438&lt;&gt;"-",SUMIFS(卖出!$G$4:$G$1000,卖出!$C$4:$C$1000,持仓统计!C438),"-")</f>
        <v>-</v>
      </c>
      <c r="O438" s="9" t="str">
        <f>IF(C438&lt;&gt;"-",SUMIFS(卖出!$I$4:$I$1000,卖出!$C$4:$C$1000,持仓统计!C438),"-")</f>
        <v>-</v>
      </c>
      <c r="P438" s="8" t="str">
        <f t="shared" si="25"/>
        <v>-</v>
      </c>
      <c r="Q438" s="9"/>
      <c r="R438" s="9" t="str">
        <f t="shared" si="26"/>
        <v>-</v>
      </c>
      <c r="S438" s="9" t="str">
        <f>IF(C438&lt;&gt;"-",SUMIFS(买入!$J$4:$J$1000,买入!$C$4:$C$1000,持仓统计!C438)+SUMIFS(卖出!$J$4:$J$1000,卖出!$C$4:$C$1000,持仓统计!C438),"-")</f>
        <v>-</v>
      </c>
      <c r="T438" s="9" t="str">
        <f t="shared" si="27"/>
        <v>-</v>
      </c>
      <c r="U438" s="8"/>
    </row>
    <row r="439" customHeight="1" spans="2:21">
      <c r="B439" s="8">
        <f t="shared" si="24"/>
        <v>433</v>
      </c>
      <c r="C439" s="8" t="str">
        <f>IF(选股!C433&lt;&gt;"",选股!C433,"-")</f>
        <v>-</v>
      </c>
      <c r="D439" s="8"/>
      <c r="E439" s="8" t="str">
        <f>IFERROR(VLOOKUP(C439,选股!C433:E1429,2,FALSE),"-")</f>
        <v>-</v>
      </c>
      <c r="F439" s="8"/>
      <c r="G439" s="8"/>
      <c r="H439" s="8"/>
      <c r="I439" s="8"/>
      <c r="J439" s="8"/>
      <c r="K439" s="8" t="str">
        <f>IFERROR(VLOOKUP(C439,选股!C433:E1429,3,FALSE),"-")</f>
        <v>-</v>
      </c>
      <c r="L439" s="8" t="str">
        <f>IF(C439&lt;&gt;"-",SUMIFS(买入!$G$4:$G$1000,买入!$C$4:$C$1000,持仓统计!C439),"-")</f>
        <v>-</v>
      </c>
      <c r="M439" s="9" t="str">
        <f>IF(C439&lt;&gt;"-",SUMIFS(买入!$I$4:$I$1000,买入!$C$4:$C$1000,持仓统计!C439),"-")</f>
        <v>-</v>
      </c>
      <c r="N439" s="8" t="str">
        <f>IF(C439&lt;&gt;"-",SUMIFS(卖出!$G$4:$G$1000,卖出!$C$4:$C$1000,持仓统计!C439),"-")</f>
        <v>-</v>
      </c>
      <c r="O439" s="9" t="str">
        <f>IF(C439&lt;&gt;"-",SUMIFS(卖出!$I$4:$I$1000,卖出!$C$4:$C$1000,持仓统计!C439),"-")</f>
        <v>-</v>
      </c>
      <c r="P439" s="8" t="str">
        <f t="shared" si="25"/>
        <v>-</v>
      </c>
      <c r="Q439" s="9"/>
      <c r="R439" s="9" t="str">
        <f t="shared" si="26"/>
        <v>-</v>
      </c>
      <c r="S439" s="9" t="str">
        <f>IF(C439&lt;&gt;"-",SUMIFS(买入!$J$4:$J$1000,买入!$C$4:$C$1000,持仓统计!C439)+SUMIFS(卖出!$J$4:$J$1000,卖出!$C$4:$C$1000,持仓统计!C439),"-")</f>
        <v>-</v>
      </c>
      <c r="T439" s="9" t="str">
        <f t="shared" si="27"/>
        <v>-</v>
      </c>
      <c r="U439" s="8"/>
    </row>
    <row r="440" customHeight="1" spans="2:21">
      <c r="B440" s="8">
        <f t="shared" si="24"/>
        <v>434</v>
      </c>
      <c r="C440" s="8" t="str">
        <f>IF(选股!C434&lt;&gt;"",选股!C434,"-")</f>
        <v>-</v>
      </c>
      <c r="D440" s="8"/>
      <c r="E440" s="8" t="str">
        <f>IFERROR(VLOOKUP(C440,选股!C434:E1430,2,FALSE),"-")</f>
        <v>-</v>
      </c>
      <c r="F440" s="8"/>
      <c r="G440" s="8"/>
      <c r="H440" s="8"/>
      <c r="I440" s="8"/>
      <c r="J440" s="8"/>
      <c r="K440" s="8" t="str">
        <f>IFERROR(VLOOKUP(C440,选股!C434:E1430,3,FALSE),"-")</f>
        <v>-</v>
      </c>
      <c r="L440" s="8" t="str">
        <f>IF(C440&lt;&gt;"-",SUMIFS(买入!$G$4:$G$1000,买入!$C$4:$C$1000,持仓统计!C440),"-")</f>
        <v>-</v>
      </c>
      <c r="M440" s="9" t="str">
        <f>IF(C440&lt;&gt;"-",SUMIFS(买入!$I$4:$I$1000,买入!$C$4:$C$1000,持仓统计!C440),"-")</f>
        <v>-</v>
      </c>
      <c r="N440" s="8" t="str">
        <f>IF(C440&lt;&gt;"-",SUMIFS(卖出!$G$4:$G$1000,卖出!$C$4:$C$1000,持仓统计!C440),"-")</f>
        <v>-</v>
      </c>
      <c r="O440" s="9" t="str">
        <f>IF(C440&lt;&gt;"-",SUMIFS(卖出!$I$4:$I$1000,卖出!$C$4:$C$1000,持仓统计!C440),"-")</f>
        <v>-</v>
      </c>
      <c r="P440" s="8" t="str">
        <f t="shared" si="25"/>
        <v>-</v>
      </c>
      <c r="Q440" s="9"/>
      <c r="R440" s="9" t="str">
        <f t="shared" si="26"/>
        <v>-</v>
      </c>
      <c r="S440" s="9" t="str">
        <f>IF(C440&lt;&gt;"-",SUMIFS(买入!$J$4:$J$1000,买入!$C$4:$C$1000,持仓统计!C440)+SUMIFS(卖出!$J$4:$J$1000,卖出!$C$4:$C$1000,持仓统计!C440),"-")</f>
        <v>-</v>
      </c>
      <c r="T440" s="9" t="str">
        <f t="shared" si="27"/>
        <v>-</v>
      </c>
      <c r="U440" s="8"/>
    </row>
    <row r="441" customHeight="1" spans="2:21">
      <c r="B441" s="8">
        <f t="shared" si="24"/>
        <v>435</v>
      </c>
      <c r="C441" s="8" t="str">
        <f>IF(选股!C435&lt;&gt;"",选股!C435,"-")</f>
        <v>-</v>
      </c>
      <c r="D441" s="8"/>
      <c r="E441" s="8" t="str">
        <f>IFERROR(VLOOKUP(C441,选股!C435:E1431,2,FALSE),"-")</f>
        <v>-</v>
      </c>
      <c r="F441" s="8"/>
      <c r="G441" s="8"/>
      <c r="H441" s="8"/>
      <c r="I441" s="8"/>
      <c r="J441" s="8"/>
      <c r="K441" s="8" t="str">
        <f>IFERROR(VLOOKUP(C441,选股!C435:E1431,3,FALSE),"-")</f>
        <v>-</v>
      </c>
      <c r="L441" s="8" t="str">
        <f>IF(C441&lt;&gt;"-",SUMIFS(买入!$G$4:$G$1000,买入!$C$4:$C$1000,持仓统计!C441),"-")</f>
        <v>-</v>
      </c>
      <c r="M441" s="9" t="str">
        <f>IF(C441&lt;&gt;"-",SUMIFS(买入!$I$4:$I$1000,买入!$C$4:$C$1000,持仓统计!C441),"-")</f>
        <v>-</v>
      </c>
      <c r="N441" s="8" t="str">
        <f>IF(C441&lt;&gt;"-",SUMIFS(卖出!$G$4:$G$1000,卖出!$C$4:$C$1000,持仓统计!C441),"-")</f>
        <v>-</v>
      </c>
      <c r="O441" s="9" t="str">
        <f>IF(C441&lt;&gt;"-",SUMIFS(卖出!$I$4:$I$1000,卖出!$C$4:$C$1000,持仓统计!C441),"-")</f>
        <v>-</v>
      </c>
      <c r="P441" s="8" t="str">
        <f t="shared" si="25"/>
        <v>-</v>
      </c>
      <c r="Q441" s="9"/>
      <c r="R441" s="9" t="str">
        <f t="shared" si="26"/>
        <v>-</v>
      </c>
      <c r="S441" s="9" t="str">
        <f>IF(C441&lt;&gt;"-",SUMIFS(买入!$J$4:$J$1000,买入!$C$4:$C$1000,持仓统计!C441)+SUMIFS(卖出!$J$4:$J$1000,卖出!$C$4:$C$1000,持仓统计!C441),"-")</f>
        <v>-</v>
      </c>
      <c r="T441" s="9" t="str">
        <f t="shared" si="27"/>
        <v>-</v>
      </c>
      <c r="U441" s="8"/>
    </row>
    <row r="442" customHeight="1" spans="2:21">
      <c r="B442" s="8">
        <f t="shared" si="24"/>
        <v>436</v>
      </c>
      <c r="C442" s="8" t="str">
        <f>IF(选股!C436&lt;&gt;"",选股!C436,"-")</f>
        <v>-</v>
      </c>
      <c r="D442" s="8"/>
      <c r="E442" s="8" t="str">
        <f>IFERROR(VLOOKUP(C442,选股!C436:E1432,2,FALSE),"-")</f>
        <v>-</v>
      </c>
      <c r="F442" s="8"/>
      <c r="G442" s="8"/>
      <c r="H442" s="8"/>
      <c r="I442" s="8"/>
      <c r="J442" s="8"/>
      <c r="K442" s="8" t="str">
        <f>IFERROR(VLOOKUP(C442,选股!C436:E1432,3,FALSE),"-")</f>
        <v>-</v>
      </c>
      <c r="L442" s="8" t="str">
        <f>IF(C442&lt;&gt;"-",SUMIFS(买入!$G$4:$G$1000,买入!$C$4:$C$1000,持仓统计!C442),"-")</f>
        <v>-</v>
      </c>
      <c r="M442" s="9" t="str">
        <f>IF(C442&lt;&gt;"-",SUMIFS(买入!$I$4:$I$1000,买入!$C$4:$C$1000,持仓统计!C442),"-")</f>
        <v>-</v>
      </c>
      <c r="N442" s="8" t="str">
        <f>IF(C442&lt;&gt;"-",SUMIFS(卖出!$G$4:$G$1000,卖出!$C$4:$C$1000,持仓统计!C442),"-")</f>
        <v>-</v>
      </c>
      <c r="O442" s="9" t="str">
        <f>IF(C442&lt;&gt;"-",SUMIFS(卖出!$I$4:$I$1000,卖出!$C$4:$C$1000,持仓统计!C442),"-")</f>
        <v>-</v>
      </c>
      <c r="P442" s="8" t="str">
        <f t="shared" si="25"/>
        <v>-</v>
      </c>
      <c r="Q442" s="9"/>
      <c r="R442" s="9" t="str">
        <f t="shared" si="26"/>
        <v>-</v>
      </c>
      <c r="S442" s="9" t="str">
        <f>IF(C442&lt;&gt;"-",SUMIFS(买入!$J$4:$J$1000,买入!$C$4:$C$1000,持仓统计!C442)+SUMIFS(卖出!$J$4:$J$1000,卖出!$C$4:$C$1000,持仓统计!C442),"-")</f>
        <v>-</v>
      </c>
      <c r="T442" s="9" t="str">
        <f t="shared" si="27"/>
        <v>-</v>
      </c>
      <c r="U442" s="8"/>
    </row>
    <row r="443" customHeight="1" spans="2:21">
      <c r="B443" s="8">
        <f t="shared" si="24"/>
        <v>437</v>
      </c>
      <c r="C443" s="8" t="str">
        <f>IF(选股!C437&lt;&gt;"",选股!C437,"-")</f>
        <v>-</v>
      </c>
      <c r="D443" s="8"/>
      <c r="E443" s="8" t="str">
        <f>IFERROR(VLOOKUP(C443,选股!C437:E1433,2,FALSE),"-")</f>
        <v>-</v>
      </c>
      <c r="F443" s="8"/>
      <c r="G443" s="8"/>
      <c r="H443" s="8"/>
      <c r="I443" s="8"/>
      <c r="J443" s="8"/>
      <c r="K443" s="8" t="str">
        <f>IFERROR(VLOOKUP(C443,选股!C437:E1433,3,FALSE),"-")</f>
        <v>-</v>
      </c>
      <c r="L443" s="8" t="str">
        <f>IF(C443&lt;&gt;"-",SUMIFS(买入!$G$4:$G$1000,买入!$C$4:$C$1000,持仓统计!C443),"-")</f>
        <v>-</v>
      </c>
      <c r="M443" s="9" t="str">
        <f>IF(C443&lt;&gt;"-",SUMIFS(买入!$I$4:$I$1000,买入!$C$4:$C$1000,持仓统计!C443),"-")</f>
        <v>-</v>
      </c>
      <c r="N443" s="8" t="str">
        <f>IF(C443&lt;&gt;"-",SUMIFS(卖出!$G$4:$G$1000,卖出!$C$4:$C$1000,持仓统计!C443),"-")</f>
        <v>-</v>
      </c>
      <c r="O443" s="9" t="str">
        <f>IF(C443&lt;&gt;"-",SUMIFS(卖出!$I$4:$I$1000,卖出!$C$4:$C$1000,持仓统计!C443),"-")</f>
        <v>-</v>
      </c>
      <c r="P443" s="8" t="str">
        <f t="shared" si="25"/>
        <v>-</v>
      </c>
      <c r="Q443" s="9"/>
      <c r="R443" s="9" t="str">
        <f t="shared" si="26"/>
        <v>-</v>
      </c>
      <c r="S443" s="9" t="str">
        <f>IF(C443&lt;&gt;"-",SUMIFS(买入!$J$4:$J$1000,买入!$C$4:$C$1000,持仓统计!C443)+SUMIFS(卖出!$J$4:$J$1000,卖出!$C$4:$C$1000,持仓统计!C443),"-")</f>
        <v>-</v>
      </c>
      <c r="T443" s="9" t="str">
        <f t="shared" si="27"/>
        <v>-</v>
      </c>
      <c r="U443" s="8"/>
    </row>
    <row r="444" customHeight="1" spans="2:21">
      <c r="B444" s="8">
        <f t="shared" si="24"/>
        <v>438</v>
      </c>
      <c r="C444" s="8" t="str">
        <f>IF(选股!C438&lt;&gt;"",选股!C438,"-")</f>
        <v>-</v>
      </c>
      <c r="D444" s="8"/>
      <c r="E444" s="8" t="str">
        <f>IFERROR(VLOOKUP(C444,选股!C438:E1434,2,FALSE),"-")</f>
        <v>-</v>
      </c>
      <c r="F444" s="8"/>
      <c r="G444" s="8"/>
      <c r="H444" s="8"/>
      <c r="I444" s="8"/>
      <c r="J444" s="8"/>
      <c r="K444" s="8" t="str">
        <f>IFERROR(VLOOKUP(C444,选股!C438:E1434,3,FALSE),"-")</f>
        <v>-</v>
      </c>
      <c r="L444" s="8" t="str">
        <f>IF(C444&lt;&gt;"-",SUMIFS(买入!$G$4:$G$1000,买入!$C$4:$C$1000,持仓统计!C444),"-")</f>
        <v>-</v>
      </c>
      <c r="M444" s="9" t="str">
        <f>IF(C444&lt;&gt;"-",SUMIFS(买入!$I$4:$I$1000,买入!$C$4:$C$1000,持仓统计!C444),"-")</f>
        <v>-</v>
      </c>
      <c r="N444" s="8" t="str">
        <f>IF(C444&lt;&gt;"-",SUMIFS(卖出!$G$4:$G$1000,卖出!$C$4:$C$1000,持仓统计!C444),"-")</f>
        <v>-</v>
      </c>
      <c r="O444" s="9" t="str">
        <f>IF(C444&lt;&gt;"-",SUMIFS(卖出!$I$4:$I$1000,卖出!$C$4:$C$1000,持仓统计!C444),"-")</f>
        <v>-</v>
      </c>
      <c r="P444" s="8" t="str">
        <f t="shared" si="25"/>
        <v>-</v>
      </c>
      <c r="Q444" s="9"/>
      <c r="R444" s="9" t="str">
        <f t="shared" si="26"/>
        <v>-</v>
      </c>
      <c r="S444" s="9" t="str">
        <f>IF(C444&lt;&gt;"-",SUMIFS(买入!$J$4:$J$1000,买入!$C$4:$C$1000,持仓统计!C444)+SUMIFS(卖出!$J$4:$J$1000,卖出!$C$4:$C$1000,持仓统计!C444),"-")</f>
        <v>-</v>
      </c>
      <c r="T444" s="9" t="str">
        <f t="shared" si="27"/>
        <v>-</v>
      </c>
      <c r="U444" s="8"/>
    </row>
    <row r="445" customHeight="1" spans="2:21">
      <c r="B445" s="8">
        <f t="shared" si="24"/>
        <v>439</v>
      </c>
      <c r="C445" s="8" t="str">
        <f>IF(选股!C439&lt;&gt;"",选股!C439,"-")</f>
        <v>-</v>
      </c>
      <c r="D445" s="8"/>
      <c r="E445" s="8" t="str">
        <f>IFERROR(VLOOKUP(C445,选股!C439:E1435,2,FALSE),"-")</f>
        <v>-</v>
      </c>
      <c r="F445" s="8"/>
      <c r="G445" s="8"/>
      <c r="H445" s="8"/>
      <c r="I445" s="8"/>
      <c r="J445" s="8"/>
      <c r="K445" s="8" t="str">
        <f>IFERROR(VLOOKUP(C445,选股!C439:E1435,3,FALSE),"-")</f>
        <v>-</v>
      </c>
      <c r="L445" s="8" t="str">
        <f>IF(C445&lt;&gt;"-",SUMIFS(买入!$G$4:$G$1000,买入!$C$4:$C$1000,持仓统计!C445),"-")</f>
        <v>-</v>
      </c>
      <c r="M445" s="9" t="str">
        <f>IF(C445&lt;&gt;"-",SUMIFS(买入!$I$4:$I$1000,买入!$C$4:$C$1000,持仓统计!C445),"-")</f>
        <v>-</v>
      </c>
      <c r="N445" s="8" t="str">
        <f>IF(C445&lt;&gt;"-",SUMIFS(卖出!$G$4:$G$1000,卖出!$C$4:$C$1000,持仓统计!C445),"-")</f>
        <v>-</v>
      </c>
      <c r="O445" s="9" t="str">
        <f>IF(C445&lt;&gt;"-",SUMIFS(卖出!$I$4:$I$1000,卖出!$C$4:$C$1000,持仓统计!C445),"-")</f>
        <v>-</v>
      </c>
      <c r="P445" s="8" t="str">
        <f t="shared" si="25"/>
        <v>-</v>
      </c>
      <c r="Q445" s="9"/>
      <c r="R445" s="9" t="str">
        <f t="shared" si="26"/>
        <v>-</v>
      </c>
      <c r="S445" s="9" t="str">
        <f>IF(C445&lt;&gt;"-",SUMIFS(买入!$J$4:$J$1000,买入!$C$4:$C$1000,持仓统计!C445)+SUMIFS(卖出!$J$4:$J$1000,卖出!$C$4:$C$1000,持仓统计!C445),"-")</f>
        <v>-</v>
      </c>
      <c r="T445" s="9" t="str">
        <f t="shared" si="27"/>
        <v>-</v>
      </c>
      <c r="U445" s="8"/>
    </row>
    <row r="446" customHeight="1" spans="2:21">
      <c r="B446" s="8">
        <f t="shared" si="24"/>
        <v>440</v>
      </c>
      <c r="C446" s="8" t="str">
        <f>IF(选股!C440&lt;&gt;"",选股!C440,"-")</f>
        <v>-</v>
      </c>
      <c r="D446" s="8"/>
      <c r="E446" s="8" t="str">
        <f>IFERROR(VLOOKUP(C446,选股!C440:E1436,2,FALSE),"-")</f>
        <v>-</v>
      </c>
      <c r="F446" s="8"/>
      <c r="G446" s="8"/>
      <c r="H446" s="8"/>
      <c r="I446" s="8"/>
      <c r="J446" s="8"/>
      <c r="K446" s="8" t="str">
        <f>IFERROR(VLOOKUP(C446,选股!C440:E1436,3,FALSE),"-")</f>
        <v>-</v>
      </c>
      <c r="L446" s="8" t="str">
        <f>IF(C446&lt;&gt;"-",SUMIFS(买入!$G$4:$G$1000,买入!$C$4:$C$1000,持仓统计!C446),"-")</f>
        <v>-</v>
      </c>
      <c r="M446" s="9" t="str">
        <f>IF(C446&lt;&gt;"-",SUMIFS(买入!$I$4:$I$1000,买入!$C$4:$C$1000,持仓统计!C446),"-")</f>
        <v>-</v>
      </c>
      <c r="N446" s="8" t="str">
        <f>IF(C446&lt;&gt;"-",SUMIFS(卖出!$G$4:$G$1000,卖出!$C$4:$C$1000,持仓统计!C446),"-")</f>
        <v>-</v>
      </c>
      <c r="O446" s="9" t="str">
        <f>IF(C446&lt;&gt;"-",SUMIFS(卖出!$I$4:$I$1000,卖出!$C$4:$C$1000,持仓统计!C446),"-")</f>
        <v>-</v>
      </c>
      <c r="P446" s="8" t="str">
        <f t="shared" si="25"/>
        <v>-</v>
      </c>
      <c r="Q446" s="9"/>
      <c r="R446" s="9" t="str">
        <f t="shared" si="26"/>
        <v>-</v>
      </c>
      <c r="S446" s="9" t="str">
        <f>IF(C446&lt;&gt;"-",SUMIFS(买入!$J$4:$J$1000,买入!$C$4:$C$1000,持仓统计!C446)+SUMIFS(卖出!$J$4:$J$1000,卖出!$C$4:$C$1000,持仓统计!C446),"-")</f>
        <v>-</v>
      </c>
      <c r="T446" s="9" t="str">
        <f t="shared" si="27"/>
        <v>-</v>
      </c>
      <c r="U446" s="8"/>
    </row>
    <row r="447" customHeight="1" spans="2:21">
      <c r="B447" s="8">
        <f t="shared" si="24"/>
        <v>441</v>
      </c>
      <c r="C447" s="8" t="str">
        <f>IF(选股!C441&lt;&gt;"",选股!C441,"-")</f>
        <v>-</v>
      </c>
      <c r="D447" s="8"/>
      <c r="E447" s="8" t="str">
        <f>IFERROR(VLOOKUP(C447,选股!C441:E1437,2,FALSE),"-")</f>
        <v>-</v>
      </c>
      <c r="F447" s="8"/>
      <c r="G447" s="8"/>
      <c r="H447" s="8"/>
      <c r="I447" s="8"/>
      <c r="J447" s="8"/>
      <c r="K447" s="8" t="str">
        <f>IFERROR(VLOOKUP(C447,选股!C441:E1437,3,FALSE),"-")</f>
        <v>-</v>
      </c>
      <c r="L447" s="8" t="str">
        <f>IF(C447&lt;&gt;"-",SUMIFS(买入!$G$4:$G$1000,买入!$C$4:$C$1000,持仓统计!C447),"-")</f>
        <v>-</v>
      </c>
      <c r="M447" s="9" t="str">
        <f>IF(C447&lt;&gt;"-",SUMIFS(买入!$I$4:$I$1000,买入!$C$4:$C$1000,持仓统计!C447),"-")</f>
        <v>-</v>
      </c>
      <c r="N447" s="8" t="str">
        <f>IF(C447&lt;&gt;"-",SUMIFS(卖出!$G$4:$G$1000,卖出!$C$4:$C$1000,持仓统计!C447),"-")</f>
        <v>-</v>
      </c>
      <c r="O447" s="9" t="str">
        <f>IF(C447&lt;&gt;"-",SUMIFS(卖出!$I$4:$I$1000,卖出!$C$4:$C$1000,持仓统计!C447),"-")</f>
        <v>-</v>
      </c>
      <c r="P447" s="8" t="str">
        <f t="shared" si="25"/>
        <v>-</v>
      </c>
      <c r="Q447" s="9"/>
      <c r="R447" s="9" t="str">
        <f t="shared" si="26"/>
        <v>-</v>
      </c>
      <c r="S447" s="9" t="str">
        <f>IF(C447&lt;&gt;"-",SUMIFS(买入!$J$4:$J$1000,买入!$C$4:$C$1000,持仓统计!C447)+SUMIFS(卖出!$J$4:$J$1000,卖出!$C$4:$C$1000,持仓统计!C447),"-")</f>
        <v>-</v>
      </c>
      <c r="T447" s="9" t="str">
        <f t="shared" si="27"/>
        <v>-</v>
      </c>
      <c r="U447" s="8"/>
    </row>
    <row r="448" customHeight="1" spans="2:21">
      <c r="B448" s="8">
        <f t="shared" si="24"/>
        <v>442</v>
      </c>
      <c r="C448" s="8" t="str">
        <f>IF(选股!C442&lt;&gt;"",选股!C442,"-")</f>
        <v>-</v>
      </c>
      <c r="D448" s="8"/>
      <c r="E448" s="8" t="str">
        <f>IFERROR(VLOOKUP(C448,选股!C442:E1438,2,FALSE),"-")</f>
        <v>-</v>
      </c>
      <c r="F448" s="8"/>
      <c r="G448" s="8"/>
      <c r="H448" s="8"/>
      <c r="I448" s="8"/>
      <c r="J448" s="8"/>
      <c r="K448" s="8" t="str">
        <f>IFERROR(VLOOKUP(C448,选股!C442:E1438,3,FALSE),"-")</f>
        <v>-</v>
      </c>
      <c r="L448" s="8" t="str">
        <f>IF(C448&lt;&gt;"-",SUMIFS(买入!$G$4:$G$1000,买入!$C$4:$C$1000,持仓统计!C448),"-")</f>
        <v>-</v>
      </c>
      <c r="M448" s="9" t="str">
        <f>IF(C448&lt;&gt;"-",SUMIFS(买入!$I$4:$I$1000,买入!$C$4:$C$1000,持仓统计!C448),"-")</f>
        <v>-</v>
      </c>
      <c r="N448" s="8" t="str">
        <f>IF(C448&lt;&gt;"-",SUMIFS(卖出!$G$4:$G$1000,卖出!$C$4:$C$1000,持仓统计!C448),"-")</f>
        <v>-</v>
      </c>
      <c r="O448" s="9" t="str">
        <f>IF(C448&lt;&gt;"-",SUMIFS(卖出!$I$4:$I$1000,卖出!$C$4:$C$1000,持仓统计!C448),"-")</f>
        <v>-</v>
      </c>
      <c r="P448" s="8" t="str">
        <f t="shared" si="25"/>
        <v>-</v>
      </c>
      <c r="Q448" s="9"/>
      <c r="R448" s="9" t="str">
        <f t="shared" si="26"/>
        <v>-</v>
      </c>
      <c r="S448" s="9" t="str">
        <f>IF(C448&lt;&gt;"-",SUMIFS(买入!$J$4:$J$1000,买入!$C$4:$C$1000,持仓统计!C448)+SUMIFS(卖出!$J$4:$J$1000,卖出!$C$4:$C$1000,持仓统计!C448),"-")</f>
        <v>-</v>
      </c>
      <c r="T448" s="9" t="str">
        <f t="shared" si="27"/>
        <v>-</v>
      </c>
      <c r="U448" s="8"/>
    </row>
    <row r="449" customHeight="1" spans="2:21">
      <c r="B449" s="8">
        <f t="shared" si="24"/>
        <v>443</v>
      </c>
      <c r="C449" s="8" t="str">
        <f>IF(选股!C443&lt;&gt;"",选股!C443,"-")</f>
        <v>-</v>
      </c>
      <c r="D449" s="8"/>
      <c r="E449" s="8" t="str">
        <f>IFERROR(VLOOKUP(C449,选股!C443:E1439,2,FALSE),"-")</f>
        <v>-</v>
      </c>
      <c r="F449" s="8"/>
      <c r="G449" s="8"/>
      <c r="H449" s="8"/>
      <c r="I449" s="8"/>
      <c r="J449" s="8"/>
      <c r="K449" s="8" t="str">
        <f>IFERROR(VLOOKUP(C449,选股!C443:E1439,3,FALSE),"-")</f>
        <v>-</v>
      </c>
      <c r="L449" s="8" t="str">
        <f>IF(C449&lt;&gt;"-",SUMIFS(买入!$G$4:$G$1000,买入!$C$4:$C$1000,持仓统计!C449),"-")</f>
        <v>-</v>
      </c>
      <c r="M449" s="9" t="str">
        <f>IF(C449&lt;&gt;"-",SUMIFS(买入!$I$4:$I$1000,买入!$C$4:$C$1000,持仓统计!C449),"-")</f>
        <v>-</v>
      </c>
      <c r="N449" s="8" t="str">
        <f>IF(C449&lt;&gt;"-",SUMIFS(卖出!$G$4:$G$1000,卖出!$C$4:$C$1000,持仓统计!C449),"-")</f>
        <v>-</v>
      </c>
      <c r="O449" s="9" t="str">
        <f>IF(C449&lt;&gt;"-",SUMIFS(卖出!$I$4:$I$1000,卖出!$C$4:$C$1000,持仓统计!C449),"-")</f>
        <v>-</v>
      </c>
      <c r="P449" s="8" t="str">
        <f t="shared" si="25"/>
        <v>-</v>
      </c>
      <c r="Q449" s="9"/>
      <c r="R449" s="9" t="str">
        <f t="shared" si="26"/>
        <v>-</v>
      </c>
      <c r="S449" s="9" t="str">
        <f>IF(C449&lt;&gt;"-",SUMIFS(买入!$J$4:$J$1000,买入!$C$4:$C$1000,持仓统计!C449)+SUMIFS(卖出!$J$4:$J$1000,卖出!$C$4:$C$1000,持仓统计!C449),"-")</f>
        <v>-</v>
      </c>
      <c r="T449" s="9" t="str">
        <f t="shared" si="27"/>
        <v>-</v>
      </c>
      <c r="U449" s="8"/>
    </row>
    <row r="450" customHeight="1" spans="2:21">
      <c r="B450" s="8">
        <f t="shared" si="24"/>
        <v>444</v>
      </c>
      <c r="C450" s="8" t="str">
        <f>IF(选股!C444&lt;&gt;"",选股!C444,"-")</f>
        <v>-</v>
      </c>
      <c r="D450" s="8"/>
      <c r="E450" s="8" t="str">
        <f>IFERROR(VLOOKUP(C450,选股!C444:E1440,2,FALSE),"-")</f>
        <v>-</v>
      </c>
      <c r="F450" s="8"/>
      <c r="G450" s="8"/>
      <c r="H450" s="8"/>
      <c r="I450" s="8"/>
      <c r="J450" s="8"/>
      <c r="K450" s="8" t="str">
        <f>IFERROR(VLOOKUP(C450,选股!C444:E1440,3,FALSE),"-")</f>
        <v>-</v>
      </c>
      <c r="L450" s="8" t="str">
        <f>IF(C450&lt;&gt;"-",SUMIFS(买入!$G$4:$G$1000,买入!$C$4:$C$1000,持仓统计!C450),"-")</f>
        <v>-</v>
      </c>
      <c r="M450" s="9" t="str">
        <f>IF(C450&lt;&gt;"-",SUMIFS(买入!$I$4:$I$1000,买入!$C$4:$C$1000,持仓统计!C450),"-")</f>
        <v>-</v>
      </c>
      <c r="N450" s="8" t="str">
        <f>IF(C450&lt;&gt;"-",SUMIFS(卖出!$G$4:$G$1000,卖出!$C$4:$C$1000,持仓统计!C450),"-")</f>
        <v>-</v>
      </c>
      <c r="O450" s="9" t="str">
        <f>IF(C450&lt;&gt;"-",SUMIFS(卖出!$I$4:$I$1000,卖出!$C$4:$C$1000,持仓统计!C450),"-")</f>
        <v>-</v>
      </c>
      <c r="P450" s="8" t="str">
        <f t="shared" si="25"/>
        <v>-</v>
      </c>
      <c r="Q450" s="9"/>
      <c r="R450" s="9" t="str">
        <f t="shared" si="26"/>
        <v>-</v>
      </c>
      <c r="S450" s="9" t="str">
        <f>IF(C450&lt;&gt;"-",SUMIFS(买入!$J$4:$J$1000,买入!$C$4:$C$1000,持仓统计!C450)+SUMIFS(卖出!$J$4:$J$1000,卖出!$C$4:$C$1000,持仓统计!C450),"-")</f>
        <v>-</v>
      </c>
      <c r="T450" s="9" t="str">
        <f t="shared" si="27"/>
        <v>-</v>
      </c>
      <c r="U450" s="8"/>
    </row>
    <row r="451" customHeight="1" spans="2:21">
      <c r="B451" s="8">
        <f t="shared" si="24"/>
        <v>445</v>
      </c>
      <c r="C451" s="8" t="str">
        <f>IF(选股!C445&lt;&gt;"",选股!C445,"-")</f>
        <v>-</v>
      </c>
      <c r="D451" s="8"/>
      <c r="E451" s="8" t="str">
        <f>IFERROR(VLOOKUP(C451,选股!C445:E1441,2,FALSE),"-")</f>
        <v>-</v>
      </c>
      <c r="F451" s="8"/>
      <c r="G451" s="8"/>
      <c r="H451" s="8"/>
      <c r="I451" s="8"/>
      <c r="J451" s="8"/>
      <c r="K451" s="8" t="str">
        <f>IFERROR(VLOOKUP(C451,选股!C445:E1441,3,FALSE),"-")</f>
        <v>-</v>
      </c>
      <c r="L451" s="8" t="str">
        <f>IF(C451&lt;&gt;"-",SUMIFS(买入!$G$4:$G$1000,买入!$C$4:$C$1000,持仓统计!C451),"-")</f>
        <v>-</v>
      </c>
      <c r="M451" s="9" t="str">
        <f>IF(C451&lt;&gt;"-",SUMIFS(买入!$I$4:$I$1000,买入!$C$4:$C$1000,持仓统计!C451),"-")</f>
        <v>-</v>
      </c>
      <c r="N451" s="8" t="str">
        <f>IF(C451&lt;&gt;"-",SUMIFS(卖出!$G$4:$G$1000,卖出!$C$4:$C$1000,持仓统计!C451),"-")</f>
        <v>-</v>
      </c>
      <c r="O451" s="9" t="str">
        <f>IF(C451&lt;&gt;"-",SUMIFS(卖出!$I$4:$I$1000,卖出!$C$4:$C$1000,持仓统计!C451),"-")</f>
        <v>-</v>
      </c>
      <c r="P451" s="8" t="str">
        <f t="shared" si="25"/>
        <v>-</v>
      </c>
      <c r="Q451" s="9"/>
      <c r="R451" s="9" t="str">
        <f t="shared" si="26"/>
        <v>-</v>
      </c>
      <c r="S451" s="9" t="str">
        <f>IF(C451&lt;&gt;"-",SUMIFS(买入!$J$4:$J$1000,买入!$C$4:$C$1000,持仓统计!C451)+SUMIFS(卖出!$J$4:$J$1000,卖出!$C$4:$C$1000,持仓统计!C451),"-")</f>
        <v>-</v>
      </c>
      <c r="T451" s="9" t="str">
        <f t="shared" si="27"/>
        <v>-</v>
      </c>
      <c r="U451" s="8"/>
    </row>
    <row r="452" customHeight="1" spans="2:21">
      <c r="B452" s="8">
        <f t="shared" si="24"/>
        <v>446</v>
      </c>
      <c r="C452" s="8" t="str">
        <f>IF(选股!C446&lt;&gt;"",选股!C446,"-")</f>
        <v>-</v>
      </c>
      <c r="D452" s="8"/>
      <c r="E452" s="8" t="str">
        <f>IFERROR(VLOOKUP(C452,选股!C446:E1442,2,FALSE),"-")</f>
        <v>-</v>
      </c>
      <c r="F452" s="8"/>
      <c r="G452" s="8"/>
      <c r="H452" s="8"/>
      <c r="I452" s="8"/>
      <c r="J452" s="8"/>
      <c r="K452" s="8" t="str">
        <f>IFERROR(VLOOKUP(C452,选股!C446:E1442,3,FALSE),"-")</f>
        <v>-</v>
      </c>
      <c r="L452" s="8" t="str">
        <f>IF(C452&lt;&gt;"-",SUMIFS(买入!$G$4:$G$1000,买入!$C$4:$C$1000,持仓统计!C452),"-")</f>
        <v>-</v>
      </c>
      <c r="M452" s="9" t="str">
        <f>IF(C452&lt;&gt;"-",SUMIFS(买入!$I$4:$I$1000,买入!$C$4:$C$1000,持仓统计!C452),"-")</f>
        <v>-</v>
      </c>
      <c r="N452" s="8" t="str">
        <f>IF(C452&lt;&gt;"-",SUMIFS(卖出!$G$4:$G$1000,卖出!$C$4:$C$1000,持仓统计!C452),"-")</f>
        <v>-</v>
      </c>
      <c r="O452" s="9" t="str">
        <f>IF(C452&lt;&gt;"-",SUMIFS(卖出!$I$4:$I$1000,卖出!$C$4:$C$1000,持仓统计!C452),"-")</f>
        <v>-</v>
      </c>
      <c r="P452" s="8" t="str">
        <f t="shared" si="25"/>
        <v>-</v>
      </c>
      <c r="Q452" s="9"/>
      <c r="R452" s="9" t="str">
        <f t="shared" si="26"/>
        <v>-</v>
      </c>
      <c r="S452" s="9" t="str">
        <f>IF(C452&lt;&gt;"-",SUMIFS(买入!$J$4:$J$1000,买入!$C$4:$C$1000,持仓统计!C452)+SUMIFS(卖出!$J$4:$J$1000,卖出!$C$4:$C$1000,持仓统计!C452),"-")</f>
        <v>-</v>
      </c>
      <c r="T452" s="9" t="str">
        <f t="shared" si="27"/>
        <v>-</v>
      </c>
      <c r="U452" s="8"/>
    </row>
    <row r="453" customHeight="1" spans="2:21">
      <c r="B453" s="8">
        <f t="shared" si="24"/>
        <v>447</v>
      </c>
      <c r="C453" s="8" t="str">
        <f>IF(选股!C447&lt;&gt;"",选股!C447,"-")</f>
        <v>-</v>
      </c>
      <c r="D453" s="8"/>
      <c r="E453" s="8" t="str">
        <f>IFERROR(VLOOKUP(C453,选股!C447:E1443,2,FALSE),"-")</f>
        <v>-</v>
      </c>
      <c r="F453" s="8"/>
      <c r="G453" s="8"/>
      <c r="H453" s="8"/>
      <c r="I453" s="8"/>
      <c r="J453" s="8"/>
      <c r="K453" s="8" t="str">
        <f>IFERROR(VLOOKUP(C453,选股!C447:E1443,3,FALSE),"-")</f>
        <v>-</v>
      </c>
      <c r="L453" s="8" t="str">
        <f>IF(C453&lt;&gt;"-",SUMIFS(买入!$G$4:$G$1000,买入!$C$4:$C$1000,持仓统计!C453),"-")</f>
        <v>-</v>
      </c>
      <c r="M453" s="9" t="str">
        <f>IF(C453&lt;&gt;"-",SUMIFS(买入!$I$4:$I$1000,买入!$C$4:$C$1000,持仓统计!C453),"-")</f>
        <v>-</v>
      </c>
      <c r="N453" s="8" t="str">
        <f>IF(C453&lt;&gt;"-",SUMIFS(卖出!$G$4:$G$1000,卖出!$C$4:$C$1000,持仓统计!C453),"-")</f>
        <v>-</v>
      </c>
      <c r="O453" s="9" t="str">
        <f>IF(C453&lt;&gt;"-",SUMIFS(卖出!$I$4:$I$1000,卖出!$C$4:$C$1000,持仓统计!C453),"-")</f>
        <v>-</v>
      </c>
      <c r="P453" s="8" t="str">
        <f t="shared" si="25"/>
        <v>-</v>
      </c>
      <c r="Q453" s="9"/>
      <c r="R453" s="9" t="str">
        <f t="shared" si="26"/>
        <v>-</v>
      </c>
      <c r="S453" s="9" t="str">
        <f>IF(C453&lt;&gt;"-",SUMIFS(买入!$J$4:$J$1000,买入!$C$4:$C$1000,持仓统计!C453)+SUMIFS(卖出!$J$4:$J$1000,卖出!$C$4:$C$1000,持仓统计!C453),"-")</f>
        <v>-</v>
      </c>
      <c r="T453" s="9" t="str">
        <f t="shared" si="27"/>
        <v>-</v>
      </c>
      <c r="U453" s="8"/>
    </row>
    <row r="454" customHeight="1" spans="2:21">
      <c r="B454" s="8">
        <f t="shared" si="24"/>
        <v>448</v>
      </c>
      <c r="C454" s="8" t="str">
        <f>IF(选股!C448&lt;&gt;"",选股!C448,"-")</f>
        <v>-</v>
      </c>
      <c r="D454" s="8"/>
      <c r="E454" s="8" t="str">
        <f>IFERROR(VLOOKUP(C454,选股!C448:E1444,2,FALSE),"-")</f>
        <v>-</v>
      </c>
      <c r="F454" s="8"/>
      <c r="G454" s="8"/>
      <c r="H454" s="8"/>
      <c r="I454" s="8"/>
      <c r="J454" s="8"/>
      <c r="K454" s="8" t="str">
        <f>IFERROR(VLOOKUP(C454,选股!C448:E1444,3,FALSE),"-")</f>
        <v>-</v>
      </c>
      <c r="L454" s="8" t="str">
        <f>IF(C454&lt;&gt;"-",SUMIFS(买入!$G$4:$G$1000,买入!$C$4:$C$1000,持仓统计!C454),"-")</f>
        <v>-</v>
      </c>
      <c r="M454" s="9" t="str">
        <f>IF(C454&lt;&gt;"-",SUMIFS(买入!$I$4:$I$1000,买入!$C$4:$C$1000,持仓统计!C454),"-")</f>
        <v>-</v>
      </c>
      <c r="N454" s="8" t="str">
        <f>IF(C454&lt;&gt;"-",SUMIFS(卖出!$G$4:$G$1000,卖出!$C$4:$C$1000,持仓统计!C454),"-")</f>
        <v>-</v>
      </c>
      <c r="O454" s="9" t="str">
        <f>IF(C454&lt;&gt;"-",SUMIFS(卖出!$I$4:$I$1000,卖出!$C$4:$C$1000,持仓统计!C454),"-")</f>
        <v>-</v>
      </c>
      <c r="P454" s="8" t="str">
        <f t="shared" si="25"/>
        <v>-</v>
      </c>
      <c r="Q454" s="9"/>
      <c r="R454" s="9" t="str">
        <f t="shared" si="26"/>
        <v>-</v>
      </c>
      <c r="S454" s="9" t="str">
        <f>IF(C454&lt;&gt;"-",SUMIFS(买入!$J$4:$J$1000,买入!$C$4:$C$1000,持仓统计!C454)+SUMIFS(卖出!$J$4:$J$1000,卖出!$C$4:$C$1000,持仓统计!C454),"-")</f>
        <v>-</v>
      </c>
      <c r="T454" s="9" t="str">
        <f t="shared" si="27"/>
        <v>-</v>
      </c>
      <c r="U454" s="8"/>
    </row>
    <row r="455" customHeight="1" spans="2:21">
      <c r="B455" s="8">
        <f t="shared" si="24"/>
        <v>449</v>
      </c>
      <c r="C455" s="8" t="str">
        <f>IF(选股!C449&lt;&gt;"",选股!C449,"-")</f>
        <v>-</v>
      </c>
      <c r="D455" s="8"/>
      <c r="E455" s="8" t="str">
        <f>IFERROR(VLOOKUP(C455,选股!C449:E1445,2,FALSE),"-")</f>
        <v>-</v>
      </c>
      <c r="F455" s="8"/>
      <c r="G455" s="8"/>
      <c r="H455" s="8"/>
      <c r="I455" s="8"/>
      <c r="J455" s="8"/>
      <c r="K455" s="8" t="str">
        <f>IFERROR(VLOOKUP(C455,选股!C449:E1445,3,FALSE),"-")</f>
        <v>-</v>
      </c>
      <c r="L455" s="8" t="str">
        <f>IF(C455&lt;&gt;"-",SUMIFS(买入!$G$4:$G$1000,买入!$C$4:$C$1000,持仓统计!C455),"-")</f>
        <v>-</v>
      </c>
      <c r="M455" s="9" t="str">
        <f>IF(C455&lt;&gt;"-",SUMIFS(买入!$I$4:$I$1000,买入!$C$4:$C$1000,持仓统计!C455),"-")</f>
        <v>-</v>
      </c>
      <c r="N455" s="8" t="str">
        <f>IF(C455&lt;&gt;"-",SUMIFS(卖出!$G$4:$G$1000,卖出!$C$4:$C$1000,持仓统计!C455),"-")</f>
        <v>-</v>
      </c>
      <c r="O455" s="9" t="str">
        <f>IF(C455&lt;&gt;"-",SUMIFS(卖出!$I$4:$I$1000,卖出!$C$4:$C$1000,持仓统计!C455),"-")</f>
        <v>-</v>
      </c>
      <c r="P455" s="8" t="str">
        <f t="shared" si="25"/>
        <v>-</v>
      </c>
      <c r="Q455" s="9"/>
      <c r="R455" s="9" t="str">
        <f t="shared" si="26"/>
        <v>-</v>
      </c>
      <c r="S455" s="9" t="str">
        <f>IF(C455&lt;&gt;"-",SUMIFS(买入!$J$4:$J$1000,买入!$C$4:$C$1000,持仓统计!C455)+SUMIFS(卖出!$J$4:$J$1000,卖出!$C$4:$C$1000,持仓统计!C455),"-")</f>
        <v>-</v>
      </c>
      <c r="T455" s="9" t="str">
        <f t="shared" si="27"/>
        <v>-</v>
      </c>
      <c r="U455" s="8"/>
    </row>
    <row r="456" customHeight="1" spans="2:21">
      <c r="B456" s="8">
        <f t="shared" si="24"/>
        <v>450</v>
      </c>
      <c r="C456" s="8" t="str">
        <f>IF(选股!C450&lt;&gt;"",选股!C450,"-")</f>
        <v>-</v>
      </c>
      <c r="D456" s="8"/>
      <c r="E456" s="8" t="str">
        <f>IFERROR(VLOOKUP(C456,选股!C450:E1446,2,FALSE),"-")</f>
        <v>-</v>
      </c>
      <c r="F456" s="8"/>
      <c r="G456" s="8"/>
      <c r="H456" s="8"/>
      <c r="I456" s="8"/>
      <c r="J456" s="8"/>
      <c r="K456" s="8" t="str">
        <f>IFERROR(VLOOKUP(C456,选股!C450:E1446,3,FALSE),"-")</f>
        <v>-</v>
      </c>
      <c r="L456" s="8" t="str">
        <f>IF(C456&lt;&gt;"-",SUMIFS(买入!$G$4:$G$1000,买入!$C$4:$C$1000,持仓统计!C456),"-")</f>
        <v>-</v>
      </c>
      <c r="M456" s="9" t="str">
        <f>IF(C456&lt;&gt;"-",SUMIFS(买入!$I$4:$I$1000,买入!$C$4:$C$1000,持仓统计!C456),"-")</f>
        <v>-</v>
      </c>
      <c r="N456" s="8" t="str">
        <f>IF(C456&lt;&gt;"-",SUMIFS(卖出!$G$4:$G$1000,卖出!$C$4:$C$1000,持仓统计!C456),"-")</f>
        <v>-</v>
      </c>
      <c r="O456" s="9" t="str">
        <f>IF(C456&lt;&gt;"-",SUMIFS(卖出!$I$4:$I$1000,卖出!$C$4:$C$1000,持仓统计!C456),"-")</f>
        <v>-</v>
      </c>
      <c r="P456" s="8" t="str">
        <f t="shared" si="25"/>
        <v>-</v>
      </c>
      <c r="Q456" s="9"/>
      <c r="R456" s="9" t="str">
        <f t="shared" si="26"/>
        <v>-</v>
      </c>
      <c r="S456" s="9" t="str">
        <f>IF(C456&lt;&gt;"-",SUMIFS(买入!$J$4:$J$1000,买入!$C$4:$C$1000,持仓统计!C456)+SUMIFS(卖出!$J$4:$J$1000,卖出!$C$4:$C$1000,持仓统计!C456),"-")</f>
        <v>-</v>
      </c>
      <c r="T456" s="9" t="str">
        <f t="shared" si="27"/>
        <v>-</v>
      </c>
      <c r="U456" s="8"/>
    </row>
    <row r="457" customHeight="1" spans="2:21">
      <c r="B457" s="8">
        <f t="shared" si="24"/>
        <v>451</v>
      </c>
      <c r="C457" s="8" t="str">
        <f>IF(选股!C451&lt;&gt;"",选股!C451,"-")</f>
        <v>-</v>
      </c>
      <c r="D457" s="8"/>
      <c r="E457" s="8" t="str">
        <f>IFERROR(VLOOKUP(C457,选股!C451:E1447,2,FALSE),"-")</f>
        <v>-</v>
      </c>
      <c r="F457" s="8"/>
      <c r="G457" s="8"/>
      <c r="H457" s="8"/>
      <c r="I457" s="8"/>
      <c r="J457" s="8"/>
      <c r="K457" s="8" t="str">
        <f>IFERROR(VLOOKUP(C457,选股!C451:E1447,3,FALSE),"-")</f>
        <v>-</v>
      </c>
      <c r="L457" s="8" t="str">
        <f>IF(C457&lt;&gt;"-",SUMIFS(买入!$G$4:$G$1000,买入!$C$4:$C$1000,持仓统计!C457),"-")</f>
        <v>-</v>
      </c>
      <c r="M457" s="9" t="str">
        <f>IF(C457&lt;&gt;"-",SUMIFS(买入!$I$4:$I$1000,买入!$C$4:$C$1000,持仓统计!C457),"-")</f>
        <v>-</v>
      </c>
      <c r="N457" s="8" t="str">
        <f>IF(C457&lt;&gt;"-",SUMIFS(卖出!$G$4:$G$1000,卖出!$C$4:$C$1000,持仓统计!C457),"-")</f>
        <v>-</v>
      </c>
      <c r="O457" s="9" t="str">
        <f>IF(C457&lt;&gt;"-",SUMIFS(卖出!$I$4:$I$1000,卖出!$C$4:$C$1000,持仓统计!C457),"-")</f>
        <v>-</v>
      </c>
      <c r="P457" s="8" t="str">
        <f t="shared" si="25"/>
        <v>-</v>
      </c>
      <c r="Q457" s="9"/>
      <c r="R457" s="9" t="str">
        <f t="shared" si="26"/>
        <v>-</v>
      </c>
      <c r="S457" s="9" t="str">
        <f>IF(C457&lt;&gt;"-",SUMIFS(买入!$J$4:$J$1000,买入!$C$4:$C$1000,持仓统计!C457)+SUMIFS(卖出!$J$4:$J$1000,卖出!$C$4:$C$1000,持仓统计!C457),"-")</f>
        <v>-</v>
      </c>
      <c r="T457" s="9" t="str">
        <f t="shared" si="27"/>
        <v>-</v>
      </c>
      <c r="U457" s="8"/>
    </row>
    <row r="458" customHeight="1" spans="2:21">
      <c r="B458" s="8">
        <f t="shared" si="24"/>
        <v>452</v>
      </c>
      <c r="C458" s="8" t="str">
        <f>IF(选股!C452&lt;&gt;"",选股!C452,"-")</f>
        <v>-</v>
      </c>
      <c r="D458" s="8"/>
      <c r="E458" s="8" t="str">
        <f>IFERROR(VLOOKUP(C458,选股!C452:E1448,2,FALSE),"-")</f>
        <v>-</v>
      </c>
      <c r="F458" s="8"/>
      <c r="G458" s="8"/>
      <c r="H458" s="8"/>
      <c r="I458" s="8"/>
      <c r="J458" s="8"/>
      <c r="K458" s="8" t="str">
        <f>IFERROR(VLOOKUP(C458,选股!C452:E1448,3,FALSE),"-")</f>
        <v>-</v>
      </c>
      <c r="L458" s="8" t="str">
        <f>IF(C458&lt;&gt;"-",SUMIFS(买入!$G$4:$G$1000,买入!$C$4:$C$1000,持仓统计!C458),"-")</f>
        <v>-</v>
      </c>
      <c r="M458" s="9" t="str">
        <f>IF(C458&lt;&gt;"-",SUMIFS(买入!$I$4:$I$1000,买入!$C$4:$C$1000,持仓统计!C458),"-")</f>
        <v>-</v>
      </c>
      <c r="N458" s="8" t="str">
        <f>IF(C458&lt;&gt;"-",SUMIFS(卖出!$G$4:$G$1000,卖出!$C$4:$C$1000,持仓统计!C458),"-")</f>
        <v>-</v>
      </c>
      <c r="O458" s="9" t="str">
        <f>IF(C458&lt;&gt;"-",SUMIFS(卖出!$I$4:$I$1000,卖出!$C$4:$C$1000,持仓统计!C458),"-")</f>
        <v>-</v>
      </c>
      <c r="P458" s="8" t="str">
        <f t="shared" si="25"/>
        <v>-</v>
      </c>
      <c r="Q458" s="9"/>
      <c r="R458" s="9" t="str">
        <f t="shared" si="26"/>
        <v>-</v>
      </c>
      <c r="S458" s="9" t="str">
        <f>IF(C458&lt;&gt;"-",SUMIFS(买入!$J$4:$J$1000,买入!$C$4:$C$1000,持仓统计!C458)+SUMIFS(卖出!$J$4:$J$1000,卖出!$C$4:$C$1000,持仓统计!C458),"-")</f>
        <v>-</v>
      </c>
      <c r="T458" s="9" t="str">
        <f t="shared" si="27"/>
        <v>-</v>
      </c>
      <c r="U458" s="8"/>
    </row>
    <row r="459" customHeight="1" spans="2:21">
      <c r="B459" s="8">
        <f t="shared" ref="B459:B522" si="28">IF(C459&lt;&gt;"",ROW()-6,"")</f>
        <v>453</v>
      </c>
      <c r="C459" s="8" t="str">
        <f>IF(选股!C453&lt;&gt;"",选股!C453,"-")</f>
        <v>-</v>
      </c>
      <c r="D459" s="8"/>
      <c r="E459" s="8" t="str">
        <f>IFERROR(VLOOKUP(C459,选股!C453:E1449,2,FALSE),"-")</f>
        <v>-</v>
      </c>
      <c r="F459" s="8"/>
      <c r="G459" s="8"/>
      <c r="H459" s="8"/>
      <c r="I459" s="8"/>
      <c r="J459" s="8"/>
      <c r="K459" s="8" t="str">
        <f>IFERROR(VLOOKUP(C459,选股!C453:E1449,3,FALSE),"-")</f>
        <v>-</v>
      </c>
      <c r="L459" s="8" t="str">
        <f>IF(C459&lt;&gt;"-",SUMIFS(买入!$G$4:$G$1000,买入!$C$4:$C$1000,持仓统计!C459),"-")</f>
        <v>-</v>
      </c>
      <c r="M459" s="9" t="str">
        <f>IF(C459&lt;&gt;"-",SUMIFS(买入!$I$4:$I$1000,买入!$C$4:$C$1000,持仓统计!C459),"-")</f>
        <v>-</v>
      </c>
      <c r="N459" s="8" t="str">
        <f>IF(C459&lt;&gt;"-",SUMIFS(卖出!$G$4:$G$1000,卖出!$C$4:$C$1000,持仓统计!C459),"-")</f>
        <v>-</v>
      </c>
      <c r="O459" s="9" t="str">
        <f>IF(C459&lt;&gt;"-",SUMIFS(卖出!$I$4:$I$1000,卖出!$C$4:$C$1000,持仓统计!C459),"-")</f>
        <v>-</v>
      </c>
      <c r="P459" s="8" t="str">
        <f t="shared" ref="P459:P522" si="29">IFERROR(IF(AND(L459&lt;&gt;"",N459&lt;&gt;""),L459-N459,"-"),"-")</f>
        <v>-</v>
      </c>
      <c r="Q459" s="9"/>
      <c r="R459" s="9" t="str">
        <f t="shared" ref="R459:R522" si="30">IFERROR(IF(AND(P459&lt;&gt;"",Q459&lt;&gt;""),P459*Q459,"-"),"")</f>
        <v>-</v>
      </c>
      <c r="S459" s="9" t="str">
        <f>IF(C459&lt;&gt;"-",SUMIFS(买入!$J$4:$J$1000,买入!$C$4:$C$1000,持仓统计!C459)+SUMIFS(卖出!$J$4:$J$1000,卖出!$C$4:$C$1000,持仓统计!C459),"-")</f>
        <v>-</v>
      </c>
      <c r="T459" s="9" t="str">
        <f t="shared" ref="T459:T522" si="31">IF(C459&lt;&gt;"-",O459+R459-M459-S459,"-")</f>
        <v>-</v>
      </c>
      <c r="U459" s="8"/>
    </row>
    <row r="460" customHeight="1" spans="2:21">
      <c r="B460" s="8">
        <f t="shared" si="28"/>
        <v>454</v>
      </c>
      <c r="C460" s="8" t="str">
        <f>IF(选股!C454&lt;&gt;"",选股!C454,"-")</f>
        <v>-</v>
      </c>
      <c r="D460" s="8"/>
      <c r="E460" s="8" t="str">
        <f>IFERROR(VLOOKUP(C460,选股!C454:E1450,2,FALSE),"-")</f>
        <v>-</v>
      </c>
      <c r="F460" s="8"/>
      <c r="G460" s="8"/>
      <c r="H460" s="8"/>
      <c r="I460" s="8"/>
      <c r="J460" s="8"/>
      <c r="K460" s="8" t="str">
        <f>IFERROR(VLOOKUP(C460,选股!C454:E1450,3,FALSE),"-")</f>
        <v>-</v>
      </c>
      <c r="L460" s="8" t="str">
        <f>IF(C460&lt;&gt;"-",SUMIFS(买入!$G$4:$G$1000,买入!$C$4:$C$1000,持仓统计!C460),"-")</f>
        <v>-</v>
      </c>
      <c r="M460" s="9" t="str">
        <f>IF(C460&lt;&gt;"-",SUMIFS(买入!$I$4:$I$1000,买入!$C$4:$C$1000,持仓统计!C460),"-")</f>
        <v>-</v>
      </c>
      <c r="N460" s="8" t="str">
        <f>IF(C460&lt;&gt;"-",SUMIFS(卖出!$G$4:$G$1000,卖出!$C$4:$C$1000,持仓统计!C460),"-")</f>
        <v>-</v>
      </c>
      <c r="O460" s="9" t="str">
        <f>IF(C460&lt;&gt;"-",SUMIFS(卖出!$I$4:$I$1000,卖出!$C$4:$C$1000,持仓统计!C460),"-")</f>
        <v>-</v>
      </c>
      <c r="P460" s="8" t="str">
        <f t="shared" si="29"/>
        <v>-</v>
      </c>
      <c r="Q460" s="9"/>
      <c r="R460" s="9" t="str">
        <f t="shared" si="30"/>
        <v>-</v>
      </c>
      <c r="S460" s="9" t="str">
        <f>IF(C460&lt;&gt;"-",SUMIFS(买入!$J$4:$J$1000,买入!$C$4:$C$1000,持仓统计!C460)+SUMIFS(卖出!$J$4:$J$1000,卖出!$C$4:$C$1000,持仓统计!C460),"-")</f>
        <v>-</v>
      </c>
      <c r="T460" s="9" t="str">
        <f t="shared" si="31"/>
        <v>-</v>
      </c>
      <c r="U460" s="8"/>
    </row>
    <row r="461" customHeight="1" spans="2:21">
      <c r="B461" s="8">
        <f t="shared" si="28"/>
        <v>455</v>
      </c>
      <c r="C461" s="8" t="str">
        <f>IF(选股!C455&lt;&gt;"",选股!C455,"-")</f>
        <v>-</v>
      </c>
      <c r="D461" s="8"/>
      <c r="E461" s="8" t="str">
        <f>IFERROR(VLOOKUP(C461,选股!C455:E1451,2,FALSE),"-")</f>
        <v>-</v>
      </c>
      <c r="F461" s="8"/>
      <c r="G461" s="8"/>
      <c r="H461" s="8"/>
      <c r="I461" s="8"/>
      <c r="J461" s="8"/>
      <c r="K461" s="8" t="str">
        <f>IFERROR(VLOOKUP(C461,选股!C455:E1451,3,FALSE),"-")</f>
        <v>-</v>
      </c>
      <c r="L461" s="8" t="str">
        <f>IF(C461&lt;&gt;"-",SUMIFS(买入!$G$4:$G$1000,买入!$C$4:$C$1000,持仓统计!C461),"-")</f>
        <v>-</v>
      </c>
      <c r="M461" s="9" t="str">
        <f>IF(C461&lt;&gt;"-",SUMIFS(买入!$I$4:$I$1000,买入!$C$4:$C$1000,持仓统计!C461),"-")</f>
        <v>-</v>
      </c>
      <c r="N461" s="8" t="str">
        <f>IF(C461&lt;&gt;"-",SUMIFS(卖出!$G$4:$G$1000,卖出!$C$4:$C$1000,持仓统计!C461),"-")</f>
        <v>-</v>
      </c>
      <c r="O461" s="9" t="str">
        <f>IF(C461&lt;&gt;"-",SUMIFS(卖出!$I$4:$I$1000,卖出!$C$4:$C$1000,持仓统计!C461),"-")</f>
        <v>-</v>
      </c>
      <c r="P461" s="8" t="str">
        <f t="shared" si="29"/>
        <v>-</v>
      </c>
      <c r="Q461" s="9"/>
      <c r="R461" s="9" t="str">
        <f t="shared" si="30"/>
        <v>-</v>
      </c>
      <c r="S461" s="9" t="str">
        <f>IF(C461&lt;&gt;"-",SUMIFS(买入!$J$4:$J$1000,买入!$C$4:$C$1000,持仓统计!C461)+SUMIFS(卖出!$J$4:$J$1000,卖出!$C$4:$C$1000,持仓统计!C461),"-")</f>
        <v>-</v>
      </c>
      <c r="T461" s="9" t="str">
        <f t="shared" si="31"/>
        <v>-</v>
      </c>
      <c r="U461" s="8"/>
    </row>
    <row r="462" customHeight="1" spans="2:21">
      <c r="B462" s="8">
        <f t="shared" si="28"/>
        <v>456</v>
      </c>
      <c r="C462" s="8" t="str">
        <f>IF(选股!C456&lt;&gt;"",选股!C456,"-")</f>
        <v>-</v>
      </c>
      <c r="D462" s="8"/>
      <c r="E462" s="8" t="str">
        <f>IFERROR(VLOOKUP(C462,选股!C456:E1452,2,FALSE),"-")</f>
        <v>-</v>
      </c>
      <c r="F462" s="8"/>
      <c r="G462" s="8"/>
      <c r="H462" s="8"/>
      <c r="I462" s="8"/>
      <c r="J462" s="8"/>
      <c r="K462" s="8" t="str">
        <f>IFERROR(VLOOKUP(C462,选股!C456:E1452,3,FALSE),"-")</f>
        <v>-</v>
      </c>
      <c r="L462" s="8" t="str">
        <f>IF(C462&lt;&gt;"-",SUMIFS(买入!$G$4:$G$1000,买入!$C$4:$C$1000,持仓统计!C462),"-")</f>
        <v>-</v>
      </c>
      <c r="M462" s="9" t="str">
        <f>IF(C462&lt;&gt;"-",SUMIFS(买入!$I$4:$I$1000,买入!$C$4:$C$1000,持仓统计!C462),"-")</f>
        <v>-</v>
      </c>
      <c r="N462" s="8" t="str">
        <f>IF(C462&lt;&gt;"-",SUMIFS(卖出!$G$4:$G$1000,卖出!$C$4:$C$1000,持仓统计!C462),"-")</f>
        <v>-</v>
      </c>
      <c r="O462" s="9" t="str">
        <f>IF(C462&lt;&gt;"-",SUMIFS(卖出!$I$4:$I$1000,卖出!$C$4:$C$1000,持仓统计!C462),"-")</f>
        <v>-</v>
      </c>
      <c r="P462" s="8" t="str">
        <f t="shared" si="29"/>
        <v>-</v>
      </c>
      <c r="Q462" s="9"/>
      <c r="R462" s="9" t="str">
        <f t="shared" si="30"/>
        <v>-</v>
      </c>
      <c r="S462" s="9" t="str">
        <f>IF(C462&lt;&gt;"-",SUMIFS(买入!$J$4:$J$1000,买入!$C$4:$C$1000,持仓统计!C462)+SUMIFS(卖出!$J$4:$J$1000,卖出!$C$4:$C$1000,持仓统计!C462),"-")</f>
        <v>-</v>
      </c>
      <c r="T462" s="9" t="str">
        <f t="shared" si="31"/>
        <v>-</v>
      </c>
      <c r="U462" s="8"/>
    </row>
    <row r="463" customHeight="1" spans="2:21">
      <c r="B463" s="8">
        <f t="shared" si="28"/>
        <v>457</v>
      </c>
      <c r="C463" s="8" t="str">
        <f>IF(选股!C457&lt;&gt;"",选股!C457,"-")</f>
        <v>-</v>
      </c>
      <c r="D463" s="8"/>
      <c r="E463" s="8" t="str">
        <f>IFERROR(VLOOKUP(C463,选股!C457:E1453,2,FALSE),"-")</f>
        <v>-</v>
      </c>
      <c r="F463" s="8"/>
      <c r="G463" s="8"/>
      <c r="H463" s="8"/>
      <c r="I463" s="8"/>
      <c r="J463" s="8"/>
      <c r="K463" s="8" t="str">
        <f>IFERROR(VLOOKUP(C463,选股!C457:E1453,3,FALSE),"-")</f>
        <v>-</v>
      </c>
      <c r="L463" s="8" t="str">
        <f>IF(C463&lt;&gt;"-",SUMIFS(买入!$G$4:$G$1000,买入!$C$4:$C$1000,持仓统计!C463),"-")</f>
        <v>-</v>
      </c>
      <c r="M463" s="9" t="str">
        <f>IF(C463&lt;&gt;"-",SUMIFS(买入!$I$4:$I$1000,买入!$C$4:$C$1000,持仓统计!C463),"-")</f>
        <v>-</v>
      </c>
      <c r="N463" s="8" t="str">
        <f>IF(C463&lt;&gt;"-",SUMIFS(卖出!$G$4:$G$1000,卖出!$C$4:$C$1000,持仓统计!C463),"-")</f>
        <v>-</v>
      </c>
      <c r="O463" s="9" t="str">
        <f>IF(C463&lt;&gt;"-",SUMIFS(卖出!$I$4:$I$1000,卖出!$C$4:$C$1000,持仓统计!C463),"-")</f>
        <v>-</v>
      </c>
      <c r="P463" s="8" t="str">
        <f t="shared" si="29"/>
        <v>-</v>
      </c>
      <c r="Q463" s="9"/>
      <c r="R463" s="9" t="str">
        <f t="shared" si="30"/>
        <v>-</v>
      </c>
      <c r="S463" s="9" t="str">
        <f>IF(C463&lt;&gt;"-",SUMIFS(买入!$J$4:$J$1000,买入!$C$4:$C$1000,持仓统计!C463)+SUMIFS(卖出!$J$4:$J$1000,卖出!$C$4:$C$1000,持仓统计!C463),"-")</f>
        <v>-</v>
      </c>
      <c r="T463" s="9" t="str">
        <f t="shared" si="31"/>
        <v>-</v>
      </c>
      <c r="U463" s="8"/>
    </row>
    <row r="464" customHeight="1" spans="2:21">
      <c r="B464" s="8">
        <f t="shared" si="28"/>
        <v>458</v>
      </c>
      <c r="C464" s="8" t="str">
        <f>IF(选股!C458&lt;&gt;"",选股!C458,"-")</f>
        <v>-</v>
      </c>
      <c r="D464" s="8"/>
      <c r="E464" s="8" t="str">
        <f>IFERROR(VLOOKUP(C464,选股!C458:E1454,2,FALSE),"-")</f>
        <v>-</v>
      </c>
      <c r="F464" s="8"/>
      <c r="G464" s="8"/>
      <c r="H464" s="8"/>
      <c r="I464" s="8"/>
      <c r="J464" s="8"/>
      <c r="K464" s="8" t="str">
        <f>IFERROR(VLOOKUP(C464,选股!C458:E1454,3,FALSE),"-")</f>
        <v>-</v>
      </c>
      <c r="L464" s="8" t="str">
        <f>IF(C464&lt;&gt;"-",SUMIFS(买入!$G$4:$G$1000,买入!$C$4:$C$1000,持仓统计!C464),"-")</f>
        <v>-</v>
      </c>
      <c r="M464" s="9" t="str">
        <f>IF(C464&lt;&gt;"-",SUMIFS(买入!$I$4:$I$1000,买入!$C$4:$C$1000,持仓统计!C464),"-")</f>
        <v>-</v>
      </c>
      <c r="N464" s="8" t="str">
        <f>IF(C464&lt;&gt;"-",SUMIFS(卖出!$G$4:$G$1000,卖出!$C$4:$C$1000,持仓统计!C464),"-")</f>
        <v>-</v>
      </c>
      <c r="O464" s="9" t="str">
        <f>IF(C464&lt;&gt;"-",SUMIFS(卖出!$I$4:$I$1000,卖出!$C$4:$C$1000,持仓统计!C464),"-")</f>
        <v>-</v>
      </c>
      <c r="P464" s="8" t="str">
        <f t="shared" si="29"/>
        <v>-</v>
      </c>
      <c r="Q464" s="9"/>
      <c r="R464" s="9" t="str">
        <f t="shared" si="30"/>
        <v>-</v>
      </c>
      <c r="S464" s="9" t="str">
        <f>IF(C464&lt;&gt;"-",SUMIFS(买入!$J$4:$J$1000,买入!$C$4:$C$1000,持仓统计!C464)+SUMIFS(卖出!$J$4:$J$1000,卖出!$C$4:$C$1000,持仓统计!C464),"-")</f>
        <v>-</v>
      </c>
      <c r="T464" s="9" t="str">
        <f t="shared" si="31"/>
        <v>-</v>
      </c>
      <c r="U464" s="8"/>
    </row>
    <row r="465" customHeight="1" spans="2:21">
      <c r="B465" s="8">
        <f t="shared" si="28"/>
        <v>459</v>
      </c>
      <c r="C465" s="8" t="str">
        <f>IF(选股!C459&lt;&gt;"",选股!C459,"-")</f>
        <v>-</v>
      </c>
      <c r="D465" s="8"/>
      <c r="E465" s="8" t="str">
        <f>IFERROR(VLOOKUP(C465,选股!C459:E1455,2,FALSE),"-")</f>
        <v>-</v>
      </c>
      <c r="F465" s="8"/>
      <c r="G465" s="8"/>
      <c r="H465" s="8"/>
      <c r="I465" s="8"/>
      <c r="J465" s="8"/>
      <c r="K465" s="8" t="str">
        <f>IFERROR(VLOOKUP(C465,选股!C459:E1455,3,FALSE),"-")</f>
        <v>-</v>
      </c>
      <c r="L465" s="8" t="str">
        <f>IF(C465&lt;&gt;"-",SUMIFS(买入!$G$4:$G$1000,买入!$C$4:$C$1000,持仓统计!C465),"-")</f>
        <v>-</v>
      </c>
      <c r="M465" s="9" t="str">
        <f>IF(C465&lt;&gt;"-",SUMIFS(买入!$I$4:$I$1000,买入!$C$4:$C$1000,持仓统计!C465),"-")</f>
        <v>-</v>
      </c>
      <c r="N465" s="8" t="str">
        <f>IF(C465&lt;&gt;"-",SUMIFS(卖出!$G$4:$G$1000,卖出!$C$4:$C$1000,持仓统计!C465),"-")</f>
        <v>-</v>
      </c>
      <c r="O465" s="9" t="str">
        <f>IF(C465&lt;&gt;"-",SUMIFS(卖出!$I$4:$I$1000,卖出!$C$4:$C$1000,持仓统计!C465),"-")</f>
        <v>-</v>
      </c>
      <c r="P465" s="8" t="str">
        <f t="shared" si="29"/>
        <v>-</v>
      </c>
      <c r="Q465" s="9"/>
      <c r="R465" s="9" t="str">
        <f t="shared" si="30"/>
        <v>-</v>
      </c>
      <c r="S465" s="9" t="str">
        <f>IF(C465&lt;&gt;"-",SUMIFS(买入!$J$4:$J$1000,买入!$C$4:$C$1000,持仓统计!C465)+SUMIFS(卖出!$J$4:$J$1000,卖出!$C$4:$C$1000,持仓统计!C465),"-")</f>
        <v>-</v>
      </c>
      <c r="T465" s="9" t="str">
        <f t="shared" si="31"/>
        <v>-</v>
      </c>
      <c r="U465" s="8"/>
    </row>
    <row r="466" customHeight="1" spans="2:21">
      <c r="B466" s="8">
        <f t="shared" si="28"/>
        <v>460</v>
      </c>
      <c r="C466" s="8" t="str">
        <f>IF(选股!C460&lt;&gt;"",选股!C460,"-")</f>
        <v>-</v>
      </c>
      <c r="D466" s="8"/>
      <c r="E466" s="8" t="str">
        <f>IFERROR(VLOOKUP(C466,选股!C460:E1456,2,FALSE),"-")</f>
        <v>-</v>
      </c>
      <c r="F466" s="8"/>
      <c r="G466" s="8"/>
      <c r="H466" s="8"/>
      <c r="I466" s="8"/>
      <c r="J466" s="8"/>
      <c r="K466" s="8" t="str">
        <f>IFERROR(VLOOKUP(C466,选股!C460:E1456,3,FALSE),"-")</f>
        <v>-</v>
      </c>
      <c r="L466" s="8" t="str">
        <f>IF(C466&lt;&gt;"-",SUMIFS(买入!$G$4:$G$1000,买入!$C$4:$C$1000,持仓统计!C466),"-")</f>
        <v>-</v>
      </c>
      <c r="M466" s="9" t="str">
        <f>IF(C466&lt;&gt;"-",SUMIFS(买入!$I$4:$I$1000,买入!$C$4:$C$1000,持仓统计!C466),"-")</f>
        <v>-</v>
      </c>
      <c r="N466" s="8" t="str">
        <f>IF(C466&lt;&gt;"-",SUMIFS(卖出!$G$4:$G$1000,卖出!$C$4:$C$1000,持仓统计!C466),"-")</f>
        <v>-</v>
      </c>
      <c r="O466" s="9" t="str">
        <f>IF(C466&lt;&gt;"-",SUMIFS(卖出!$I$4:$I$1000,卖出!$C$4:$C$1000,持仓统计!C466),"-")</f>
        <v>-</v>
      </c>
      <c r="P466" s="8" t="str">
        <f t="shared" si="29"/>
        <v>-</v>
      </c>
      <c r="Q466" s="9"/>
      <c r="R466" s="9" t="str">
        <f t="shared" si="30"/>
        <v>-</v>
      </c>
      <c r="S466" s="9" t="str">
        <f>IF(C466&lt;&gt;"-",SUMIFS(买入!$J$4:$J$1000,买入!$C$4:$C$1000,持仓统计!C466)+SUMIFS(卖出!$J$4:$J$1000,卖出!$C$4:$C$1000,持仓统计!C466),"-")</f>
        <v>-</v>
      </c>
      <c r="T466" s="9" t="str">
        <f t="shared" si="31"/>
        <v>-</v>
      </c>
      <c r="U466" s="8"/>
    </row>
    <row r="467" customHeight="1" spans="2:21">
      <c r="B467" s="8">
        <f t="shared" si="28"/>
        <v>461</v>
      </c>
      <c r="C467" s="8" t="str">
        <f>IF(选股!C461&lt;&gt;"",选股!C461,"-")</f>
        <v>-</v>
      </c>
      <c r="D467" s="8"/>
      <c r="E467" s="8" t="str">
        <f>IFERROR(VLOOKUP(C467,选股!C461:E1457,2,FALSE),"-")</f>
        <v>-</v>
      </c>
      <c r="F467" s="8"/>
      <c r="G467" s="8"/>
      <c r="H467" s="8"/>
      <c r="I467" s="8"/>
      <c r="J467" s="8"/>
      <c r="K467" s="8" t="str">
        <f>IFERROR(VLOOKUP(C467,选股!C461:E1457,3,FALSE),"-")</f>
        <v>-</v>
      </c>
      <c r="L467" s="8" t="str">
        <f>IF(C467&lt;&gt;"-",SUMIFS(买入!$G$4:$G$1000,买入!$C$4:$C$1000,持仓统计!C467),"-")</f>
        <v>-</v>
      </c>
      <c r="M467" s="9" t="str">
        <f>IF(C467&lt;&gt;"-",SUMIFS(买入!$I$4:$I$1000,买入!$C$4:$C$1000,持仓统计!C467),"-")</f>
        <v>-</v>
      </c>
      <c r="N467" s="8" t="str">
        <f>IF(C467&lt;&gt;"-",SUMIFS(卖出!$G$4:$G$1000,卖出!$C$4:$C$1000,持仓统计!C467),"-")</f>
        <v>-</v>
      </c>
      <c r="O467" s="9" t="str">
        <f>IF(C467&lt;&gt;"-",SUMIFS(卖出!$I$4:$I$1000,卖出!$C$4:$C$1000,持仓统计!C467),"-")</f>
        <v>-</v>
      </c>
      <c r="P467" s="8" t="str">
        <f t="shared" si="29"/>
        <v>-</v>
      </c>
      <c r="Q467" s="9"/>
      <c r="R467" s="9" t="str">
        <f t="shared" si="30"/>
        <v>-</v>
      </c>
      <c r="S467" s="9" t="str">
        <f>IF(C467&lt;&gt;"-",SUMIFS(买入!$J$4:$J$1000,买入!$C$4:$C$1000,持仓统计!C467)+SUMIFS(卖出!$J$4:$J$1000,卖出!$C$4:$C$1000,持仓统计!C467),"-")</f>
        <v>-</v>
      </c>
      <c r="T467" s="9" t="str">
        <f t="shared" si="31"/>
        <v>-</v>
      </c>
      <c r="U467" s="8"/>
    </row>
    <row r="468" customHeight="1" spans="2:21">
      <c r="B468" s="8">
        <f t="shared" si="28"/>
        <v>462</v>
      </c>
      <c r="C468" s="8" t="str">
        <f>IF(选股!C462&lt;&gt;"",选股!C462,"-")</f>
        <v>-</v>
      </c>
      <c r="D468" s="8"/>
      <c r="E468" s="8" t="str">
        <f>IFERROR(VLOOKUP(C468,选股!C462:E1458,2,FALSE),"-")</f>
        <v>-</v>
      </c>
      <c r="F468" s="8"/>
      <c r="G468" s="8"/>
      <c r="H468" s="8"/>
      <c r="I468" s="8"/>
      <c r="J468" s="8"/>
      <c r="K468" s="8" t="str">
        <f>IFERROR(VLOOKUP(C468,选股!C462:E1458,3,FALSE),"-")</f>
        <v>-</v>
      </c>
      <c r="L468" s="8" t="str">
        <f>IF(C468&lt;&gt;"-",SUMIFS(买入!$G$4:$G$1000,买入!$C$4:$C$1000,持仓统计!C468),"-")</f>
        <v>-</v>
      </c>
      <c r="M468" s="9" t="str">
        <f>IF(C468&lt;&gt;"-",SUMIFS(买入!$I$4:$I$1000,买入!$C$4:$C$1000,持仓统计!C468),"-")</f>
        <v>-</v>
      </c>
      <c r="N468" s="8" t="str">
        <f>IF(C468&lt;&gt;"-",SUMIFS(卖出!$G$4:$G$1000,卖出!$C$4:$C$1000,持仓统计!C468),"-")</f>
        <v>-</v>
      </c>
      <c r="O468" s="9" t="str">
        <f>IF(C468&lt;&gt;"-",SUMIFS(卖出!$I$4:$I$1000,卖出!$C$4:$C$1000,持仓统计!C468),"-")</f>
        <v>-</v>
      </c>
      <c r="P468" s="8" t="str">
        <f t="shared" si="29"/>
        <v>-</v>
      </c>
      <c r="Q468" s="9"/>
      <c r="R468" s="9" t="str">
        <f t="shared" si="30"/>
        <v>-</v>
      </c>
      <c r="S468" s="9" t="str">
        <f>IF(C468&lt;&gt;"-",SUMIFS(买入!$J$4:$J$1000,买入!$C$4:$C$1000,持仓统计!C468)+SUMIFS(卖出!$J$4:$J$1000,卖出!$C$4:$C$1000,持仓统计!C468),"-")</f>
        <v>-</v>
      </c>
      <c r="T468" s="9" t="str">
        <f t="shared" si="31"/>
        <v>-</v>
      </c>
      <c r="U468" s="8"/>
    </row>
    <row r="469" customHeight="1" spans="2:21">
      <c r="B469" s="8">
        <f t="shared" si="28"/>
        <v>463</v>
      </c>
      <c r="C469" s="8" t="str">
        <f>IF(选股!C463&lt;&gt;"",选股!C463,"-")</f>
        <v>-</v>
      </c>
      <c r="D469" s="8"/>
      <c r="E469" s="8" t="str">
        <f>IFERROR(VLOOKUP(C469,选股!C463:E1459,2,FALSE),"-")</f>
        <v>-</v>
      </c>
      <c r="F469" s="8"/>
      <c r="G469" s="8"/>
      <c r="H469" s="8"/>
      <c r="I469" s="8"/>
      <c r="J469" s="8"/>
      <c r="K469" s="8" t="str">
        <f>IFERROR(VLOOKUP(C469,选股!C463:E1459,3,FALSE),"-")</f>
        <v>-</v>
      </c>
      <c r="L469" s="8" t="str">
        <f>IF(C469&lt;&gt;"-",SUMIFS(买入!$G$4:$G$1000,买入!$C$4:$C$1000,持仓统计!C469),"-")</f>
        <v>-</v>
      </c>
      <c r="M469" s="9" t="str">
        <f>IF(C469&lt;&gt;"-",SUMIFS(买入!$I$4:$I$1000,买入!$C$4:$C$1000,持仓统计!C469),"-")</f>
        <v>-</v>
      </c>
      <c r="N469" s="8" t="str">
        <f>IF(C469&lt;&gt;"-",SUMIFS(卖出!$G$4:$G$1000,卖出!$C$4:$C$1000,持仓统计!C469),"-")</f>
        <v>-</v>
      </c>
      <c r="O469" s="9" t="str">
        <f>IF(C469&lt;&gt;"-",SUMIFS(卖出!$I$4:$I$1000,卖出!$C$4:$C$1000,持仓统计!C469),"-")</f>
        <v>-</v>
      </c>
      <c r="P469" s="8" t="str">
        <f t="shared" si="29"/>
        <v>-</v>
      </c>
      <c r="Q469" s="9"/>
      <c r="R469" s="9" t="str">
        <f t="shared" si="30"/>
        <v>-</v>
      </c>
      <c r="S469" s="9" t="str">
        <f>IF(C469&lt;&gt;"-",SUMIFS(买入!$J$4:$J$1000,买入!$C$4:$C$1000,持仓统计!C469)+SUMIFS(卖出!$J$4:$J$1000,卖出!$C$4:$C$1000,持仓统计!C469),"-")</f>
        <v>-</v>
      </c>
      <c r="T469" s="9" t="str">
        <f t="shared" si="31"/>
        <v>-</v>
      </c>
      <c r="U469" s="8"/>
    </row>
    <row r="470" customHeight="1" spans="2:21">
      <c r="B470" s="8">
        <f t="shared" si="28"/>
        <v>464</v>
      </c>
      <c r="C470" s="8" t="str">
        <f>IF(选股!C464&lt;&gt;"",选股!C464,"-")</f>
        <v>-</v>
      </c>
      <c r="D470" s="8"/>
      <c r="E470" s="8" t="str">
        <f>IFERROR(VLOOKUP(C470,选股!C464:E1460,2,FALSE),"-")</f>
        <v>-</v>
      </c>
      <c r="F470" s="8"/>
      <c r="G470" s="8"/>
      <c r="H470" s="8"/>
      <c r="I470" s="8"/>
      <c r="J470" s="8"/>
      <c r="K470" s="8" t="str">
        <f>IFERROR(VLOOKUP(C470,选股!C464:E1460,3,FALSE),"-")</f>
        <v>-</v>
      </c>
      <c r="L470" s="8" t="str">
        <f>IF(C470&lt;&gt;"-",SUMIFS(买入!$G$4:$G$1000,买入!$C$4:$C$1000,持仓统计!C470),"-")</f>
        <v>-</v>
      </c>
      <c r="M470" s="9" t="str">
        <f>IF(C470&lt;&gt;"-",SUMIFS(买入!$I$4:$I$1000,买入!$C$4:$C$1000,持仓统计!C470),"-")</f>
        <v>-</v>
      </c>
      <c r="N470" s="8" t="str">
        <f>IF(C470&lt;&gt;"-",SUMIFS(卖出!$G$4:$G$1000,卖出!$C$4:$C$1000,持仓统计!C470),"-")</f>
        <v>-</v>
      </c>
      <c r="O470" s="9" t="str">
        <f>IF(C470&lt;&gt;"-",SUMIFS(卖出!$I$4:$I$1000,卖出!$C$4:$C$1000,持仓统计!C470),"-")</f>
        <v>-</v>
      </c>
      <c r="P470" s="8" t="str">
        <f t="shared" si="29"/>
        <v>-</v>
      </c>
      <c r="Q470" s="9"/>
      <c r="R470" s="9" t="str">
        <f t="shared" si="30"/>
        <v>-</v>
      </c>
      <c r="S470" s="9" t="str">
        <f>IF(C470&lt;&gt;"-",SUMIFS(买入!$J$4:$J$1000,买入!$C$4:$C$1000,持仓统计!C470)+SUMIFS(卖出!$J$4:$J$1000,卖出!$C$4:$C$1000,持仓统计!C470),"-")</f>
        <v>-</v>
      </c>
      <c r="T470" s="9" t="str">
        <f t="shared" si="31"/>
        <v>-</v>
      </c>
      <c r="U470" s="8"/>
    </row>
    <row r="471" customHeight="1" spans="2:21">
      <c r="B471" s="8">
        <f t="shared" si="28"/>
        <v>465</v>
      </c>
      <c r="C471" s="8" t="str">
        <f>IF(选股!C465&lt;&gt;"",选股!C465,"-")</f>
        <v>-</v>
      </c>
      <c r="D471" s="8"/>
      <c r="E471" s="8" t="str">
        <f>IFERROR(VLOOKUP(C471,选股!C465:E1461,2,FALSE),"-")</f>
        <v>-</v>
      </c>
      <c r="F471" s="8"/>
      <c r="G471" s="8"/>
      <c r="H471" s="8"/>
      <c r="I471" s="8"/>
      <c r="J471" s="8"/>
      <c r="K471" s="8" t="str">
        <f>IFERROR(VLOOKUP(C471,选股!C465:E1461,3,FALSE),"-")</f>
        <v>-</v>
      </c>
      <c r="L471" s="8" t="str">
        <f>IF(C471&lt;&gt;"-",SUMIFS(买入!$G$4:$G$1000,买入!$C$4:$C$1000,持仓统计!C471),"-")</f>
        <v>-</v>
      </c>
      <c r="M471" s="9" t="str">
        <f>IF(C471&lt;&gt;"-",SUMIFS(买入!$I$4:$I$1000,买入!$C$4:$C$1000,持仓统计!C471),"-")</f>
        <v>-</v>
      </c>
      <c r="N471" s="8" t="str">
        <f>IF(C471&lt;&gt;"-",SUMIFS(卖出!$G$4:$G$1000,卖出!$C$4:$C$1000,持仓统计!C471),"-")</f>
        <v>-</v>
      </c>
      <c r="O471" s="9" t="str">
        <f>IF(C471&lt;&gt;"-",SUMIFS(卖出!$I$4:$I$1000,卖出!$C$4:$C$1000,持仓统计!C471),"-")</f>
        <v>-</v>
      </c>
      <c r="P471" s="8" t="str">
        <f t="shared" si="29"/>
        <v>-</v>
      </c>
      <c r="Q471" s="9"/>
      <c r="R471" s="9" t="str">
        <f t="shared" si="30"/>
        <v>-</v>
      </c>
      <c r="S471" s="9" t="str">
        <f>IF(C471&lt;&gt;"-",SUMIFS(买入!$J$4:$J$1000,买入!$C$4:$C$1000,持仓统计!C471)+SUMIFS(卖出!$J$4:$J$1000,卖出!$C$4:$C$1000,持仓统计!C471),"-")</f>
        <v>-</v>
      </c>
      <c r="T471" s="9" t="str">
        <f t="shared" si="31"/>
        <v>-</v>
      </c>
      <c r="U471" s="8"/>
    </row>
    <row r="472" customHeight="1" spans="2:21">
      <c r="B472" s="8">
        <f t="shared" si="28"/>
        <v>466</v>
      </c>
      <c r="C472" s="8" t="str">
        <f>IF(选股!C466&lt;&gt;"",选股!C466,"-")</f>
        <v>-</v>
      </c>
      <c r="D472" s="8"/>
      <c r="E472" s="8" t="str">
        <f>IFERROR(VLOOKUP(C472,选股!C466:E1462,2,FALSE),"-")</f>
        <v>-</v>
      </c>
      <c r="F472" s="8"/>
      <c r="G472" s="8"/>
      <c r="H472" s="8"/>
      <c r="I472" s="8"/>
      <c r="J472" s="8"/>
      <c r="K472" s="8" t="str">
        <f>IFERROR(VLOOKUP(C472,选股!C466:E1462,3,FALSE),"-")</f>
        <v>-</v>
      </c>
      <c r="L472" s="8" t="str">
        <f>IF(C472&lt;&gt;"-",SUMIFS(买入!$G$4:$G$1000,买入!$C$4:$C$1000,持仓统计!C472),"-")</f>
        <v>-</v>
      </c>
      <c r="M472" s="9" t="str">
        <f>IF(C472&lt;&gt;"-",SUMIFS(买入!$I$4:$I$1000,买入!$C$4:$C$1000,持仓统计!C472),"-")</f>
        <v>-</v>
      </c>
      <c r="N472" s="8" t="str">
        <f>IF(C472&lt;&gt;"-",SUMIFS(卖出!$G$4:$G$1000,卖出!$C$4:$C$1000,持仓统计!C472),"-")</f>
        <v>-</v>
      </c>
      <c r="O472" s="9" t="str">
        <f>IF(C472&lt;&gt;"-",SUMIFS(卖出!$I$4:$I$1000,卖出!$C$4:$C$1000,持仓统计!C472),"-")</f>
        <v>-</v>
      </c>
      <c r="P472" s="8" t="str">
        <f t="shared" si="29"/>
        <v>-</v>
      </c>
      <c r="Q472" s="9"/>
      <c r="R472" s="9" t="str">
        <f t="shared" si="30"/>
        <v>-</v>
      </c>
      <c r="S472" s="9" t="str">
        <f>IF(C472&lt;&gt;"-",SUMIFS(买入!$J$4:$J$1000,买入!$C$4:$C$1000,持仓统计!C472)+SUMIFS(卖出!$J$4:$J$1000,卖出!$C$4:$C$1000,持仓统计!C472),"-")</f>
        <v>-</v>
      </c>
      <c r="T472" s="9" t="str">
        <f t="shared" si="31"/>
        <v>-</v>
      </c>
      <c r="U472" s="8"/>
    </row>
    <row r="473" customHeight="1" spans="2:21">
      <c r="B473" s="8">
        <f t="shared" si="28"/>
        <v>467</v>
      </c>
      <c r="C473" s="8" t="str">
        <f>IF(选股!C467&lt;&gt;"",选股!C467,"-")</f>
        <v>-</v>
      </c>
      <c r="D473" s="8"/>
      <c r="E473" s="8" t="str">
        <f>IFERROR(VLOOKUP(C473,选股!C467:E1463,2,FALSE),"-")</f>
        <v>-</v>
      </c>
      <c r="F473" s="8"/>
      <c r="G473" s="8"/>
      <c r="H473" s="8"/>
      <c r="I473" s="8"/>
      <c r="J473" s="8"/>
      <c r="K473" s="8" t="str">
        <f>IFERROR(VLOOKUP(C473,选股!C467:E1463,3,FALSE),"-")</f>
        <v>-</v>
      </c>
      <c r="L473" s="8" t="str">
        <f>IF(C473&lt;&gt;"-",SUMIFS(买入!$G$4:$G$1000,买入!$C$4:$C$1000,持仓统计!C473),"-")</f>
        <v>-</v>
      </c>
      <c r="M473" s="9" t="str">
        <f>IF(C473&lt;&gt;"-",SUMIFS(买入!$I$4:$I$1000,买入!$C$4:$C$1000,持仓统计!C473),"-")</f>
        <v>-</v>
      </c>
      <c r="N473" s="8" t="str">
        <f>IF(C473&lt;&gt;"-",SUMIFS(卖出!$G$4:$G$1000,卖出!$C$4:$C$1000,持仓统计!C473),"-")</f>
        <v>-</v>
      </c>
      <c r="O473" s="9" t="str">
        <f>IF(C473&lt;&gt;"-",SUMIFS(卖出!$I$4:$I$1000,卖出!$C$4:$C$1000,持仓统计!C473),"-")</f>
        <v>-</v>
      </c>
      <c r="P473" s="8" t="str">
        <f t="shared" si="29"/>
        <v>-</v>
      </c>
      <c r="Q473" s="9"/>
      <c r="R473" s="9" t="str">
        <f t="shared" si="30"/>
        <v>-</v>
      </c>
      <c r="S473" s="9" t="str">
        <f>IF(C473&lt;&gt;"-",SUMIFS(买入!$J$4:$J$1000,买入!$C$4:$C$1000,持仓统计!C473)+SUMIFS(卖出!$J$4:$J$1000,卖出!$C$4:$C$1000,持仓统计!C473),"-")</f>
        <v>-</v>
      </c>
      <c r="T473" s="9" t="str">
        <f t="shared" si="31"/>
        <v>-</v>
      </c>
      <c r="U473" s="8"/>
    </row>
    <row r="474" customHeight="1" spans="2:21">
      <c r="B474" s="8">
        <f t="shared" si="28"/>
        <v>468</v>
      </c>
      <c r="C474" s="8" t="str">
        <f>IF(选股!C468&lt;&gt;"",选股!C468,"-")</f>
        <v>-</v>
      </c>
      <c r="D474" s="8"/>
      <c r="E474" s="8" t="str">
        <f>IFERROR(VLOOKUP(C474,选股!C468:E1464,2,FALSE),"-")</f>
        <v>-</v>
      </c>
      <c r="F474" s="8"/>
      <c r="G474" s="8"/>
      <c r="H474" s="8"/>
      <c r="I474" s="8"/>
      <c r="J474" s="8"/>
      <c r="K474" s="8" t="str">
        <f>IFERROR(VLOOKUP(C474,选股!C468:E1464,3,FALSE),"-")</f>
        <v>-</v>
      </c>
      <c r="L474" s="8" t="str">
        <f>IF(C474&lt;&gt;"-",SUMIFS(买入!$G$4:$G$1000,买入!$C$4:$C$1000,持仓统计!C474),"-")</f>
        <v>-</v>
      </c>
      <c r="M474" s="9" t="str">
        <f>IF(C474&lt;&gt;"-",SUMIFS(买入!$I$4:$I$1000,买入!$C$4:$C$1000,持仓统计!C474),"-")</f>
        <v>-</v>
      </c>
      <c r="N474" s="8" t="str">
        <f>IF(C474&lt;&gt;"-",SUMIFS(卖出!$G$4:$G$1000,卖出!$C$4:$C$1000,持仓统计!C474),"-")</f>
        <v>-</v>
      </c>
      <c r="O474" s="9" t="str">
        <f>IF(C474&lt;&gt;"-",SUMIFS(卖出!$I$4:$I$1000,卖出!$C$4:$C$1000,持仓统计!C474),"-")</f>
        <v>-</v>
      </c>
      <c r="P474" s="8" t="str">
        <f t="shared" si="29"/>
        <v>-</v>
      </c>
      <c r="Q474" s="9"/>
      <c r="R474" s="9" t="str">
        <f t="shared" si="30"/>
        <v>-</v>
      </c>
      <c r="S474" s="9" t="str">
        <f>IF(C474&lt;&gt;"-",SUMIFS(买入!$J$4:$J$1000,买入!$C$4:$C$1000,持仓统计!C474)+SUMIFS(卖出!$J$4:$J$1000,卖出!$C$4:$C$1000,持仓统计!C474),"-")</f>
        <v>-</v>
      </c>
      <c r="T474" s="9" t="str">
        <f t="shared" si="31"/>
        <v>-</v>
      </c>
      <c r="U474" s="8"/>
    </row>
    <row r="475" customHeight="1" spans="2:21">
      <c r="B475" s="8">
        <f t="shared" si="28"/>
        <v>469</v>
      </c>
      <c r="C475" s="8" t="str">
        <f>IF(选股!C469&lt;&gt;"",选股!C469,"-")</f>
        <v>-</v>
      </c>
      <c r="D475" s="8"/>
      <c r="E475" s="8" t="str">
        <f>IFERROR(VLOOKUP(C475,选股!C469:E1465,2,FALSE),"-")</f>
        <v>-</v>
      </c>
      <c r="F475" s="8"/>
      <c r="G475" s="8"/>
      <c r="H475" s="8"/>
      <c r="I475" s="8"/>
      <c r="J475" s="8"/>
      <c r="K475" s="8" t="str">
        <f>IFERROR(VLOOKUP(C475,选股!C469:E1465,3,FALSE),"-")</f>
        <v>-</v>
      </c>
      <c r="L475" s="8" t="str">
        <f>IF(C475&lt;&gt;"-",SUMIFS(买入!$G$4:$G$1000,买入!$C$4:$C$1000,持仓统计!C475),"-")</f>
        <v>-</v>
      </c>
      <c r="M475" s="9" t="str">
        <f>IF(C475&lt;&gt;"-",SUMIFS(买入!$I$4:$I$1000,买入!$C$4:$C$1000,持仓统计!C475),"-")</f>
        <v>-</v>
      </c>
      <c r="N475" s="8" t="str">
        <f>IF(C475&lt;&gt;"-",SUMIFS(卖出!$G$4:$G$1000,卖出!$C$4:$C$1000,持仓统计!C475),"-")</f>
        <v>-</v>
      </c>
      <c r="O475" s="9" t="str">
        <f>IF(C475&lt;&gt;"-",SUMIFS(卖出!$I$4:$I$1000,卖出!$C$4:$C$1000,持仓统计!C475),"-")</f>
        <v>-</v>
      </c>
      <c r="P475" s="8" t="str">
        <f t="shared" si="29"/>
        <v>-</v>
      </c>
      <c r="Q475" s="9"/>
      <c r="R475" s="9" t="str">
        <f t="shared" si="30"/>
        <v>-</v>
      </c>
      <c r="S475" s="9" t="str">
        <f>IF(C475&lt;&gt;"-",SUMIFS(买入!$J$4:$J$1000,买入!$C$4:$C$1000,持仓统计!C475)+SUMIFS(卖出!$J$4:$J$1000,卖出!$C$4:$C$1000,持仓统计!C475),"-")</f>
        <v>-</v>
      </c>
      <c r="T475" s="9" t="str">
        <f t="shared" si="31"/>
        <v>-</v>
      </c>
      <c r="U475" s="8"/>
    </row>
    <row r="476" customHeight="1" spans="2:21">
      <c r="B476" s="8">
        <f t="shared" si="28"/>
        <v>470</v>
      </c>
      <c r="C476" s="8" t="str">
        <f>IF(选股!C470&lt;&gt;"",选股!C470,"-")</f>
        <v>-</v>
      </c>
      <c r="D476" s="8"/>
      <c r="E476" s="8" t="str">
        <f>IFERROR(VLOOKUP(C476,选股!C470:E1466,2,FALSE),"-")</f>
        <v>-</v>
      </c>
      <c r="F476" s="8"/>
      <c r="G476" s="8"/>
      <c r="H476" s="8"/>
      <c r="I476" s="8"/>
      <c r="J476" s="8"/>
      <c r="K476" s="8" t="str">
        <f>IFERROR(VLOOKUP(C476,选股!C470:E1466,3,FALSE),"-")</f>
        <v>-</v>
      </c>
      <c r="L476" s="8" t="str">
        <f>IF(C476&lt;&gt;"-",SUMIFS(买入!$G$4:$G$1000,买入!$C$4:$C$1000,持仓统计!C476),"-")</f>
        <v>-</v>
      </c>
      <c r="M476" s="9" t="str">
        <f>IF(C476&lt;&gt;"-",SUMIFS(买入!$I$4:$I$1000,买入!$C$4:$C$1000,持仓统计!C476),"-")</f>
        <v>-</v>
      </c>
      <c r="N476" s="8" t="str">
        <f>IF(C476&lt;&gt;"-",SUMIFS(卖出!$G$4:$G$1000,卖出!$C$4:$C$1000,持仓统计!C476),"-")</f>
        <v>-</v>
      </c>
      <c r="O476" s="9" t="str">
        <f>IF(C476&lt;&gt;"-",SUMIFS(卖出!$I$4:$I$1000,卖出!$C$4:$C$1000,持仓统计!C476),"-")</f>
        <v>-</v>
      </c>
      <c r="P476" s="8" t="str">
        <f t="shared" si="29"/>
        <v>-</v>
      </c>
      <c r="Q476" s="9"/>
      <c r="R476" s="9" t="str">
        <f t="shared" si="30"/>
        <v>-</v>
      </c>
      <c r="S476" s="9" t="str">
        <f>IF(C476&lt;&gt;"-",SUMIFS(买入!$J$4:$J$1000,买入!$C$4:$C$1000,持仓统计!C476)+SUMIFS(卖出!$J$4:$J$1000,卖出!$C$4:$C$1000,持仓统计!C476),"-")</f>
        <v>-</v>
      </c>
      <c r="T476" s="9" t="str">
        <f t="shared" si="31"/>
        <v>-</v>
      </c>
      <c r="U476" s="8"/>
    </row>
    <row r="477" customHeight="1" spans="2:21">
      <c r="B477" s="8">
        <f t="shared" si="28"/>
        <v>471</v>
      </c>
      <c r="C477" s="8" t="str">
        <f>IF(选股!C471&lt;&gt;"",选股!C471,"-")</f>
        <v>-</v>
      </c>
      <c r="D477" s="8"/>
      <c r="E477" s="8" t="str">
        <f>IFERROR(VLOOKUP(C477,选股!C471:E1467,2,FALSE),"-")</f>
        <v>-</v>
      </c>
      <c r="F477" s="8"/>
      <c r="G477" s="8"/>
      <c r="H477" s="8"/>
      <c r="I477" s="8"/>
      <c r="J477" s="8"/>
      <c r="K477" s="8" t="str">
        <f>IFERROR(VLOOKUP(C477,选股!C471:E1467,3,FALSE),"-")</f>
        <v>-</v>
      </c>
      <c r="L477" s="8" t="str">
        <f>IF(C477&lt;&gt;"-",SUMIFS(买入!$G$4:$G$1000,买入!$C$4:$C$1000,持仓统计!C477),"-")</f>
        <v>-</v>
      </c>
      <c r="M477" s="9" t="str">
        <f>IF(C477&lt;&gt;"-",SUMIFS(买入!$I$4:$I$1000,买入!$C$4:$C$1000,持仓统计!C477),"-")</f>
        <v>-</v>
      </c>
      <c r="N477" s="8" t="str">
        <f>IF(C477&lt;&gt;"-",SUMIFS(卖出!$G$4:$G$1000,卖出!$C$4:$C$1000,持仓统计!C477),"-")</f>
        <v>-</v>
      </c>
      <c r="O477" s="9" t="str">
        <f>IF(C477&lt;&gt;"-",SUMIFS(卖出!$I$4:$I$1000,卖出!$C$4:$C$1000,持仓统计!C477),"-")</f>
        <v>-</v>
      </c>
      <c r="P477" s="8" t="str">
        <f t="shared" si="29"/>
        <v>-</v>
      </c>
      <c r="Q477" s="9"/>
      <c r="R477" s="9" t="str">
        <f t="shared" si="30"/>
        <v>-</v>
      </c>
      <c r="S477" s="9" t="str">
        <f>IF(C477&lt;&gt;"-",SUMIFS(买入!$J$4:$J$1000,买入!$C$4:$C$1000,持仓统计!C477)+SUMIFS(卖出!$J$4:$J$1000,卖出!$C$4:$C$1000,持仓统计!C477),"-")</f>
        <v>-</v>
      </c>
      <c r="T477" s="9" t="str">
        <f t="shared" si="31"/>
        <v>-</v>
      </c>
      <c r="U477" s="8"/>
    </row>
    <row r="478" customHeight="1" spans="2:21">
      <c r="B478" s="8">
        <f t="shared" si="28"/>
        <v>472</v>
      </c>
      <c r="C478" s="8" t="str">
        <f>IF(选股!C472&lt;&gt;"",选股!C472,"-")</f>
        <v>-</v>
      </c>
      <c r="D478" s="8"/>
      <c r="E478" s="8" t="str">
        <f>IFERROR(VLOOKUP(C478,选股!C472:E1468,2,FALSE),"-")</f>
        <v>-</v>
      </c>
      <c r="F478" s="8"/>
      <c r="G478" s="8"/>
      <c r="H478" s="8"/>
      <c r="I478" s="8"/>
      <c r="J478" s="8"/>
      <c r="K478" s="8" t="str">
        <f>IFERROR(VLOOKUP(C478,选股!C472:E1468,3,FALSE),"-")</f>
        <v>-</v>
      </c>
      <c r="L478" s="8" t="str">
        <f>IF(C478&lt;&gt;"-",SUMIFS(买入!$G$4:$G$1000,买入!$C$4:$C$1000,持仓统计!C478),"-")</f>
        <v>-</v>
      </c>
      <c r="M478" s="9" t="str">
        <f>IF(C478&lt;&gt;"-",SUMIFS(买入!$I$4:$I$1000,买入!$C$4:$C$1000,持仓统计!C478),"-")</f>
        <v>-</v>
      </c>
      <c r="N478" s="8" t="str">
        <f>IF(C478&lt;&gt;"-",SUMIFS(卖出!$G$4:$G$1000,卖出!$C$4:$C$1000,持仓统计!C478),"-")</f>
        <v>-</v>
      </c>
      <c r="O478" s="9" t="str">
        <f>IF(C478&lt;&gt;"-",SUMIFS(卖出!$I$4:$I$1000,卖出!$C$4:$C$1000,持仓统计!C478),"-")</f>
        <v>-</v>
      </c>
      <c r="P478" s="8" t="str">
        <f t="shared" si="29"/>
        <v>-</v>
      </c>
      <c r="Q478" s="9"/>
      <c r="R478" s="9" t="str">
        <f t="shared" si="30"/>
        <v>-</v>
      </c>
      <c r="S478" s="9" t="str">
        <f>IF(C478&lt;&gt;"-",SUMIFS(买入!$J$4:$J$1000,买入!$C$4:$C$1000,持仓统计!C478)+SUMIFS(卖出!$J$4:$J$1000,卖出!$C$4:$C$1000,持仓统计!C478),"-")</f>
        <v>-</v>
      </c>
      <c r="T478" s="9" t="str">
        <f t="shared" si="31"/>
        <v>-</v>
      </c>
      <c r="U478" s="8"/>
    </row>
    <row r="479" customHeight="1" spans="2:21">
      <c r="B479" s="8">
        <f t="shared" si="28"/>
        <v>473</v>
      </c>
      <c r="C479" s="8" t="str">
        <f>IF(选股!C473&lt;&gt;"",选股!C473,"-")</f>
        <v>-</v>
      </c>
      <c r="D479" s="8"/>
      <c r="E479" s="8" t="str">
        <f>IFERROR(VLOOKUP(C479,选股!C473:E1469,2,FALSE),"-")</f>
        <v>-</v>
      </c>
      <c r="F479" s="8"/>
      <c r="G479" s="8"/>
      <c r="H479" s="8"/>
      <c r="I479" s="8"/>
      <c r="J479" s="8"/>
      <c r="K479" s="8" t="str">
        <f>IFERROR(VLOOKUP(C479,选股!C473:E1469,3,FALSE),"-")</f>
        <v>-</v>
      </c>
      <c r="L479" s="8" t="str">
        <f>IF(C479&lt;&gt;"-",SUMIFS(买入!$G$4:$G$1000,买入!$C$4:$C$1000,持仓统计!C479),"-")</f>
        <v>-</v>
      </c>
      <c r="M479" s="9" t="str">
        <f>IF(C479&lt;&gt;"-",SUMIFS(买入!$I$4:$I$1000,买入!$C$4:$C$1000,持仓统计!C479),"-")</f>
        <v>-</v>
      </c>
      <c r="N479" s="8" t="str">
        <f>IF(C479&lt;&gt;"-",SUMIFS(卖出!$G$4:$G$1000,卖出!$C$4:$C$1000,持仓统计!C479),"-")</f>
        <v>-</v>
      </c>
      <c r="O479" s="9" t="str">
        <f>IF(C479&lt;&gt;"-",SUMIFS(卖出!$I$4:$I$1000,卖出!$C$4:$C$1000,持仓统计!C479),"-")</f>
        <v>-</v>
      </c>
      <c r="P479" s="8" t="str">
        <f t="shared" si="29"/>
        <v>-</v>
      </c>
      <c r="Q479" s="9"/>
      <c r="R479" s="9" t="str">
        <f t="shared" si="30"/>
        <v>-</v>
      </c>
      <c r="S479" s="9" t="str">
        <f>IF(C479&lt;&gt;"-",SUMIFS(买入!$J$4:$J$1000,买入!$C$4:$C$1000,持仓统计!C479)+SUMIFS(卖出!$J$4:$J$1000,卖出!$C$4:$C$1000,持仓统计!C479),"-")</f>
        <v>-</v>
      </c>
      <c r="T479" s="9" t="str">
        <f t="shared" si="31"/>
        <v>-</v>
      </c>
      <c r="U479" s="8"/>
    </row>
    <row r="480" customHeight="1" spans="2:21">
      <c r="B480" s="8">
        <f t="shared" si="28"/>
        <v>474</v>
      </c>
      <c r="C480" s="8" t="str">
        <f>IF(选股!C474&lt;&gt;"",选股!C474,"-")</f>
        <v>-</v>
      </c>
      <c r="D480" s="8"/>
      <c r="E480" s="8" t="str">
        <f>IFERROR(VLOOKUP(C480,选股!C474:E1470,2,FALSE),"-")</f>
        <v>-</v>
      </c>
      <c r="F480" s="8"/>
      <c r="G480" s="8"/>
      <c r="H480" s="8"/>
      <c r="I480" s="8"/>
      <c r="J480" s="8"/>
      <c r="K480" s="8" t="str">
        <f>IFERROR(VLOOKUP(C480,选股!C474:E1470,3,FALSE),"-")</f>
        <v>-</v>
      </c>
      <c r="L480" s="8" t="str">
        <f>IF(C480&lt;&gt;"-",SUMIFS(买入!$G$4:$G$1000,买入!$C$4:$C$1000,持仓统计!C480),"-")</f>
        <v>-</v>
      </c>
      <c r="M480" s="9" t="str">
        <f>IF(C480&lt;&gt;"-",SUMIFS(买入!$I$4:$I$1000,买入!$C$4:$C$1000,持仓统计!C480),"-")</f>
        <v>-</v>
      </c>
      <c r="N480" s="8" t="str">
        <f>IF(C480&lt;&gt;"-",SUMIFS(卖出!$G$4:$G$1000,卖出!$C$4:$C$1000,持仓统计!C480),"-")</f>
        <v>-</v>
      </c>
      <c r="O480" s="9" t="str">
        <f>IF(C480&lt;&gt;"-",SUMIFS(卖出!$I$4:$I$1000,卖出!$C$4:$C$1000,持仓统计!C480),"-")</f>
        <v>-</v>
      </c>
      <c r="P480" s="8" t="str">
        <f t="shared" si="29"/>
        <v>-</v>
      </c>
      <c r="Q480" s="9"/>
      <c r="R480" s="9" t="str">
        <f t="shared" si="30"/>
        <v>-</v>
      </c>
      <c r="S480" s="9" t="str">
        <f>IF(C480&lt;&gt;"-",SUMIFS(买入!$J$4:$J$1000,买入!$C$4:$C$1000,持仓统计!C480)+SUMIFS(卖出!$J$4:$J$1000,卖出!$C$4:$C$1000,持仓统计!C480),"-")</f>
        <v>-</v>
      </c>
      <c r="T480" s="9" t="str">
        <f t="shared" si="31"/>
        <v>-</v>
      </c>
      <c r="U480" s="8"/>
    </row>
    <row r="481" customHeight="1" spans="2:21">
      <c r="B481" s="8">
        <f t="shared" si="28"/>
        <v>475</v>
      </c>
      <c r="C481" s="8" t="str">
        <f>IF(选股!C475&lt;&gt;"",选股!C475,"-")</f>
        <v>-</v>
      </c>
      <c r="D481" s="8"/>
      <c r="E481" s="8" t="str">
        <f>IFERROR(VLOOKUP(C481,选股!C475:E1471,2,FALSE),"-")</f>
        <v>-</v>
      </c>
      <c r="F481" s="8"/>
      <c r="G481" s="8"/>
      <c r="H481" s="8"/>
      <c r="I481" s="8"/>
      <c r="J481" s="8"/>
      <c r="K481" s="8" t="str">
        <f>IFERROR(VLOOKUP(C481,选股!C475:E1471,3,FALSE),"-")</f>
        <v>-</v>
      </c>
      <c r="L481" s="8" t="str">
        <f>IF(C481&lt;&gt;"-",SUMIFS(买入!$G$4:$G$1000,买入!$C$4:$C$1000,持仓统计!C481),"-")</f>
        <v>-</v>
      </c>
      <c r="M481" s="9" t="str">
        <f>IF(C481&lt;&gt;"-",SUMIFS(买入!$I$4:$I$1000,买入!$C$4:$C$1000,持仓统计!C481),"-")</f>
        <v>-</v>
      </c>
      <c r="N481" s="8" t="str">
        <f>IF(C481&lt;&gt;"-",SUMIFS(卖出!$G$4:$G$1000,卖出!$C$4:$C$1000,持仓统计!C481),"-")</f>
        <v>-</v>
      </c>
      <c r="O481" s="9" t="str">
        <f>IF(C481&lt;&gt;"-",SUMIFS(卖出!$I$4:$I$1000,卖出!$C$4:$C$1000,持仓统计!C481),"-")</f>
        <v>-</v>
      </c>
      <c r="P481" s="8" t="str">
        <f t="shared" si="29"/>
        <v>-</v>
      </c>
      <c r="Q481" s="9"/>
      <c r="R481" s="9" t="str">
        <f t="shared" si="30"/>
        <v>-</v>
      </c>
      <c r="S481" s="9" t="str">
        <f>IF(C481&lt;&gt;"-",SUMIFS(买入!$J$4:$J$1000,买入!$C$4:$C$1000,持仓统计!C481)+SUMIFS(卖出!$J$4:$J$1000,卖出!$C$4:$C$1000,持仓统计!C481),"-")</f>
        <v>-</v>
      </c>
      <c r="T481" s="9" t="str">
        <f t="shared" si="31"/>
        <v>-</v>
      </c>
      <c r="U481" s="8"/>
    </row>
    <row r="482" customHeight="1" spans="2:21">
      <c r="B482" s="8">
        <f t="shared" si="28"/>
        <v>476</v>
      </c>
      <c r="C482" s="8" t="str">
        <f>IF(选股!C476&lt;&gt;"",选股!C476,"-")</f>
        <v>-</v>
      </c>
      <c r="D482" s="8"/>
      <c r="E482" s="8" t="str">
        <f>IFERROR(VLOOKUP(C482,选股!C476:E1472,2,FALSE),"-")</f>
        <v>-</v>
      </c>
      <c r="F482" s="8"/>
      <c r="G482" s="8"/>
      <c r="H482" s="8"/>
      <c r="I482" s="8"/>
      <c r="J482" s="8"/>
      <c r="K482" s="8" t="str">
        <f>IFERROR(VLOOKUP(C482,选股!C476:E1472,3,FALSE),"-")</f>
        <v>-</v>
      </c>
      <c r="L482" s="8" t="str">
        <f>IF(C482&lt;&gt;"-",SUMIFS(买入!$G$4:$G$1000,买入!$C$4:$C$1000,持仓统计!C482),"-")</f>
        <v>-</v>
      </c>
      <c r="M482" s="9" t="str">
        <f>IF(C482&lt;&gt;"-",SUMIFS(买入!$I$4:$I$1000,买入!$C$4:$C$1000,持仓统计!C482),"-")</f>
        <v>-</v>
      </c>
      <c r="N482" s="8" t="str">
        <f>IF(C482&lt;&gt;"-",SUMIFS(卖出!$G$4:$G$1000,卖出!$C$4:$C$1000,持仓统计!C482),"-")</f>
        <v>-</v>
      </c>
      <c r="O482" s="9" t="str">
        <f>IF(C482&lt;&gt;"-",SUMIFS(卖出!$I$4:$I$1000,卖出!$C$4:$C$1000,持仓统计!C482),"-")</f>
        <v>-</v>
      </c>
      <c r="P482" s="8" t="str">
        <f t="shared" si="29"/>
        <v>-</v>
      </c>
      <c r="Q482" s="9"/>
      <c r="R482" s="9" t="str">
        <f t="shared" si="30"/>
        <v>-</v>
      </c>
      <c r="S482" s="9" t="str">
        <f>IF(C482&lt;&gt;"-",SUMIFS(买入!$J$4:$J$1000,买入!$C$4:$C$1000,持仓统计!C482)+SUMIFS(卖出!$J$4:$J$1000,卖出!$C$4:$C$1000,持仓统计!C482),"-")</f>
        <v>-</v>
      </c>
      <c r="T482" s="9" t="str">
        <f t="shared" si="31"/>
        <v>-</v>
      </c>
      <c r="U482" s="8"/>
    </row>
    <row r="483" customHeight="1" spans="2:21">
      <c r="B483" s="8">
        <f t="shared" si="28"/>
        <v>477</v>
      </c>
      <c r="C483" s="8" t="str">
        <f>IF(选股!C477&lt;&gt;"",选股!C477,"-")</f>
        <v>-</v>
      </c>
      <c r="D483" s="8"/>
      <c r="E483" s="8" t="str">
        <f>IFERROR(VLOOKUP(C483,选股!C477:E1473,2,FALSE),"-")</f>
        <v>-</v>
      </c>
      <c r="F483" s="8"/>
      <c r="G483" s="8"/>
      <c r="H483" s="8"/>
      <c r="I483" s="8"/>
      <c r="J483" s="8"/>
      <c r="K483" s="8" t="str">
        <f>IFERROR(VLOOKUP(C483,选股!C477:E1473,3,FALSE),"-")</f>
        <v>-</v>
      </c>
      <c r="L483" s="8" t="str">
        <f>IF(C483&lt;&gt;"-",SUMIFS(买入!$G$4:$G$1000,买入!$C$4:$C$1000,持仓统计!C483),"-")</f>
        <v>-</v>
      </c>
      <c r="M483" s="9" t="str">
        <f>IF(C483&lt;&gt;"-",SUMIFS(买入!$I$4:$I$1000,买入!$C$4:$C$1000,持仓统计!C483),"-")</f>
        <v>-</v>
      </c>
      <c r="N483" s="8" t="str">
        <f>IF(C483&lt;&gt;"-",SUMIFS(卖出!$G$4:$G$1000,卖出!$C$4:$C$1000,持仓统计!C483),"-")</f>
        <v>-</v>
      </c>
      <c r="O483" s="9" t="str">
        <f>IF(C483&lt;&gt;"-",SUMIFS(卖出!$I$4:$I$1000,卖出!$C$4:$C$1000,持仓统计!C483),"-")</f>
        <v>-</v>
      </c>
      <c r="P483" s="8" t="str">
        <f t="shared" si="29"/>
        <v>-</v>
      </c>
      <c r="Q483" s="9"/>
      <c r="R483" s="9" t="str">
        <f t="shared" si="30"/>
        <v>-</v>
      </c>
      <c r="S483" s="9" t="str">
        <f>IF(C483&lt;&gt;"-",SUMIFS(买入!$J$4:$J$1000,买入!$C$4:$C$1000,持仓统计!C483)+SUMIFS(卖出!$J$4:$J$1000,卖出!$C$4:$C$1000,持仓统计!C483),"-")</f>
        <v>-</v>
      </c>
      <c r="T483" s="9" t="str">
        <f t="shared" si="31"/>
        <v>-</v>
      </c>
      <c r="U483" s="8"/>
    </row>
    <row r="484" customHeight="1" spans="2:21">
      <c r="B484" s="8">
        <f t="shared" si="28"/>
        <v>478</v>
      </c>
      <c r="C484" s="8" t="str">
        <f>IF(选股!C478&lt;&gt;"",选股!C478,"-")</f>
        <v>-</v>
      </c>
      <c r="D484" s="8"/>
      <c r="E484" s="8" t="str">
        <f>IFERROR(VLOOKUP(C484,选股!C478:E1474,2,FALSE),"-")</f>
        <v>-</v>
      </c>
      <c r="F484" s="8"/>
      <c r="G484" s="8"/>
      <c r="H484" s="8"/>
      <c r="I484" s="8"/>
      <c r="J484" s="8"/>
      <c r="K484" s="8" t="str">
        <f>IFERROR(VLOOKUP(C484,选股!C478:E1474,3,FALSE),"-")</f>
        <v>-</v>
      </c>
      <c r="L484" s="8" t="str">
        <f>IF(C484&lt;&gt;"-",SUMIFS(买入!$G$4:$G$1000,买入!$C$4:$C$1000,持仓统计!C484),"-")</f>
        <v>-</v>
      </c>
      <c r="M484" s="9" t="str">
        <f>IF(C484&lt;&gt;"-",SUMIFS(买入!$I$4:$I$1000,买入!$C$4:$C$1000,持仓统计!C484),"-")</f>
        <v>-</v>
      </c>
      <c r="N484" s="8" t="str">
        <f>IF(C484&lt;&gt;"-",SUMIFS(卖出!$G$4:$G$1000,卖出!$C$4:$C$1000,持仓统计!C484),"-")</f>
        <v>-</v>
      </c>
      <c r="O484" s="9" t="str">
        <f>IF(C484&lt;&gt;"-",SUMIFS(卖出!$I$4:$I$1000,卖出!$C$4:$C$1000,持仓统计!C484),"-")</f>
        <v>-</v>
      </c>
      <c r="P484" s="8" t="str">
        <f t="shared" si="29"/>
        <v>-</v>
      </c>
      <c r="Q484" s="9"/>
      <c r="R484" s="9" t="str">
        <f t="shared" si="30"/>
        <v>-</v>
      </c>
      <c r="S484" s="9" t="str">
        <f>IF(C484&lt;&gt;"-",SUMIFS(买入!$J$4:$J$1000,买入!$C$4:$C$1000,持仓统计!C484)+SUMIFS(卖出!$J$4:$J$1000,卖出!$C$4:$C$1000,持仓统计!C484),"-")</f>
        <v>-</v>
      </c>
      <c r="T484" s="9" t="str">
        <f t="shared" si="31"/>
        <v>-</v>
      </c>
      <c r="U484" s="8"/>
    </row>
    <row r="485" customHeight="1" spans="2:21">
      <c r="B485" s="8">
        <f t="shared" si="28"/>
        <v>479</v>
      </c>
      <c r="C485" s="8" t="str">
        <f>IF(选股!C479&lt;&gt;"",选股!C479,"-")</f>
        <v>-</v>
      </c>
      <c r="D485" s="8"/>
      <c r="E485" s="8" t="str">
        <f>IFERROR(VLOOKUP(C485,选股!C479:E1475,2,FALSE),"-")</f>
        <v>-</v>
      </c>
      <c r="F485" s="8"/>
      <c r="G485" s="8"/>
      <c r="H485" s="8"/>
      <c r="I485" s="8"/>
      <c r="J485" s="8"/>
      <c r="K485" s="8" t="str">
        <f>IFERROR(VLOOKUP(C485,选股!C479:E1475,3,FALSE),"-")</f>
        <v>-</v>
      </c>
      <c r="L485" s="8" t="str">
        <f>IF(C485&lt;&gt;"-",SUMIFS(买入!$G$4:$G$1000,买入!$C$4:$C$1000,持仓统计!C485),"-")</f>
        <v>-</v>
      </c>
      <c r="M485" s="9" t="str">
        <f>IF(C485&lt;&gt;"-",SUMIFS(买入!$I$4:$I$1000,买入!$C$4:$C$1000,持仓统计!C485),"-")</f>
        <v>-</v>
      </c>
      <c r="N485" s="8" t="str">
        <f>IF(C485&lt;&gt;"-",SUMIFS(卖出!$G$4:$G$1000,卖出!$C$4:$C$1000,持仓统计!C485),"-")</f>
        <v>-</v>
      </c>
      <c r="O485" s="9" t="str">
        <f>IF(C485&lt;&gt;"-",SUMIFS(卖出!$I$4:$I$1000,卖出!$C$4:$C$1000,持仓统计!C485),"-")</f>
        <v>-</v>
      </c>
      <c r="P485" s="8" t="str">
        <f t="shared" si="29"/>
        <v>-</v>
      </c>
      <c r="Q485" s="9"/>
      <c r="R485" s="9" t="str">
        <f t="shared" si="30"/>
        <v>-</v>
      </c>
      <c r="S485" s="9" t="str">
        <f>IF(C485&lt;&gt;"-",SUMIFS(买入!$J$4:$J$1000,买入!$C$4:$C$1000,持仓统计!C485)+SUMIFS(卖出!$J$4:$J$1000,卖出!$C$4:$C$1000,持仓统计!C485),"-")</f>
        <v>-</v>
      </c>
      <c r="T485" s="9" t="str">
        <f t="shared" si="31"/>
        <v>-</v>
      </c>
      <c r="U485" s="8"/>
    </row>
    <row r="486" customHeight="1" spans="2:21">
      <c r="B486" s="8">
        <f t="shared" si="28"/>
        <v>480</v>
      </c>
      <c r="C486" s="8" t="str">
        <f>IF(选股!C480&lt;&gt;"",选股!C480,"-")</f>
        <v>-</v>
      </c>
      <c r="D486" s="8"/>
      <c r="E486" s="8" t="str">
        <f>IFERROR(VLOOKUP(C486,选股!C480:E1476,2,FALSE),"-")</f>
        <v>-</v>
      </c>
      <c r="F486" s="8"/>
      <c r="G486" s="8"/>
      <c r="H486" s="8"/>
      <c r="I486" s="8"/>
      <c r="J486" s="8"/>
      <c r="K486" s="8" t="str">
        <f>IFERROR(VLOOKUP(C486,选股!C480:E1476,3,FALSE),"-")</f>
        <v>-</v>
      </c>
      <c r="L486" s="8" t="str">
        <f>IF(C486&lt;&gt;"-",SUMIFS(买入!$G$4:$G$1000,买入!$C$4:$C$1000,持仓统计!C486),"-")</f>
        <v>-</v>
      </c>
      <c r="M486" s="9" t="str">
        <f>IF(C486&lt;&gt;"-",SUMIFS(买入!$I$4:$I$1000,买入!$C$4:$C$1000,持仓统计!C486),"-")</f>
        <v>-</v>
      </c>
      <c r="N486" s="8" t="str">
        <f>IF(C486&lt;&gt;"-",SUMIFS(卖出!$G$4:$G$1000,卖出!$C$4:$C$1000,持仓统计!C486),"-")</f>
        <v>-</v>
      </c>
      <c r="O486" s="9" t="str">
        <f>IF(C486&lt;&gt;"-",SUMIFS(卖出!$I$4:$I$1000,卖出!$C$4:$C$1000,持仓统计!C486),"-")</f>
        <v>-</v>
      </c>
      <c r="P486" s="8" t="str">
        <f t="shared" si="29"/>
        <v>-</v>
      </c>
      <c r="Q486" s="9"/>
      <c r="R486" s="9" t="str">
        <f t="shared" si="30"/>
        <v>-</v>
      </c>
      <c r="S486" s="9" t="str">
        <f>IF(C486&lt;&gt;"-",SUMIFS(买入!$J$4:$J$1000,买入!$C$4:$C$1000,持仓统计!C486)+SUMIFS(卖出!$J$4:$J$1000,卖出!$C$4:$C$1000,持仓统计!C486),"-")</f>
        <v>-</v>
      </c>
      <c r="T486" s="9" t="str">
        <f t="shared" si="31"/>
        <v>-</v>
      </c>
      <c r="U486" s="8"/>
    </row>
    <row r="487" customHeight="1" spans="2:21">
      <c r="B487" s="8">
        <f t="shared" si="28"/>
        <v>481</v>
      </c>
      <c r="C487" s="8" t="str">
        <f>IF(选股!C481&lt;&gt;"",选股!C481,"-")</f>
        <v>-</v>
      </c>
      <c r="D487" s="8"/>
      <c r="E487" s="8" t="str">
        <f>IFERROR(VLOOKUP(C487,选股!C481:E1477,2,FALSE),"-")</f>
        <v>-</v>
      </c>
      <c r="F487" s="8"/>
      <c r="G487" s="8"/>
      <c r="H487" s="8"/>
      <c r="I487" s="8"/>
      <c r="J487" s="8"/>
      <c r="K487" s="8" t="str">
        <f>IFERROR(VLOOKUP(C487,选股!C481:E1477,3,FALSE),"-")</f>
        <v>-</v>
      </c>
      <c r="L487" s="8" t="str">
        <f>IF(C487&lt;&gt;"-",SUMIFS(买入!$G$4:$G$1000,买入!$C$4:$C$1000,持仓统计!C487),"-")</f>
        <v>-</v>
      </c>
      <c r="M487" s="9" t="str">
        <f>IF(C487&lt;&gt;"-",SUMIFS(买入!$I$4:$I$1000,买入!$C$4:$C$1000,持仓统计!C487),"-")</f>
        <v>-</v>
      </c>
      <c r="N487" s="8" t="str">
        <f>IF(C487&lt;&gt;"-",SUMIFS(卖出!$G$4:$G$1000,卖出!$C$4:$C$1000,持仓统计!C487),"-")</f>
        <v>-</v>
      </c>
      <c r="O487" s="9" t="str">
        <f>IF(C487&lt;&gt;"-",SUMIFS(卖出!$I$4:$I$1000,卖出!$C$4:$C$1000,持仓统计!C487),"-")</f>
        <v>-</v>
      </c>
      <c r="P487" s="8" t="str">
        <f t="shared" si="29"/>
        <v>-</v>
      </c>
      <c r="Q487" s="9"/>
      <c r="R487" s="9" t="str">
        <f t="shared" si="30"/>
        <v>-</v>
      </c>
      <c r="S487" s="9" t="str">
        <f>IF(C487&lt;&gt;"-",SUMIFS(买入!$J$4:$J$1000,买入!$C$4:$C$1000,持仓统计!C487)+SUMIFS(卖出!$J$4:$J$1000,卖出!$C$4:$C$1000,持仓统计!C487),"-")</f>
        <v>-</v>
      </c>
      <c r="T487" s="9" t="str">
        <f t="shared" si="31"/>
        <v>-</v>
      </c>
      <c r="U487" s="8"/>
    </row>
    <row r="488" customHeight="1" spans="2:21">
      <c r="B488" s="8">
        <f t="shared" si="28"/>
        <v>482</v>
      </c>
      <c r="C488" s="8" t="str">
        <f>IF(选股!C482&lt;&gt;"",选股!C482,"-")</f>
        <v>-</v>
      </c>
      <c r="D488" s="8"/>
      <c r="E488" s="8" t="str">
        <f>IFERROR(VLOOKUP(C488,选股!C482:E1478,2,FALSE),"-")</f>
        <v>-</v>
      </c>
      <c r="F488" s="8"/>
      <c r="G488" s="8"/>
      <c r="H488" s="8"/>
      <c r="I488" s="8"/>
      <c r="J488" s="8"/>
      <c r="K488" s="8" t="str">
        <f>IFERROR(VLOOKUP(C488,选股!C482:E1478,3,FALSE),"-")</f>
        <v>-</v>
      </c>
      <c r="L488" s="8" t="str">
        <f>IF(C488&lt;&gt;"-",SUMIFS(买入!$G$4:$G$1000,买入!$C$4:$C$1000,持仓统计!C488),"-")</f>
        <v>-</v>
      </c>
      <c r="M488" s="9" t="str">
        <f>IF(C488&lt;&gt;"-",SUMIFS(买入!$I$4:$I$1000,买入!$C$4:$C$1000,持仓统计!C488),"-")</f>
        <v>-</v>
      </c>
      <c r="N488" s="8" t="str">
        <f>IF(C488&lt;&gt;"-",SUMIFS(卖出!$G$4:$G$1000,卖出!$C$4:$C$1000,持仓统计!C488),"-")</f>
        <v>-</v>
      </c>
      <c r="O488" s="9" t="str">
        <f>IF(C488&lt;&gt;"-",SUMIFS(卖出!$I$4:$I$1000,卖出!$C$4:$C$1000,持仓统计!C488),"-")</f>
        <v>-</v>
      </c>
      <c r="P488" s="8" t="str">
        <f t="shared" si="29"/>
        <v>-</v>
      </c>
      <c r="Q488" s="9"/>
      <c r="R488" s="9" t="str">
        <f t="shared" si="30"/>
        <v>-</v>
      </c>
      <c r="S488" s="9" t="str">
        <f>IF(C488&lt;&gt;"-",SUMIFS(买入!$J$4:$J$1000,买入!$C$4:$C$1000,持仓统计!C488)+SUMIFS(卖出!$J$4:$J$1000,卖出!$C$4:$C$1000,持仓统计!C488),"-")</f>
        <v>-</v>
      </c>
      <c r="T488" s="9" t="str">
        <f t="shared" si="31"/>
        <v>-</v>
      </c>
      <c r="U488" s="8"/>
    </row>
    <row r="489" customHeight="1" spans="2:21">
      <c r="B489" s="8">
        <f t="shared" si="28"/>
        <v>483</v>
      </c>
      <c r="C489" s="8" t="str">
        <f>IF(选股!C483&lt;&gt;"",选股!C483,"-")</f>
        <v>-</v>
      </c>
      <c r="D489" s="8"/>
      <c r="E489" s="8" t="str">
        <f>IFERROR(VLOOKUP(C489,选股!C483:E1479,2,FALSE),"-")</f>
        <v>-</v>
      </c>
      <c r="F489" s="8"/>
      <c r="G489" s="8"/>
      <c r="H489" s="8"/>
      <c r="I489" s="8"/>
      <c r="J489" s="8"/>
      <c r="K489" s="8" t="str">
        <f>IFERROR(VLOOKUP(C489,选股!C483:E1479,3,FALSE),"-")</f>
        <v>-</v>
      </c>
      <c r="L489" s="8" t="str">
        <f>IF(C489&lt;&gt;"-",SUMIFS(买入!$G$4:$G$1000,买入!$C$4:$C$1000,持仓统计!C489),"-")</f>
        <v>-</v>
      </c>
      <c r="M489" s="9" t="str">
        <f>IF(C489&lt;&gt;"-",SUMIFS(买入!$I$4:$I$1000,买入!$C$4:$C$1000,持仓统计!C489),"-")</f>
        <v>-</v>
      </c>
      <c r="N489" s="8" t="str">
        <f>IF(C489&lt;&gt;"-",SUMIFS(卖出!$G$4:$G$1000,卖出!$C$4:$C$1000,持仓统计!C489),"-")</f>
        <v>-</v>
      </c>
      <c r="O489" s="9" t="str">
        <f>IF(C489&lt;&gt;"-",SUMIFS(卖出!$I$4:$I$1000,卖出!$C$4:$C$1000,持仓统计!C489),"-")</f>
        <v>-</v>
      </c>
      <c r="P489" s="8" t="str">
        <f t="shared" si="29"/>
        <v>-</v>
      </c>
      <c r="Q489" s="9"/>
      <c r="R489" s="9" t="str">
        <f t="shared" si="30"/>
        <v>-</v>
      </c>
      <c r="S489" s="9" t="str">
        <f>IF(C489&lt;&gt;"-",SUMIFS(买入!$J$4:$J$1000,买入!$C$4:$C$1000,持仓统计!C489)+SUMIFS(卖出!$J$4:$J$1000,卖出!$C$4:$C$1000,持仓统计!C489),"-")</f>
        <v>-</v>
      </c>
      <c r="T489" s="9" t="str">
        <f t="shared" si="31"/>
        <v>-</v>
      </c>
      <c r="U489" s="8"/>
    </row>
    <row r="490" customHeight="1" spans="2:21">
      <c r="B490" s="8">
        <f t="shared" si="28"/>
        <v>484</v>
      </c>
      <c r="C490" s="8" t="str">
        <f>IF(选股!C484&lt;&gt;"",选股!C484,"-")</f>
        <v>-</v>
      </c>
      <c r="D490" s="8"/>
      <c r="E490" s="8" t="str">
        <f>IFERROR(VLOOKUP(C490,选股!C484:E1480,2,FALSE),"-")</f>
        <v>-</v>
      </c>
      <c r="F490" s="8"/>
      <c r="G490" s="8"/>
      <c r="H490" s="8"/>
      <c r="I490" s="8"/>
      <c r="J490" s="8"/>
      <c r="K490" s="8" t="str">
        <f>IFERROR(VLOOKUP(C490,选股!C484:E1480,3,FALSE),"-")</f>
        <v>-</v>
      </c>
      <c r="L490" s="8" t="str">
        <f>IF(C490&lt;&gt;"-",SUMIFS(买入!$G$4:$G$1000,买入!$C$4:$C$1000,持仓统计!C490),"-")</f>
        <v>-</v>
      </c>
      <c r="M490" s="9" t="str">
        <f>IF(C490&lt;&gt;"-",SUMIFS(买入!$I$4:$I$1000,买入!$C$4:$C$1000,持仓统计!C490),"-")</f>
        <v>-</v>
      </c>
      <c r="N490" s="8" t="str">
        <f>IF(C490&lt;&gt;"-",SUMIFS(卖出!$G$4:$G$1000,卖出!$C$4:$C$1000,持仓统计!C490),"-")</f>
        <v>-</v>
      </c>
      <c r="O490" s="9" t="str">
        <f>IF(C490&lt;&gt;"-",SUMIFS(卖出!$I$4:$I$1000,卖出!$C$4:$C$1000,持仓统计!C490),"-")</f>
        <v>-</v>
      </c>
      <c r="P490" s="8" t="str">
        <f t="shared" si="29"/>
        <v>-</v>
      </c>
      <c r="Q490" s="9"/>
      <c r="R490" s="9" t="str">
        <f t="shared" si="30"/>
        <v>-</v>
      </c>
      <c r="S490" s="9" t="str">
        <f>IF(C490&lt;&gt;"-",SUMIFS(买入!$J$4:$J$1000,买入!$C$4:$C$1000,持仓统计!C490)+SUMIFS(卖出!$J$4:$J$1000,卖出!$C$4:$C$1000,持仓统计!C490),"-")</f>
        <v>-</v>
      </c>
      <c r="T490" s="9" t="str">
        <f t="shared" si="31"/>
        <v>-</v>
      </c>
      <c r="U490" s="8"/>
    </row>
    <row r="491" customHeight="1" spans="2:21">
      <c r="B491" s="8">
        <f t="shared" si="28"/>
        <v>485</v>
      </c>
      <c r="C491" s="8" t="str">
        <f>IF(选股!C485&lt;&gt;"",选股!C485,"-")</f>
        <v>-</v>
      </c>
      <c r="D491" s="8"/>
      <c r="E491" s="8" t="str">
        <f>IFERROR(VLOOKUP(C491,选股!C485:E1481,2,FALSE),"-")</f>
        <v>-</v>
      </c>
      <c r="F491" s="8"/>
      <c r="G491" s="8"/>
      <c r="H491" s="8"/>
      <c r="I491" s="8"/>
      <c r="J491" s="8"/>
      <c r="K491" s="8" t="str">
        <f>IFERROR(VLOOKUP(C491,选股!C485:E1481,3,FALSE),"-")</f>
        <v>-</v>
      </c>
      <c r="L491" s="8" t="str">
        <f>IF(C491&lt;&gt;"-",SUMIFS(买入!$G$4:$G$1000,买入!$C$4:$C$1000,持仓统计!C491),"-")</f>
        <v>-</v>
      </c>
      <c r="M491" s="9" t="str">
        <f>IF(C491&lt;&gt;"-",SUMIFS(买入!$I$4:$I$1000,买入!$C$4:$C$1000,持仓统计!C491),"-")</f>
        <v>-</v>
      </c>
      <c r="N491" s="8" t="str">
        <f>IF(C491&lt;&gt;"-",SUMIFS(卖出!$G$4:$G$1000,卖出!$C$4:$C$1000,持仓统计!C491),"-")</f>
        <v>-</v>
      </c>
      <c r="O491" s="9" t="str">
        <f>IF(C491&lt;&gt;"-",SUMIFS(卖出!$I$4:$I$1000,卖出!$C$4:$C$1000,持仓统计!C491),"-")</f>
        <v>-</v>
      </c>
      <c r="P491" s="8" t="str">
        <f t="shared" si="29"/>
        <v>-</v>
      </c>
      <c r="Q491" s="9"/>
      <c r="R491" s="9" t="str">
        <f t="shared" si="30"/>
        <v>-</v>
      </c>
      <c r="S491" s="9" t="str">
        <f>IF(C491&lt;&gt;"-",SUMIFS(买入!$J$4:$J$1000,买入!$C$4:$C$1000,持仓统计!C491)+SUMIFS(卖出!$J$4:$J$1000,卖出!$C$4:$C$1000,持仓统计!C491),"-")</f>
        <v>-</v>
      </c>
      <c r="T491" s="9" t="str">
        <f t="shared" si="31"/>
        <v>-</v>
      </c>
      <c r="U491" s="8"/>
    </row>
    <row r="492" customHeight="1" spans="2:21">
      <c r="B492" s="8">
        <f t="shared" si="28"/>
        <v>486</v>
      </c>
      <c r="C492" s="8" t="str">
        <f>IF(选股!C486&lt;&gt;"",选股!C486,"-")</f>
        <v>-</v>
      </c>
      <c r="D492" s="8"/>
      <c r="E492" s="8" t="str">
        <f>IFERROR(VLOOKUP(C492,选股!C486:E1482,2,FALSE),"-")</f>
        <v>-</v>
      </c>
      <c r="F492" s="8"/>
      <c r="G492" s="8"/>
      <c r="H492" s="8"/>
      <c r="I492" s="8"/>
      <c r="J492" s="8"/>
      <c r="K492" s="8" t="str">
        <f>IFERROR(VLOOKUP(C492,选股!C486:E1482,3,FALSE),"-")</f>
        <v>-</v>
      </c>
      <c r="L492" s="8" t="str">
        <f>IF(C492&lt;&gt;"-",SUMIFS(买入!$G$4:$G$1000,买入!$C$4:$C$1000,持仓统计!C492),"-")</f>
        <v>-</v>
      </c>
      <c r="M492" s="9" t="str">
        <f>IF(C492&lt;&gt;"-",SUMIFS(买入!$I$4:$I$1000,买入!$C$4:$C$1000,持仓统计!C492),"-")</f>
        <v>-</v>
      </c>
      <c r="N492" s="8" t="str">
        <f>IF(C492&lt;&gt;"-",SUMIFS(卖出!$G$4:$G$1000,卖出!$C$4:$C$1000,持仓统计!C492),"-")</f>
        <v>-</v>
      </c>
      <c r="O492" s="9" t="str">
        <f>IF(C492&lt;&gt;"-",SUMIFS(卖出!$I$4:$I$1000,卖出!$C$4:$C$1000,持仓统计!C492),"-")</f>
        <v>-</v>
      </c>
      <c r="P492" s="8" t="str">
        <f t="shared" si="29"/>
        <v>-</v>
      </c>
      <c r="Q492" s="9"/>
      <c r="R492" s="9" t="str">
        <f t="shared" si="30"/>
        <v>-</v>
      </c>
      <c r="S492" s="9" t="str">
        <f>IF(C492&lt;&gt;"-",SUMIFS(买入!$J$4:$J$1000,买入!$C$4:$C$1000,持仓统计!C492)+SUMIFS(卖出!$J$4:$J$1000,卖出!$C$4:$C$1000,持仓统计!C492),"-")</f>
        <v>-</v>
      </c>
      <c r="T492" s="9" t="str">
        <f t="shared" si="31"/>
        <v>-</v>
      </c>
      <c r="U492" s="8"/>
    </row>
    <row r="493" customHeight="1" spans="2:21">
      <c r="B493" s="8">
        <f t="shared" si="28"/>
        <v>487</v>
      </c>
      <c r="C493" s="8" t="str">
        <f>IF(选股!C487&lt;&gt;"",选股!C487,"-")</f>
        <v>-</v>
      </c>
      <c r="D493" s="8"/>
      <c r="E493" s="8" t="str">
        <f>IFERROR(VLOOKUP(C493,选股!C487:E1483,2,FALSE),"-")</f>
        <v>-</v>
      </c>
      <c r="F493" s="8"/>
      <c r="G493" s="8"/>
      <c r="H493" s="8"/>
      <c r="I493" s="8"/>
      <c r="J493" s="8"/>
      <c r="K493" s="8" t="str">
        <f>IFERROR(VLOOKUP(C493,选股!C487:E1483,3,FALSE),"-")</f>
        <v>-</v>
      </c>
      <c r="L493" s="8" t="str">
        <f>IF(C493&lt;&gt;"-",SUMIFS(买入!$G$4:$G$1000,买入!$C$4:$C$1000,持仓统计!C493),"-")</f>
        <v>-</v>
      </c>
      <c r="M493" s="9" t="str">
        <f>IF(C493&lt;&gt;"-",SUMIFS(买入!$I$4:$I$1000,买入!$C$4:$C$1000,持仓统计!C493),"-")</f>
        <v>-</v>
      </c>
      <c r="N493" s="8" t="str">
        <f>IF(C493&lt;&gt;"-",SUMIFS(卖出!$G$4:$G$1000,卖出!$C$4:$C$1000,持仓统计!C493),"-")</f>
        <v>-</v>
      </c>
      <c r="O493" s="9" t="str">
        <f>IF(C493&lt;&gt;"-",SUMIFS(卖出!$I$4:$I$1000,卖出!$C$4:$C$1000,持仓统计!C493),"-")</f>
        <v>-</v>
      </c>
      <c r="P493" s="8" t="str">
        <f t="shared" si="29"/>
        <v>-</v>
      </c>
      <c r="Q493" s="9"/>
      <c r="R493" s="9" t="str">
        <f t="shared" si="30"/>
        <v>-</v>
      </c>
      <c r="S493" s="9" t="str">
        <f>IF(C493&lt;&gt;"-",SUMIFS(买入!$J$4:$J$1000,买入!$C$4:$C$1000,持仓统计!C493)+SUMIFS(卖出!$J$4:$J$1000,卖出!$C$4:$C$1000,持仓统计!C493),"-")</f>
        <v>-</v>
      </c>
      <c r="T493" s="9" t="str">
        <f t="shared" si="31"/>
        <v>-</v>
      </c>
      <c r="U493" s="8"/>
    </row>
    <row r="494" customHeight="1" spans="2:21">
      <c r="B494" s="8">
        <f t="shared" si="28"/>
        <v>488</v>
      </c>
      <c r="C494" s="8" t="str">
        <f>IF(选股!C488&lt;&gt;"",选股!C488,"-")</f>
        <v>-</v>
      </c>
      <c r="D494" s="8"/>
      <c r="E494" s="8" t="str">
        <f>IFERROR(VLOOKUP(C494,选股!C488:E1484,2,FALSE),"-")</f>
        <v>-</v>
      </c>
      <c r="F494" s="8"/>
      <c r="G494" s="8"/>
      <c r="H494" s="8"/>
      <c r="I494" s="8"/>
      <c r="J494" s="8"/>
      <c r="K494" s="8" t="str">
        <f>IFERROR(VLOOKUP(C494,选股!C488:E1484,3,FALSE),"-")</f>
        <v>-</v>
      </c>
      <c r="L494" s="8" t="str">
        <f>IF(C494&lt;&gt;"-",SUMIFS(买入!$G$4:$G$1000,买入!$C$4:$C$1000,持仓统计!C494),"-")</f>
        <v>-</v>
      </c>
      <c r="M494" s="9" t="str">
        <f>IF(C494&lt;&gt;"-",SUMIFS(买入!$I$4:$I$1000,买入!$C$4:$C$1000,持仓统计!C494),"-")</f>
        <v>-</v>
      </c>
      <c r="N494" s="8" t="str">
        <f>IF(C494&lt;&gt;"-",SUMIFS(卖出!$G$4:$G$1000,卖出!$C$4:$C$1000,持仓统计!C494),"-")</f>
        <v>-</v>
      </c>
      <c r="O494" s="9" t="str">
        <f>IF(C494&lt;&gt;"-",SUMIFS(卖出!$I$4:$I$1000,卖出!$C$4:$C$1000,持仓统计!C494),"-")</f>
        <v>-</v>
      </c>
      <c r="P494" s="8" t="str">
        <f t="shared" si="29"/>
        <v>-</v>
      </c>
      <c r="Q494" s="9"/>
      <c r="R494" s="9" t="str">
        <f t="shared" si="30"/>
        <v>-</v>
      </c>
      <c r="S494" s="9" t="str">
        <f>IF(C494&lt;&gt;"-",SUMIFS(买入!$J$4:$J$1000,买入!$C$4:$C$1000,持仓统计!C494)+SUMIFS(卖出!$J$4:$J$1000,卖出!$C$4:$C$1000,持仓统计!C494),"-")</f>
        <v>-</v>
      </c>
      <c r="T494" s="9" t="str">
        <f t="shared" si="31"/>
        <v>-</v>
      </c>
      <c r="U494" s="8"/>
    </row>
    <row r="495" customHeight="1" spans="2:21">
      <c r="B495" s="8">
        <f t="shared" si="28"/>
        <v>489</v>
      </c>
      <c r="C495" s="8" t="str">
        <f>IF(选股!C489&lt;&gt;"",选股!C489,"-")</f>
        <v>-</v>
      </c>
      <c r="D495" s="8"/>
      <c r="E495" s="8" t="str">
        <f>IFERROR(VLOOKUP(C495,选股!C489:E1485,2,FALSE),"-")</f>
        <v>-</v>
      </c>
      <c r="F495" s="8"/>
      <c r="G495" s="8"/>
      <c r="H495" s="8"/>
      <c r="I495" s="8"/>
      <c r="J495" s="8"/>
      <c r="K495" s="8" t="str">
        <f>IFERROR(VLOOKUP(C495,选股!C489:E1485,3,FALSE),"-")</f>
        <v>-</v>
      </c>
      <c r="L495" s="8" t="str">
        <f>IF(C495&lt;&gt;"-",SUMIFS(买入!$G$4:$G$1000,买入!$C$4:$C$1000,持仓统计!C495),"-")</f>
        <v>-</v>
      </c>
      <c r="M495" s="9" t="str">
        <f>IF(C495&lt;&gt;"-",SUMIFS(买入!$I$4:$I$1000,买入!$C$4:$C$1000,持仓统计!C495),"-")</f>
        <v>-</v>
      </c>
      <c r="N495" s="8" t="str">
        <f>IF(C495&lt;&gt;"-",SUMIFS(卖出!$G$4:$G$1000,卖出!$C$4:$C$1000,持仓统计!C495),"-")</f>
        <v>-</v>
      </c>
      <c r="O495" s="9" t="str">
        <f>IF(C495&lt;&gt;"-",SUMIFS(卖出!$I$4:$I$1000,卖出!$C$4:$C$1000,持仓统计!C495),"-")</f>
        <v>-</v>
      </c>
      <c r="P495" s="8" t="str">
        <f t="shared" si="29"/>
        <v>-</v>
      </c>
      <c r="Q495" s="9"/>
      <c r="R495" s="9" t="str">
        <f t="shared" si="30"/>
        <v>-</v>
      </c>
      <c r="S495" s="9" t="str">
        <f>IF(C495&lt;&gt;"-",SUMIFS(买入!$J$4:$J$1000,买入!$C$4:$C$1000,持仓统计!C495)+SUMIFS(卖出!$J$4:$J$1000,卖出!$C$4:$C$1000,持仓统计!C495),"-")</f>
        <v>-</v>
      </c>
      <c r="T495" s="9" t="str">
        <f t="shared" si="31"/>
        <v>-</v>
      </c>
      <c r="U495" s="8"/>
    </row>
    <row r="496" customHeight="1" spans="2:21">
      <c r="B496" s="8">
        <f t="shared" si="28"/>
        <v>490</v>
      </c>
      <c r="C496" s="8" t="str">
        <f>IF(选股!C490&lt;&gt;"",选股!C490,"-")</f>
        <v>-</v>
      </c>
      <c r="D496" s="8"/>
      <c r="E496" s="8" t="str">
        <f>IFERROR(VLOOKUP(C496,选股!C490:E1486,2,FALSE),"-")</f>
        <v>-</v>
      </c>
      <c r="F496" s="8"/>
      <c r="G496" s="8"/>
      <c r="H496" s="8"/>
      <c r="I496" s="8"/>
      <c r="J496" s="8"/>
      <c r="K496" s="8" t="str">
        <f>IFERROR(VLOOKUP(C496,选股!C490:E1486,3,FALSE),"-")</f>
        <v>-</v>
      </c>
      <c r="L496" s="8" t="str">
        <f>IF(C496&lt;&gt;"-",SUMIFS(买入!$G$4:$G$1000,买入!$C$4:$C$1000,持仓统计!C496),"-")</f>
        <v>-</v>
      </c>
      <c r="M496" s="9" t="str">
        <f>IF(C496&lt;&gt;"-",SUMIFS(买入!$I$4:$I$1000,买入!$C$4:$C$1000,持仓统计!C496),"-")</f>
        <v>-</v>
      </c>
      <c r="N496" s="8" t="str">
        <f>IF(C496&lt;&gt;"-",SUMIFS(卖出!$G$4:$G$1000,卖出!$C$4:$C$1000,持仓统计!C496),"-")</f>
        <v>-</v>
      </c>
      <c r="O496" s="9" t="str">
        <f>IF(C496&lt;&gt;"-",SUMIFS(卖出!$I$4:$I$1000,卖出!$C$4:$C$1000,持仓统计!C496),"-")</f>
        <v>-</v>
      </c>
      <c r="P496" s="8" t="str">
        <f t="shared" si="29"/>
        <v>-</v>
      </c>
      <c r="Q496" s="9"/>
      <c r="R496" s="9" t="str">
        <f t="shared" si="30"/>
        <v>-</v>
      </c>
      <c r="S496" s="9" t="str">
        <f>IF(C496&lt;&gt;"-",SUMIFS(买入!$J$4:$J$1000,买入!$C$4:$C$1000,持仓统计!C496)+SUMIFS(卖出!$J$4:$J$1000,卖出!$C$4:$C$1000,持仓统计!C496),"-")</f>
        <v>-</v>
      </c>
      <c r="T496" s="9" t="str">
        <f t="shared" si="31"/>
        <v>-</v>
      </c>
      <c r="U496" s="8"/>
    </row>
    <row r="497" customHeight="1" spans="2:21">
      <c r="B497" s="8">
        <f t="shared" si="28"/>
        <v>491</v>
      </c>
      <c r="C497" s="8" t="str">
        <f>IF(选股!C491&lt;&gt;"",选股!C491,"-")</f>
        <v>-</v>
      </c>
      <c r="D497" s="8"/>
      <c r="E497" s="8" t="str">
        <f>IFERROR(VLOOKUP(C497,选股!C491:E1487,2,FALSE),"-")</f>
        <v>-</v>
      </c>
      <c r="F497" s="8"/>
      <c r="G497" s="8"/>
      <c r="H497" s="8"/>
      <c r="I497" s="8"/>
      <c r="J497" s="8"/>
      <c r="K497" s="8" t="str">
        <f>IFERROR(VLOOKUP(C497,选股!C491:E1487,3,FALSE),"-")</f>
        <v>-</v>
      </c>
      <c r="L497" s="8" t="str">
        <f>IF(C497&lt;&gt;"-",SUMIFS(买入!$G$4:$G$1000,买入!$C$4:$C$1000,持仓统计!C497),"-")</f>
        <v>-</v>
      </c>
      <c r="M497" s="9" t="str">
        <f>IF(C497&lt;&gt;"-",SUMIFS(买入!$I$4:$I$1000,买入!$C$4:$C$1000,持仓统计!C497),"-")</f>
        <v>-</v>
      </c>
      <c r="N497" s="8" t="str">
        <f>IF(C497&lt;&gt;"-",SUMIFS(卖出!$G$4:$G$1000,卖出!$C$4:$C$1000,持仓统计!C497),"-")</f>
        <v>-</v>
      </c>
      <c r="O497" s="9" t="str">
        <f>IF(C497&lt;&gt;"-",SUMIFS(卖出!$I$4:$I$1000,卖出!$C$4:$C$1000,持仓统计!C497),"-")</f>
        <v>-</v>
      </c>
      <c r="P497" s="8" t="str">
        <f t="shared" si="29"/>
        <v>-</v>
      </c>
      <c r="Q497" s="9"/>
      <c r="R497" s="9" t="str">
        <f t="shared" si="30"/>
        <v>-</v>
      </c>
      <c r="S497" s="9" t="str">
        <f>IF(C497&lt;&gt;"-",SUMIFS(买入!$J$4:$J$1000,买入!$C$4:$C$1000,持仓统计!C497)+SUMIFS(卖出!$J$4:$J$1000,卖出!$C$4:$C$1000,持仓统计!C497),"-")</f>
        <v>-</v>
      </c>
      <c r="T497" s="9" t="str">
        <f t="shared" si="31"/>
        <v>-</v>
      </c>
      <c r="U497" s="8"/>
    </row>
    <row r="498" customHeight="1" spans="2:21">
      <c r="B498" s="8">
        <f t="shared" si="28"/>
        <v>492</v>
      </c>
      <c r="C498" s="8" t="str">
        <f>IF(选股!C492&lt;&gt;"",选股!C492,"-")</f>
        <v>-</v>
      </c>
      <c r="D498" s="8"/>
      <c r="E498" s="8" t="str">
        <f>IFERROR(VLOOKUP(C498,选股!C492:E1488,2,FALSE),"-")</f>
        <v>-</v>
      </c>
      <c r="F498" s="8"/>
      <c r="G498" s="8"/>
      <c r="H498" s="8"/>
      <c r="I498" s="8"/>
      <c r="J498" s="8"/>
      <c r="K498" s="8" t="str">
        <f>IFERROR(VLOOKUP(C498,选股!C492:E1488,3,FALSE),"-")</f>
        <v>-</v>
      </c>
      <c r="L498" s="8" t="str">
        <f>IF(C498&lt;&gt;"-",SUMIFS(买入!$G$4:$G$1000,买入!$C$4:$C$1000,持仓统计!C498),"-")</f>
        <v>-</v>
      </c>
      <c r="M498" s="9" t="str">
        <f>IF(C498&lt;&gt;"-",SUMIFS(买入!$I$4:$I$1000,买入!$C$4:$C$1000,持仓统计!C498),"-")</f>
        <v>-</v>
      </c>
      <c r="N498" s="8" t="str">
        <f>IF(C498&lt;&gt;"-",SUMIFS(卖出!$G$4:$G$1000,卖出!$C$4:$C$1000,持仓统计!C498),"-")</f>
        <v>-</v>
      </c>
      <c r="O498" s="9" t="str">
        <f>IF(C498&lt;&gt;"-",SUMIFS(卖出!$I$4:$I$1000,卖出!$C$4:$C$1000,持仓统计!C498),"-")</f>
        <v>-</v>
      </c>
      <c r="P498" s="8" t="str">
        <f t="shared" si="29"/>
        <v>-</v>
      </c>
      <c r="Q498" s="9"/>
      <c r="R498" s="9" t="str">
        <f t="shared" si="30"/>
        <v>-</v>
      </c>
      <c r="S498" s="9" t="str">
        <f>IF(C498&lt;&gt;"-",SUMIFS(买入!$J$4:$J$1000,买入!$C$4:$C$1000,持仓统计!C498)+SUMIFS(卖出!$J$4:$J$1000,卖出!$C$4:$C$1000,持仓统计!C498),"-")</f>
        <v>-</v>
      </c>
      <c r="T498" s="9" t="str">
        <f t="shared" si="31"/>
        <v>-</v>
      </c>
      <c r="U498" s="8"/>
    </row>
    <row r="499" customHeight="1" spans="2:21">
      <c r="B499" s="8">
        <f t="shared" si="28"/>
        <v>493</v>
      </c>
      <c r="C499" s="8" t="str">
        <f>IF(选股!C493&lt;&gt;"",选股!C493,"-")</f>
        <v>-</v>
      </c>
      <c r="D499" s="8"/>
      <c r="E499" s="8" t="str">
        <f>IFERROR(VLOOKUP(C499,选股!C493:E1489,2,FALSE),"-")</f>
        <v>-</v>
      </c>
      <c r="F499" s="8"/>
      <c r="G499" s="8"/>
      <c r="H499" s="8"/>
      <c r="I499" s="8"/>
      <c r="J499" s="8"/>
      <c r="K499" s="8" t="str">
        <f>IFERROR(VLOOKUP(C499,选股!C493:E1489,3,FALSE),"-")</f>
        <v>-</v>
      </c>
      <c r="L499" s="8" t="str">
        <f>IF(C499&lt;&gt;"-",SUMIFS(买入!$G$4:$G$1000,买入!$C$4:$C$1000,持仓统计!C499),"-")</f>
        <v>-</v>
      </c>
      <c r="M499" s="9" t="str">
        <f>IF(C499&lt;&gt;"-",SUMIFS(买入!$I$4:$I$1000,买入!$C$4:$C$1000,持仓统计!C499),"-")</f>
        <v>-</v>
      </c>
      <c r="N499" s="8" t="str">
        <f>IF(C499&lt;&gt;"-",SUMIFS(卖出!$G$4:$G$1000,卖出!$C$4:$C$1000,持仓统计!C499),"-")</f>
        <v>-</v>
      </c>
      <c r="O499" s="9" t="str">
        <f>IF(C499&lt;&gt;"-",SUMIFS(卖出!$I$4:$I$1000,卖出!$C$4:$C$1000,持仓统计!C499),"-")</f>
        <v>-</v>
      </c>
      <c r="P499" s="8" t="str">
        <f t="shared" si="29"/>
        <v>-</v>
      </c>
      <c r="Q499" s="9"/>
      <c r="R499" s="9" t="str">
        <f t="shared" si="30"/>
        <v>-</v>
      </c>
      <c r="S499" s="9" t="str">
        <f>IF(C499&lt;&gt;"-",SUMIFS(买入!$J$4:$J$1000,买入!$C$4:$C$1000,持仓统计!C499)+SUMIFS(卖出!$J$4:$J$1000,卖出!$C$4:$C$1000,持仓统计!C499),"-")</f>
        <v>-</v>
      </c>
      <c r="T499" s="9" t="str">
        <f t="shared" si="31"/>
        <v>-</v>
      </c>
      <c r="U499" s="8"/>
    </row>
    <row r="500" customHeight="1" spans="2:21">
      <c r="B500" s="8">
        <f t="shared" si="28"/>
        <v>494</v>
      </c>
      <c r="C500" s="8" t="str">
        <f>IF(选股!C494&lt;&gt;"",选股!C494,"-")</f>
        <v>-</v>
      </c>
      <c r="D500" s="8"/>
      <c r="E500" s="8" t="str">
        <f>IFERROR(VLOOKUP(C500,选股!C494:E1490,2,FALSE),"-")</f>
        <v>-</v>
      </c>
      <c r="F500" s="8"/>
      <c r="G500" s="8"/>
      <c r="H500" s="8"/>
      <c r="I500" s="8"/>
      <c r="J500" s="8"/>
      <c r="K500" s="8" t="str">
        <f>IFERROR(VLOOKUP(C500,选股!C494:E1490,3,FALSE),"-")</f>
        <v>-</v>
      </c>
      <c r="L500" s="8" t="str">
        <f>IF(C500&lt;&gt;"-",SUMIFS(买入!$G$4:$G$1000,买入!$C$4:$C$1000,持仓统计!C500),"-")</f>
        <v>-</v>
      </c>
      <c r="M500" s="9" t="str">
        <f>IF(C500&lt;&gt;"-",SUMIFS(买入!$I$4:$I$1000,买入!$C$4:$C$1000,持仓统计!C500),"-")</f>
        <v>-</v>
      </c>
      <c r="N500" s="8" t="str">
        <f>IF(C500&lt;&gt;"-",SUMIFS(卖出!$G$4:$G$1000,卖出!$C$4:$C$1000,持仓统计!C500),"-")</f>
        <v>-</v>
      </c>
      <c r="O500" s="9" t="str">
        <f>IF(C500&lt;&gt;"-",SUMIFS(卖出!$I$4:$I$1000,卖出!$C$4:$C$1000,持仓统计!C500),"-")</f>
        <v>-</v>
      </c>
      <c r="P500" s="8" t="str">
        <f t="shared" si="29"/>
        <v>-</v>
      </c>
      <c r="Q500" s="9"/>
      <c r="R500" s="9" t="str">
        <f t="shared" si="30"/>
        <v>-</v>
      </c>
      <c r="S500" s="9" t="str">
        <f>IF(C500&lt;&gt;"-",SUMIFS(买入!$J$4:$J$1000,买入!$C$4:$C$1000,持仓统计!C500)+SUMIFS(卖出!$J$4:$J$1000,卖出!$C$4:$C$1000,持仓统计!C500),"-")</f>
        <v>-</v>
      </c>
      <c r="T500" s="9" t="str">
        <f t="shared" si="31"/>
        <v>-</v>
      </c>
      <c r="U500" s="8"/>
    </row>
    <row r="501" customHeight="1" spans="2:21">
      <c r="B501" s="8">
        <f t="shared" si="28"/>
        <v>495</v>
      </c>
      <c r="C501" s="8" t="str">
        <f>IF(选股!C495&lt;&gt;"",选股!C495,"-")</f>
        <v>-</v>
      </c>
      <c r="D501" s="8"/>
      <c r="E501" s="8" t="str">
        <f>IFERROR(VLOOKUP(C501,选股!C495:E1491,2,FALSE),"-")</f>
        <v>-</v>
      </c>
      <c r="F501" s="8"/>
      <c r="G501" s="8"/>
      <c r="H501" s="8"/>
      <c r="I501" s="8"/>
      <c r="J501" s="8"/>
      <c r="K501" s="8" t="str">
        <f>IFERROR(VLOOKUP(C501,选股!C495:E1491,3,FALSE),"-")</f>
        <v>-</v>
      </c>
      <c r="L501" s="8" t="str">
        <f>IF(C501&lt;&gt;"-",SUMIFS(买入!$G$4:$G$1000,买入!$C$4:$C$1000,持仓统计!C501),"-")</f>
        <v>-</v>
      </c>
      <c r="M501" s="9" t="str">
        <f>IF(C501&lt;&gt;"-",SUMIFS(买入!$I$4:$I$1000,买入!$C$4:$C$1000,持仓统计!C501),"-")</f>
        <v>-</v>
      </c>
      <c r="N501" s="8" t="str">
        <f>IF(C501&lt;&gt;"-",SUMIFS(卖出!$G$4:$G$1000,卖出!$C$4:$C$1000,持仓统计!C501),"-")</f>
        <v>-</v>
      </c>
      <c r="O501" s="9" t="str">
        <f>IF(C501&lt;&gt;"-",SUMIFS(卖出!$I$4:$I$1000,卖出!$C$4:$C$1000,持仓统计!C501),"-")</f>
        <v>-</v>
      </c>
      <c r="P501" s="8" t="str">
        <f t="shared" si="29"/>
        <v>-</v>
      </c>
      <c r="Q501" s="9"/>
      <c r="R501" s="9" t="str">
        <f t="shared" si="30"/>
        <v>-</v>
      </c>
      <c r="S501" s="9" t="str">
        <f>IF(C501&lt;&gt;"-",SUMIFS(买入!$J$4:$J$1000,买入!$C$4:$C$1000,持仓统计!C501)+SUMIFS(卖出!$J$4:$J$1000,卖出!$C$4:$C$1000,持仓统计!C501),"-")</f>
        <v>-</v>
      </c>
      <c r="T501" s="9" t="str">
        <f t="shared" si="31"/>
        <v>-</v>
      </c>
      <c r="U501" s="8"/>
    </row>
    <row r="502" customHeight="1" spans="2:21">
      <c r="B502" s="8">
        <f t="shared" si="28"/>
        <v>496</v>
      </c>
      <c r="C502" s="8" t="str">
        <f>IF(选股!C496&lt;&gt;"",选股!C496,"-")</f>
        <v>-</v>
      </c>
      <c r="D502" s="8"/>
      <c r="E502" s="8" t="str">
        <f>IFERROR(VLOOKUP(C502,选股!C496:E1492,2,FALSE),"-")</f>
        <v>-</v>
      </c>
      <c r="F502" s="8"/>
      <c r="G502" s="8"/>
      <c r="H502" s="8"/>
      <c r="I502" s="8"/>
      <c r="J502" s="8"/>
      <c r="K502" s="8" t="str">
        <f>IFERROR(VLOOKUP(C502,选股!C496:E1492,3,FALSE),"-")</f>
        <v>-</v>
      </c>
      <c r="L502" s="8" t="str">
        <f>IF(C502&lt;&gt;"-",SUMIFS(买入!$G$4:$G$1000,买入!$C$4:$C$1000,持仓统计!C502),"-")</f>
        <v>-</v>
      </c>
      <c r="M502" s="9" t="str">
        <f>IF(C502&lt;&gt;"-",SUMIFS(买入!$I$4:$I$1000,买入!$C$4:$C$1000,持仓统计!C502),"-")</f>
        <v>-</v>
      </c>
      <c r="N502" s="8" t="str">
        <f>IF(C502&lt;&gt;"-",SUMIFS(卖出!$G$4:$G$1000,卖出!$C$4:$C$1000,持仓统计!C502),"-")</f>
        <v>-</v>
      </c>
      <c r="O502" s="9" t="str">
        <f>IF(C502&lt;&gt;"-",SUMIFS(卖出!$I$4:$I$1000,卖出!$C$4:$C$1000,持仓统计!C502),"-")</f>
        <v>-</v>
      </c>
      <c r="P502" s="8" t="str">
        <f t="shared" si="29"/>
        <v>-</v>
      </c>
      <c r="Q502" s="9"/>
      <c r="R502" s="9" t="str">
        <f t="shared" si="30"/>
        <v>-</v>
      </c>
      <c r="S502" s="9" t="str">
        <f>IF(C502&lt;&gt;"-",SUMIFS(买入!$J$4:$J$1000,买入!$C$4:$C$1000,持仓统计!C502)+SUMIFS(卖出!$J$4:$J$1000,卖出!$C$4:$C$1000,持仓统计!C502),"-")</f>
        <v>-</v>
      </c>
      <c r="T502" s="9" t="str">
        <f t="shared" si="31"/>
        <v>-</v>
      </c>
      <c r="U502" s="8"/>
    </row>
    <row r="503" customHeight="1" spans="2:21">
      <c r="B503" s="8">
        <f t="shared" si="28"/>
        <v>497</v>
      </c>
      <c r="C503" s="8" t="str">
        <f>IF(选股!C497&lt;&gt;"",选股!C497,"-")</f>
        <v>-</v>
      </c>
      <c r="D503" s="8"/>
      <c r="E503" s="8" t="str">
        <f>IFERROR(VLOOKUP(C503,选股!C497:E1493,2,FALSE),"-")</f>
        <v>-</v>
      </c>
      <c r="F503" s="8"/>
      <c r="G503" s="8"/>
      <c r="H503" s="8"/>
      <c r="I503" s="8"/>
      <c r="J503" s="8"/>
      <c r="K503" s="8" t="str">
        <f>IFERROR(VLOOKUP(C503,选股!C497:E1493,3,FALSE),"-")</f>
        <v>-</v>
      </c>
      <c r="L503" s="8" t="str">
        <f>IF(C503&lt;&gt;"-",SUMIFS(买入!$G$4:$G$1000,买入!$C$4:$C$1000,持仓统计!C503),"-")</f>
        <v>-</v>
      </c>
      <c r="M503" s="9" t="str">
        <f>IF(C503&lt;&gt;"-",SUMIFS(买入!$I$4:$I$1000,买入!$C$4:$C$1000,持仓统计!C503),"-")</f>
        <v>-</v>
      </c>
      <c r="N503" s="8" t="str">
        <f>IF(C503&lt;&gt;"-",SUMIFS(卖出!$G$4:$G$1000,卖出!$C$4:$C$1000,持仓统计!C503),"-")</f>
        <v>-</v>
      </c>
      <c r="O503" s="9" t="str">
        <f>IF(C503&lt;&gt;"-",SUMIFS(卖出!$I$4:$I$1000,卖出!$C$4:$C$1000,持仓统计!C503),"-")</f>
        <v>-</v>
      </c>
      <c r="P503" s="8" t="str">
        <f t="shared" si="29"/>
        <v>-</v>
      </c>
      <c r="Q503" s="9"/>
      <c r="R503" s="9" t="str">
        <f t="shared" si="30"/>
        <v>-</v>
      </c>
      <c r="S503" s="9" t="str">
        <f>IF(C503&lt;&gt;"-",SUMIFS(买入!$J$4:$J$1000,买入!$C$4:$C$1000,持仓统计!C503)+SUMIFS(卖出!$J$4:$J$1000,卖出!$C$4:$C$1000,持仓统计!C503),"-")</f>
        <v>-</v>
      </c>
      <c r="T503" s="9" t="str">
        <f t="shared" si="31"/>
        <v>-</v>
      </c>
      <c r="U503" s="8"/>
    </row>
    <row r="504" customHeight="1" spans="2:21">
      <c r="B504" s="8">
        <f t="shared" si="28"/>
        <v>498</v>
      </c>
      <c r="C504" s="8" t="str">
        <f>IF(选股!C498&lt;&gt;"",选股!C498,"-")</f>
        <v>-</v>
      </c>
      <c r="D504" s="8"/>
      <c r="E504" s="8" t="str">
        <f>IFERROR(VLOOKUP(C504,选股!C498:E1494,2,FALSE),"-")</f>
        <v>-</v>
      </c>
      <c r="F504" s="8"/>
      <c r="G504" s="8"/>
      <c r="H504" s="8"/>
      <c r="I504" s="8"/>
      <c r="J504" s="8"/>
      <c r="K504" s="8" t="str">
        <f>IFERROR(VLOOKUP(C504,选股!C498:E1494,3,FALSE),"-")</f>
        <v>-</v>
      </c>
      <c r="L504" s="8" t="str">
        <f>IF(C504&lt;&gt;"-",SUMIFS(买入!$G$4:$G$1000,买入!$C$4:$C$1000,持仓统计!C504),"-")</f>
        <v>-</v>
      </c>
      <c r="M504" s="9" t="str">
        <f>IF(C504&lt;&gt;"-",SUMIFS(买入!$I$4:$I$1000,买入!$C$4:$C$1000,持仓统计!C504),"-")</f>
        <v>-</v>
      </c>
      <c r="N504" s="8" t="str">
        <f>IF(C504&lt;&gt;"-",SUMIFS(卖出!$G$4:$G$1000,卖出!$C$4:$C$1000,持仓统计!C504),"-")</f>
        <v>-</v>
      </c>
      <c r="O504" s="9" t="str">
        <f>IF(C504&lt;&gt;"-",SUMIFS(卖出!$I$4:$I$1000,卖出!$C$4:$C$1000,持仓统计!C504),"-")</f>
        <v>-</v>
      </c>
      <c r="P504" s="8" t="str">
        <f t="shared" si="29"/>
        <v>-</v>
      </c>
      <c r="Q504" s="9"/>
      <c r="R504" s="9" t="str">
        <f t="shared" si="30"/>
        <v>-</v>
      </c>
      <c r="S504" s="9" t="str">
        <f>IF(C504&lt;&gt;"-",SUMIFS(买入!$J$4:$J$1000,买入!$C$4:$C$1000,持仓统计!C504)+SUMIFS(卖出!$J$4:$J$1000,卖出!$C$4:$C$1000,持仓统计!C504),"-")</f>
        <v>-</v>
      </c>
      <c r="T504" s="9" t="str">
        <f t="shared" si="31"/>
        <v>-</v>
      </c>
      <c r="U504" s="8"/>
    </row>
    <row r="505" customHeight="1" spans="2:21">
      <c r="B505" s="8">
        <f t="shared" si="28"/>
        <v>499</v>
      </c>
      <c r="C505" s="8" t="str">
        <f>IF(选股!C499&lt;&gt;"",选股!C499,"-")</f>
        <v>-</v>
      </c>
      <c r="D505" s="8"/>
      <c r="E505" s="8" t="str">
        <f>IFERROR(VLOOKUP(C505,选股!C499:E1495,2,FALSE),"-")</f>
        <v>-</v>
      </c>
      <c r="F505" s="8"/>
      <c r="G505" s="8"/>
      <c r="H505" s="8"/>
      <c r="I505" s="8"/>
      <c r="J505" s="8"/>
      <c r="K505" s="8" t="str">
        <f>IFERROR(VLOOKUP(C505,选股!C499:E1495,3,FALSE),"-")</f>
        <v>-</v>
      </c>
      <c r="L505" s="8" t="str">
        <f>IF(C505&lt;&gt;"-",SUMIFS(买入!$G$4:$G$1000,买入!$C$4:$C$1000,持仓统计!C505),"-")</f>
        <v>-</v>
      </c>
      <c r="M505" s="9" t="str">
        <f>IF(C505&lt;&gt;"-",SUMIFS(买入!$I$4:$I$1000,买入!$C$4:$C$1000,持仓统计!C505),"-")</f>
        <v>-</v>
      </c>
      <c r="N505" s="8" t="str">
        <f>IF(C505&lt;&gt;"-",SUMIFS(卖出!$G$4:$G$1000,卖出!$C$4:$C$1000,持仓统计!C505),"-")</f>
        <v>-</v>
      </c>
      <c r="O505" s="9" t="str">
        <f>IF(C505&lt;&gt;"-",SUMIFS(卖出!$I$4:$I$1000,卖出!$C$4:$C$1000,持仓统计!C505),"-")</f>
        <v>-</v>
      </c>
      <c r="P505" s="8" t="str">
        <f t="shared" si="29"/>
        <v>-</v>
      </c>
      <c r="Q505" s="9"/>
      <c r="R505" s="9" t="str">
        <f t="shared" si="30"/>
        <v>-</v>
      </c>
      <c r="S505" s="9" t="str">
        <f>IF(C505&lt;&gt;"-",SUMIFS(买入!$J$4:$J$1000,买入!$C$4:$C$1000,持仓统计!C505)+SUMIFS(卖出!$J$4:$J$1000,卖出!$C$4:$C$1000,持仓统计!C505),"-")</f>
        <v>-</v>
      </c>
      <c r="T505" s="9" t="str">
        <f t="shared" si="31"/>
        <v>-</v>
      </c>
      <c r="U505" s="8"/>
    </row>
    <row r="506" customHeight="1" spans="2:21">
      <c r="B506" s="8">
        <f t="shared" si="28"/>
        <v>500</v>
      </c>
      <c r="C506" s="8" t="str">
        <f>IF(选股!C500&lt;&gt;"",选股!C500,"-")</f>
        <v>-</v>
      </c>
      <c r="D506" s="8"/>
      <c r="E506" s="8" t="str">
        <f>IFERROR(VLOOKUP(C506,选股!C500:E1496,2,FALSE),"-")</f>
        <v>-</v>
      </c>
      <c r="F506" s="8"/>
      <c r="G506" s="8"/>
      <c r="H506" s="8"/>
      <c r="I506" s="8"/>
      <c r="J506" s="8"/>
      <c r="K506" s="8" t="str">
        <f>IFERROR(VLOOKUP(C506,选股!C500:E1496,3,FALSE),"-")</f>
        <v>-</v>
      </c>
      <c r="L506" s="8" t="str">
        <f>IF(C506&lt;&gt;"-",SUMIFS(买入!$G$4:$G$1000,买入!$C$4:$C$1000,持仓统计!C506),"-")</f>
        <v>-</v>
      </c>
      <c r="M506" s="9" t="str">
        <f>IF(C506&lt;&gt;"-",SUMIFS(买入!$I$4:$I$1000,买入!$C$4:$C$1000,持仓统计!C506),"-")</f>
        <v>-</v>
      </c>
      <c r="N506" s="8" t="str">
        <f>IF(C506&lt;&gt;"-",SUMIFS(卖出!$G$4:$G$1000,卖出!$C$4:$C$1000,持仓统计!C506),"-")</f>
        <v>-</v>
      </c>
      <c r="O506" s="9" t="str">
        <f>IF(C506&lt;&gt;"-",SUMIFS(卖出!$I$4:$I$1000,卖出!$C$4:$C$1000,持仓统计!C506),"-")</f>
        <v>-</v>
      </c>
      <c r="P506" s="8" t="str">
        <f t="shared" si="29"/>
        <v>-</v>
      </c>
      <c r="Q506" s="9"/>
      <c r="R506" s="9" t="str">
        <f t="shared" si="30"/>
        <v>-</v>
      </c>
      <c r="S506" s="9" t="str">
        <f>IF(C506&lt;&gt;"-",SUMIFS(买入!$J$4:$J$1000,买入!$C$4:$C$1000,持仓统计!C506)+SUMIFS(卖出!$J$4:$J$1000,卖出!$C$4:$C$1000,持仓统计!C506),"-")</f>
        <v>-</v>
      </c>
      <c r="T506" s="9" t="str">
        <f t="shared" si="31"/>
        <v>-</v>
      </c>
      <c r="U506" s="8"/>
    </row>
    <row r="507" customHeight="1" spans="2:21">
      <c r="B507" s="8">
        <f t="shared" si="28"/>
        <v>501</v>
      </c>
      <c r="C507" s="8" t="str">
        <f>IF(选股!C501&lt;&gt;"",选股!C501,"-")</f>
        <v>-</v>
      </c>
      <c r="D507" s="8"/>
      <c r="E507" s="8" t="str">
        <f>IFERROR(VLOOKUP(C507,选股!C501:E1497,2,FALSE),"-")</f>
        <v>-</v>
      </c>
      <c r="F507" s="8"/>
      <c r="G507" s="8"/>
      <c r="H507" s="8"/>
      <c r="I507" s="8"/>
      <c r="J507" s="8"/>
      <c r="K507" s="8" t="str">
        <f>IFERROR(VLOOKUP(C507,选股!C501:E1497,3,FALSE),"-")</f>
        <v>-</v>
      </c>
      <c r="L507" s="8" t="str">
        <f>IF(C507&lt;&gt;"-",SUMIFS(买入!$G$4:$G$1000,买入!$C$4:$C$1000,持仓统计!C507),"-")</f>
        <v>-</v>
      </c>
      <c r="M507" s="9" t="str">
        <f>IF(C507&lt;&gt;"-",SUMIFS(买入!$I$4:$I$1000,买入!$C$4:$C$1000,持仓统计!C507),"-")</f>
        <v>-</v>
      </c>
      <c r="N507" s="8" t="str">
        <f>IF(C507&lt;&gt;"-",SUMIFS(卖出!$G$4:$G$1000,卖出!$C$4:$C$1000,持仓统计!C507),"-")</f>
        <v>-</v>
      </c>
      <c r="O507" s="9" t="str">
        <f>IF(C507&lt;&gt;"-",SUMIFS(卖出!$I$4:$I$1000,卖出!$C$4:$C$1000,持仓统计!C507),"-")</f>
        <v>-</v>
      </c>
      <c r="P507" s="8" t="str">
        <f t="shared" si="29"/>
        <v>-</v>
      </c>
      <c r="Q507" s="9"/>
      <c r="R507" s="9" t="str">
        <f t="shared" si="30"/>
        <v>-</v>
      </c>
      <c r="S507" s="9" t="str">
        <f>IF(C507&lt;&gt;"-",SUMIFS(买入!$J$4:$J$1000,买入!$C$4:$C$1000,持仓统计!C507)+SUMIFS(卖出!$J$4:$J$1000,卖出!$C$4:$C$1000,持仓统计!C507),"-")</f>
        <v>-</v>
      </c>
      <c r="T507" s="9" t="str">
        <f t="shared" si="31"/>
        <v>-</v>
      </c>
      <c r="U507" s="8"/>
    </row>
    <row r="508" customHeight="1" spans="2:21">
      <c r="B508" s="8">
        <f t="shared" si="28"/>
        <v>502</v>
      </c>
      <c r="C508" s="8" t="str">
        <f>IF(选股!C502&lt;&gt;"",选股!C502,"-")</f>
        <v>-</v>
      </c>
      <c r="D508" s="8"/>
      <c r="E508" s="8" t="str">
        <f>IFERROR(VLOOKUP(C508,选股!C502:E1498,2,FALSE),"-")</f>
        <v>-</v>
      </c>
      <c r="F508" s="8"/>
      <c r="G508" s="8"/>
      <c r="H508" s="8"/>
      <c r="I508" s="8"/>
      <c r="J508" s="8"/>
      <c r="K508" s="8" t="str">
        <f>IFERROR(VLOOKUP(C508,选股!C502:E1498,3,FALSE),"-")</f>
        <v>-</v>
      </c>
      <c r="L508" s="8" t="str">
        <f>IF(C508&lt;&gt;"-",SUMIFS(买入!$G$4:$G$1000,买入!$C$4:$C$1000,持仓统计!C508),"-")</f>
        <v>-</v>
      </c>
      <c r="M508" s="9" t="str">
        <f>IF(C508&lt;&gt;"-",SUMIFS(买入!$I$4:$I$1000,买入!$C$4:$C$1000,持仓统计!C508),"-")</f>
        <v>-</v>
      </c>
      <c r="N508" s="8" t="str">
        <f>IF(C508&lt;&gt;"-",SUMIFS(卖出!$G$4:$G$1000,卖出!$C$4:$C$1000,持仓统计!C508),"-")</f>
        <v>-</v>
      </c>
      <c r="O508" s="9" t="str">
        <f>IF(C508&lt;&gt;"-",SUMIFS(卖出!$I$4:$I$1000,卖出!$C$4:$C$1000,持仓统计!C508),"-")</f>
        <v>-</v>
      </c>
      <c r="P508" s="8" t="str">
        <f t="shared" si="29"/>
        <v>-</v>
      </c>
      <c r="Q508" s="9"/>
      <c r="R508" s="9" t="str">
        <f t="shared" si="30"/>
        <v>-</v>
      </c>
      <c r="S508" s="9" t="str">
        <f>IF(C508&lt;&gt;"-",SUMIFS(买入!$J$4:$J$1000,买入!$C$4:$C$1000,持仓统计!C508)+SUMIFS(卖出!$J$4:$J$1000,卖出!$C$4:$C$1000,持仓统计!C508),"-")</f>
        <v>-</v>
      </c>
      <c r="T508" s="9" t="str">
        <f t="shared" si="31"/>
        <v>-</v>
      </c>
      <c r="U508" s="8"/>
    </row>
    <row r="509" customHeight="1" spans="2:21">
      <c r="B509" s="8">
        <f t="shared" si="28"/>
        <v>503</v>
      </c>
      <c r="C509" s="8" t="str">
        <f>IF(选股!C503&lt;&gt;"",选股!C503,"-")</f>
        <v>-</v>
      </c>
      <c r="D509" s="8"/>
      <c r="E509" s="8" t="str">
        <f>IFERROR(VLOOKUP(C509,选股!C503:E1499,2,FALSE),"-")</f>
        <v>-</v>
      </c>
      <c r="F509" s="8"/>
      <c r="G509" s="8"/>
      <c r="H509" s="8"/>
      <c r="I509" s="8"/>
      <c r="J509" s="8"/>
      <c r="K509" s="8" t="str">
        <f>IFERROR(VLOOKUP(C509,选股!C503:E1499,3,FALSE),"-")</f>
        <v>-</v>
      </c>
      <c r="L509" s="8" t="str">
        <f>IF(C509&lt;&gt;"-",SUMIFS(买入!$G$4:$G$1000,买入!$C$4:$C$1000,持仓统计!C509),"-")</f>
        <v>-</v>
      </c>
      <c r="M509" s="9" t="str">
        <f>IF(C509&lt;&gt;"-",SUMIFS(买入!$I$4:$I$1000,买入!$C$4:$C$1000,持仓统计!C509),"-")</f>
        <v>-</v>
      </c>
      <c r="N509" s="8" t="str">
        <f>IF(C509&lt;&gt;"-",SUMIFS(卖出!$G$4:$G$1000,卖出!$C$4:$C$1000,持仓统计!C509),"-")</f>
        <v>-</v>
      </c>
      <c r="O509" s="9" t="str">
        <f>IF(C509&lt;&gt;"-",SUMIFS(卖出!$I$4:$I$1000,卖出!$C$4:$C$1000,持仓统计!C509),"-")</f>
        <v>-</v>
      </c>
      <c r="P509" s="8" t="str">
        <f t="shared" si="29"/>
        <v>-</v>
      </c>
      <c r="Q509" s="9"/>
      <c r="R509" s="9" t="str">
        <f t="shared" si="30"/>
        <v>-</v>
      </c>
      <c r="S509" s="9" t="str">
        <f>IF(C509&lt;&gt;"-",SUMIFS(买入!$J$4:$J$1000,买入!$C$4:$C$1000,持仓统计!C509)+SUMIFS(卖出!$J$4:$J$1000,卖出!$C$4:$C$1000,持仓统计!C509),"-")</f>
        <v>-</v>
      </c>
      <c r="T509" s="9" t="str">
        <f t="shared" si="31"/>
        <v>-</v>
      </c>
      <c r="U509" s="8"/>
    </row>
    <row r="510" customHeight="1" spans="2:21">
      <c r="B510" s="8">
        <f t="shared" si="28"/>
        <v>504</v>
      </c>
      <c r="C510" s="8" t="str">
        <f>IF(选股!C504&lt;&gt;"",选股!C504,"-")</f>
        <v>-</v>
      </c>
      <c r="D510" s="8"/>
      <c r="E510" s="8" t="str">
        <f>IFERROR(VLOOKUP(C510,选股!C504:E1500,2,FALSE),"-")</f>
        <v>-</v>
      </c>
      <c r="F510" s="8"/>
      <c r="G510" s="8"/>
      <c r="H510" s="8"/>
      <c r="I510" s="8"/>
      <c r="J510" s="8"/>
      <c r="K510" s="8" t="str">
        <f>IFERROR(VLOOKUP(C510,选股!C504:E1500,3,FALSE),"-")</f>
        <v>-</v>
      </c>
      <c r="L510" s="8" t="str">
        <f>IF(C510&lt;&gt;"-",SUMIFS(买入!$G$4:$G$1000,买入!$C$4:$C$1000,持仓统计!C510),"-")</f>
        <v>-</v>
      </c>
      <c r="M510" s="9" t="str">
        <f>IF(C510&lt;&gt;"-",SUMIFS(买入!$I$4:$I$1000,买入!$C$4:$C$1000,持仓统计!C510),"-")</f>
        <v>-</v>
      </c>
      <c r="N510" s="8" t="str">
        <f>IF(C510&lt;&gt;"-",SUMIFS(卖出!$G$4:$G$1000,卖出!$C$4:$C$1000,持仓统计!C510),"-")</f>
        <v>-</v>
      </c>
      <c r="O510" s="9" t="str">
        <f>IF(C510&lt;&gt;"-",SUMIFS(卖出!$I$4:$I$1000,卖出!$C$4:$C$1000,持仓统计!C510),"-")</f>
        <v>-</v>
      </c>
      <c r="P510" s="8" t="str">
        <f t="shared" si="29"/>
        <v>-</v>
      </c>
      <c r="Q510" s="9"/>
      <c r="R510" s="9" t="str">
        <f t="shared" si="30"/>
        <v>-</v>
      </c>
      <c r="S510" s="9" t="str">
        <f>IF(C510&lt;&gt;"-",SUMIFS(买入!$J$4:$J$1000,买入!$C$4:$C$1000,持仓统计!C510)+SUMIFS(卖出!$J$4:$J$1000,卖出!$C$4:$C$1000,持仓统计!C510),"-")</f>
        <v>-</v>
      </c>
      <c r="T510" s="9" t="str">
        <f t="shared" si="31"/>
        <v>-</v>
      </c>
      <c r="U510" s="8"/>
    </row>
    <row r="511" customHeight="1" spans="2:21">
      <c r="B511" s="8">
        <f t="shared" si="28"/>
        <v>505</v>
      </c>
      <c r="C511" s="8" t="str">
        <f>IF(选股!C505&lt;&gt;"",选股!C505,"-")</f>
        <v>-</v>
      </c>
      <c r="D511" s="8"/>
      <c r="E511" s="8" t="str">
        <f>IFERROR(VLOOKUP(C511,选股!C505:E1501,2,FALSE),"-")</f>
        <v>-</v>
      </c>
      <c r="F511" s="8"/>
      <c r="G511" s="8"/>
      <c r="H511" s="8"/>
      <c r="I511" s="8"/>
      <c r="J511" s="8"/>
      <c r="K511" s="8" t="str">
        <f>IFERROR(VLOOKUP(C511,选股!C505:E1501,3,FALSE),"-")</f>
        <v>-</v>
      </c>
      <c r="L511" s="8" t="str">
        <f>IF(C511&lt;&gt;"-",SUMIFS(买入!$G$4:$G$1000,买入!$C$4:$C$1000,持仓统计!C511),"-")</f>
        <v>-</v>
      </c>
      <c r="M511" s="9" t="str">
        <f>IF(C511&lt;&gt;"-",SUMIFS(买入!$I$4:$I$1000,买入!$C$4:$C$1000,持仓统计!C511),"-")</f>
        <v>-</v>
      </c>
      <c r="N511" s="8" t="str">
        <f>IF(C511&lt;&gt;"-",SUMIFS(卖出!$G$4:$G$1000,卖出!$C$4:$C$1000,持仓统计!C511),"-")</f>
        <v>-</v>
      </c>
      <c r="O511" s="9" t="str">
        <f>IF(C511&lt;&gt;"-",SUMIFS(卖出!$I$4:$I$1000,卖出!$C$4:$C$1000,持仓统计!C511),"-")</f>
        <v>-</v>
      </c>
      <c r="P511" s="8" t="str">
        <f t="shared" si="29"/>
        <v>-</v>
      </c>
      <c r="Q511" s="9"/>
      <c r="R511" s="9" t="str">
        <f t="shared" si="30"/>
        <v>-</v>
      </c>
      <c r="S511" s="9" t="str">
        <f>IF(C511&lt;&gt;"-",SUMIFS(买入!$J$4:$J$1000,买入!$C$4:$C$1000,持仓统计!C511)+SUMIFS(卖出!$J$4:$J$1000,卖出!$C$4:$C$1000,持仓统计!C511),"-")</f>
        <v>-</v>
      </c>
      <c r="T511" s="9" t="str">
        <f t="shared" si="31"/>
        <v>-</v>
      </c>
      <c r="U511" s="8"/>
    </row>
    <row r="512" customHeight="1" spans="2:21">
      <c r="B512" s="8">
        <f t="shared" si="28"/>
        <v>506</v>
      </c>
      <c r="C512" s="8" t="str">
        <f>IF(选股!C506&lt;&gt;"",选股!C506,"-")</f>
        <v>-</v>
      </c>
      <c r="D512" s="8"/>
      <c r="E512" s="8" t="str">
        <f>IFERROR(VLOOKUP(C512,选股!C506:E1502,2,FALSE),"-")</f>
        <v>-</v>
      </c>
      <c r="F512" s="8"/>
      <c r="G512" s="8"/>
      <c r="H512" s="8"/>
      <c r="I512" s="8"/>
      <c r="J512" s="8"/>
      <c r="K512" s="8" t="str">
        <f>IFERROR(VLOOKUP(C512,选股!C506:E1502,3,FALSE),"-")</f>
        <v>-</v>
      </c>
      <c r="L512" s="8" t="str">
        <f>IF(C512&lt;&gt;"-",SUMIFS(买入!$G$4:$G$1000,买入!$C$4:$C$1000,持仓统计!C512),"-")</f>
        <v>-</v>
      </c>
      <c r="M512" s="9" t="str">
        <f>IF(C512&lt;&gt;"-",SUMIFS(买入!$I$4:$I$1000,买入!$C$4:$C$1000,持仓统计!C512),"-")</f>
        <v>-</v>
      </c>
      <c r="N512" s="8" t="str">
        <f>IF(C512&lt;&gt;"-",SUMIFS(卖出!$G$4:$G$1000,卖出!$C$4:$C$1000,持仓统计!C512),"-")</f>
        <v>-</v>
      </c>
      <c r="O512" s="9" t="str">
        <f>IF(C512&lt;&gt;"-",SUMIFS(卖出!$I$4:$I$1000,卖出!$C$4:$C$1000,持仓统计!C512),"-")</f>
        <v>-</v>
      </c>
      <c r="P512" s="8" t="str">
        <f t="shared" si="29"/>
        <v>-</v>
      </c>
      <c r="Q512" s="9"/>
      <c r="R512" s="9" t="str">
        <f t="shared" si="30"/>
        <v>-</v>
      </c>
      <c r="S512" s="9" t="str">
        <f>IF(C512&lt;&gt;"-",SUMIFS(买入!$J$4:$J$1000,买入!$C$4:$C$1000,持仓统计!C512)+SUMIFS(卖出!$J$4:$J$1000,卖出!$C$4:$C$1000,持仓统计!C512),"-")</f>
        <v>-</v>
      </c>
      <c r="T512" s="9" t="str">
        <f t="shared" si="31"/>
        <v>-</v>
      </c>
      <c r="U512" s="8"/>
    </row>
    <row r="513" customHeight="1" spans="2:21">
      <c r="B513" s="8">
        <f t="shared" si="28"/>
        <v>507</v>
      </c>
      <c r="C513" s="8" t="str">
        <f>IF(选股!C507&lt;&gt;"",选股!C507,"-")</f>
        <v>-</v>
      </c>
      <c r="D513" s="8"/>
      <c r="E513" s="8" t="str">
        <f>IFERROR(VLOOKUP(C513,选股!C507:E1503,2,FALSE),"-")</f>
        <v>-</v>
      </c>
      <c r="F513" s="8"/>
      <c r="G513" s="8"/>
      <c r="H513" s="8"/>
      <c r="I513" s="8"/>
      <c r="J513" s="8"/>
      <c r="K513" s="8" t="str">
        <f>IFERROR(VLOOKUP(C513,选股!C507:E1503,3,FALSE),"-")</f>
        <v>-</v>
      </c>
      <c r="L513" s="8" t="str">
        <f>IF(C513&lt;&gt;"-",SUMIFS(买入!$G$4:$G$1000,买入!$C$4:$C$1000,持仓统计!C513),"-")</f>
        <v>-</v>
      </c>
      <c r="M513" s="9" t="str">
        <f>IF(C513&lt;&gt;"-",SUMIFS(买入!$I$4:$I$1000,买入!$C$4:$C$1000,持仓统计!C513),"-")</f>
        <v>-</v>
      </c>
      <c r="N513" s="8" t="str">
        <f>IF(C513&lt;&gt;"-",SUMIFS(卖出!$G$4:$G$1000,卖出!$C$4:$C$1000,持仓统计!C513),"-")</f>
        <v>-</v>
      </c>
      <c r="O513" s="9" t="str">
        <f>IF(C513&lt;&gt;"-",SUMIFS(卖出!$I$4:$I$1000,卖出!$C$4:$C$1000,持仓统计!C513),"-")</f>
        <v>-</v>
      </c>
      <c r="P513" s="8" t="str">
        <f t="shared" si="29"/>
        <v>-</v>
      </c>
      <c r="Q513" s="9"/>
      <c r="R513" s="9" t="str">
        <f t="shared" si="30"/>
        <v>-</v>
      </c>
      <c r="S513" s="9" t="str">
        <f>IF(C513&lt;&gt;"-",SUMIFS(买入!$J$4:$J$1000,买入!$C$4:$C$1000,持仓统计!C513)+SUMIFS(卖出!$J$4:$J$1000,卖出!$C$4:$C$1000,持仓统计!C513),"-")</f>
        <v>-</v>
      </c>
      <c r="T513" s="9" t="str">
        <f t="shared" si="31"/>
        <v>-</v>
      </c>
      <c r="U513" s="8"/>
    </row>
    <row r="514" customHeight="1" spans="2:21">
      <c r="B514" s="8">
        <f t="shared" si="28"/>
        <v>508</v>
      </c>
      <c r="C514" s="8" t="str">
        <f>IF(选股!C508&lt;&gt;"",选股!C508,"-")</f>
        <v>-</v>
      </c>
      <c r="D514" s="8"/>
      <c r="E514" s="8" t="str">
        <f>IFERROR(VLOOKUP(C514,选股!C508:E1504,2,FALSE),"-")</f>
        <v>-</v>
      </c>
      <c r="F514" s="8"/>
      <c r="G514" s="8"/>
      <c r="H514" s="8"/>
      <c r="I514" s="8"/>
      <c r="J514" s="8"/>
      <c r="K514" s="8" t="str">
        <f>IFERROR(VLOOKUP(C514,选股!C508:E1504,3,FALSE),"-")</f>
        <v>-</v>
      </c>
      <c r="L514" s="8" t="str">
        <f>IF(C514&lt;&gt;"-",SUMIFS(买入!$G$4:$G$1000,买入!$C$4:$C$1000,持仓统计!C514),"-")</f>
        <v>-</v>
      </c>
      <c r="M514" s="9" t="str">
        <f>IF(C514&lt;&gt;"-",SUMIFS(买入!$I$4:$I$1000,买入!$C$4:$C$1000,持仓统计!C514),"-")</f>
        <v>-</v>
      </c>
      <c r="N514" s="8" t="str">
        <f>IF(C514&lt;&gt;"-",SUMIFS(卖出!$G$4:$G$1000,卖出!$C$4:$C$1000,持仓统计!C514),"-")</f>
        <v>-</v>
      </c>
      <c r="O514" s="9" t="str">
        <f>IF(C514&lt;&gt;"-",SUMIFS(卖出!$I$4:$I$1000,卖出!$C$4:$C$1000,持仓统计!C514),"-")</f>
        <v>-</v>
      </c>
      <c r="P514" s="8" t="str">
        <f t="shared" si="29"/>
        <v>-</v>
      </c>
      <c r="Q514" s="9"/>
      <c r="R514" s="9" t="str">
        <f t="shared" si="30"/>
        <v>-</v>
      </c>
      <c r="S514" s="9" t="str">
        <f>IF(C514&lt;&gt;"-",SUMIFS(买入!$J$4:$J$1000,买入!$C$4:$C$1000,持仓统计!C514)+SUMIFS(卖出!$J$4:$J$1000,卖出!$C$4:$C$1000,持仓统计!C514),"-")</f>
        <v>-</v>
      </c>
      <c r="T514" s="9" t="str">
        <f t="shared" si="31"/>
        <v>-</v>
      </c>
      <c r="U514" s="8"/>
    </row>
    <row r="515" customHeight="1" spans="2:21">
      <c r="B515" s="8">
        <f t="shared" si="28"/>
        <v>509</v>
      </c>
      <c r="C515" s="8" t="str">
        <f>IF(选股!C509&lt;&gt;"",选股!C509,"-")</f>
        <v>-</v>
      </c>
      <c r="D515" s="8"/>
      <c r="E515" s="8" t="str">
        <f>IFERROR(VLOOKUP(C515,选股!C509:E1505,2,FALSE),"-")</f>
        <v>-</v>
      </c>
      <c r="F515" s="8"/>
      <c r="G515" s="8"/>
      <c r="H515" s="8"/>
      <c r="I515" s="8"/>
      <c r="J515" s="8"/>
      <c r="K515" s="8" t="str">
        <f>IFERROR(VLOOKUP(C515,选股!C509:E1505,3,FALSE),"-")</f>
        <v>-</v>
      </c>
      <c r="L515" s="8" t="str">
        <f>IF(C515&lt;&gt;"-",SUMIFS(买入!$G$4:$G$1000,买入!$C$4:$C$1000,持仓统计!C515),"-")</f>
        <v>-</v>
      </c>
      <c r="M515" s="9" t="str">
        <f>IF(C515&lt;&gt;"-",SUMIFS(买入!$I$4:$I$1000,买入!$C$4:$C$1000,持仓统计!C515),"-")</f>
        <v>-</v>
      </c>
      <c r="N515" s="8" t="str">
        <f>IF(C515&lt;&gt;"-",SUMIFS(卖出!$G$4:$G$1000,卖出!$C$4:$C$1000,持仓统计!C515),"-")</f>
        <v>-</v>
      </c>
      <c r="O515" s="9" t="str">
        <f>IF(C515&lt;&gt;"-",SUMIFS(卖出!$I$4:$I$1000,卖出!$C$4:$C$1000,持仓统计!C515),"-")</f>
        <v>-</v>
      </c>
      <c r="P515" s="8" t="str">
        <f t="shared" si="29"/>
        <v>-</v>
      </c>
      <c r="Q515" s="9"/>
      <c r="R515" s="9" t="str">
        <f t="shared" si="30"/>
        <v>-</v>
      </c>
      <c r="S515" s="9" t="str">
        <f>IF(C515&lt;&gt;"-",SUMIFS(买入!$J$4:$J$1000,买入!$C$4:$C$1000,持仓统计!C515)+SUMIFS(卖出!$J$4:$J$1000,卖出!$C$4:$C$1000,持仓统计!C515),"-")</f>
        <v>-</v>
      </c>
      <c r="T515" s="9" t="str">
        <f t="shared" si="31"/>
        <v>-</v>
      </c>
      <c r="U515" s="8"/>
    </row>
    <row r="516" customHeight="1" spans="2:21">
      <c r="B516" s="8">
        <f t="shared" si="28"/>
        <v>510</v>
      </c>
      <c r="C516" s="8" t="str">
        <f>IF(选股!C510&lt;&gt;"",选股!C510,"-")</f>
        <v>-</v>
      </c>
      <c r="D516" s="8"/>
      <c r="E516" s="8" t="str">
        <f>IFERROR(VLOOKUP(C516,选股!C510:E1506,2,FALSE),"-")</f>
        <v>-</v>
      </c>
      <c r="F516" s="8"/>
      <c r="G516" s="8"/>
      <c r="H516" s="8"/>
      <c r="I516" s="8"/>
      <c r="J516" s="8"/>
      <c r="K516" s="8" t="str">
        <f>IFERROR(VLOOKUP(C516,选股!C510:E1506,3,FALSE),"-")</f>
        <v>-</v>
      </c>
      <c r="L516" s="8" t="str">
        <f>IF(C516&lt;&gt;"-",SUMIFS(买入!$G$4:$G$1000,买入!$C$4:$C$1000,持仓统计!C516),"-")</f>
        <v>-</v>
      </c>
      <c r="M516" s="9" t="str">
        <f>IF(C516&lt;&gt;"-",SUMIFS(买入!$I$4:$I$1000,买入!$C$4:$C$1000,持仓统计!C516),"-")</f>
        <v>-</v>
      </c>
      <c r="N516" s="8" t="str">
        <f>IF(C516&lt;&gt;"-",SUMIFS(卖出!$G$4:$G$1000,卖出!$C$4:$C$1000,持仓统计!C516),"-")</f>
        <v>-</v>
      </c>
      <c r="O516" s="9" t="str">
        <f>IF(C516&lt;&gt;"-",SUMIFS(卖出!$I$4:$I$1000,卖出!$C$4:$C$1000,持仓统计!C516),"-")</f>
        <v>-</v>
      </c>
      <c r="P516" s="8" t="str">
        <f t="shared" si="29"/>
        <v>-</v>
      </c>
      <c r="Q516" s="9"/>
      <c r="R516" s="9" t="str">
        <f t="shared" si="30"/>
        <v>-</v>
      </c>
      <c r="S516" s="9" t="str">
        <f>IF(C516&lt;&gt;"-",SUMIFS(买入!$J$4:$J$1000,买入!$C$4:$C$1000,持仓统计!C516)+SUMIFS(卖出!$J$4:$J$1000,卖出!$C$4:$C$1000,持仓统计!C516),"-")</f>
        <v>-</v>
      </c>
      <c r="T516" s="9" t="str">
        <f t="shared" si="31"/>
        <v>-</v>
      </c>
      <c r="U516" s="8"/>
    </row>
    <row r="517" customHeight="1" spans="2:21">
      <c r="B517" s="8">
        <f t="shared" si="28"/>
        <v>511</v>
      </c>
      <c r="C517" s="8" t="str">
        <f>IF(选股!C511&lt;&gt;"",选股!C511,"-")</f>
        <v>-</v>
      </c>
      <c r="D517" s="8"/>
      <c r="E517" s="8" t="str">
        <f>IFERROR(VLOOKUP(C517,选股!C511:E1507,2,FALSE),"-")</f>
        <v>-</v>
      </c>
      <c r="F517" s="8"/>
      <c r="G517" s="8"/>
      <c r="H517" s="8"/>
      <c r="I517" s="8"/>
      <c r="J517" s="8"/>
      <c r="K517" s="8" t="str">
        <f>IFERROR(VLOOKUP(C517,选股!C511:E1507,3,FALSE),"-")</f>
        <v>-</v>
      </c>
      <c r="L517" s="8" t="str">
        <f>IF(C517&lt;&gt;"-",SUMIFS(买入!$G$4:$G$1000,买入!$C$4:$C$1000,持仓统计!C517),"-")</f>
        <v>-</v>
      </c>
      <c r="M517" s="9" t="str">
        <f>IF(C517&lt;&gt;"-",SUMIFS(买入!$I$4:$I$1000,买入!$C$4:$C$1000,持仓统计!C517),"-")</f>
        <v>-</v>
      </c>
      <c r="N517" s="8" t="str">
        <f>IF(C517&lt;&gt;"-",SUMIFS(卖出!$G$4:$G$1000,卖出!$C$4:$C$1000,持仓统计!C517),"-")</f>
        <v>-</v>
      </c>
      <c r="O517" s="9" t="str">
        <f>IF(C517&lt;&gt;"-",SUMIFS(卖出!$I$4:$I$1000,卖出!$C$4:$C$1000,持仓统计!C517),"-")</f>
        <v>-</v>
      </c>
      <c r="P517" s="8" t="str">
        <f t="shared" si="29"/>
        <v>-</v>
      </c>
      <c r="Q517" s="9"/>
      <c r="R517" s="9" t="str">
        <f t="shared" si="30"/>
        <v>-</v>
      </c>
      <c r="S517" s="9" t="str">
        <f>IF(C517&lt;&gt;"-",SUMIFS(买入!$J$4:$J$1000,买入!$C$4:$C$1000,持仓统计!C517)+SUMIFS(卖出!$J$4:$J$1000,卖出!$C$4:$C$1000,持仓统计!C517),"-")</f>
        <v>-</v>
      </c>
      <c r="T517" s="9" t="str">
        <f t="shared" si="31"/>
        <v>-</v>
      </c>
      <c r="U517" s="8"/>
    </row>
    <row r="518" customHeight="1" spans="2:21">
      <c r="B518" s="8">
        <f t="shared" si="28"/>
        <v>512</v>
      </c>
      <c r="C518" s="8" t="str">
        <f>IF(选股!C512&lt;&gt;"",选股!C512,"-")</f>
        <v>-</v>
      </c>
      <c r="D518" s="8"/>
      <c r="E518" s="8" t="str">
        <f>IFERROR(VLOOKUP(C518,选股!C512:E1508,2,FALSE),"-")</f>
        <v>-</v>
      </c>
      <c r="F518" s="8"/>
      <c r="G518" s="8"/>
      <c r="H518" s="8"/>
      <c r="I518" s="8"/>
      <c r="J518" s="8"/>
      <c r="K518" s="8" t="str">
        <f>IFERROR(VLOOKUP(C518,选股!C512:E1508,3,FALSE),"-")</f>
        <v>-</v>
      </c>
      <c r="L518" s="8" t="str">
        <f>IF(C518&lt;&gt;"-",SUMIFS(买入!$G$4:$G$1000,买入!$C$4:$C$1000,持仓统计!C518),"-")</f>
        <v>-</v>
      </c>
      <c r="M518" s="9" t="str">
        <f>IF(C518&lt;&gt;"-",SUMIFS(买入!$I$4:$I$1000,买入!$C$4:$C$1000,持仓统计!C518),"-")</f>
        <v>-</v>
      </c>
      <c r="N518" s="8" t="str">
        <f>IF(C518&lt;&gt;"-",SUMIFS(卖出!$G$4:$G$1000,卖出!$C$4:$C$1000,持仓统计!C518),"-")</f>
        <v>-</v>
      </c>
      <c r="O518" s="9" t="str">
        <f>IF(C518&lt;&gt;"-",SUMIFS(卖出!$I$4:$I$1000,卖出!$C$4:$C$1000,持仓统计!C518),"-")</f>
        <v>-</v>
      </c>
      <c r="P518" s="8" t="str">
        <f t="shared" si="29"/>
        <v>-</v>
      </c>
      <c r="Q518" s="9"/>
      <c r="R518" s="9" t="str">
        <f t="shared" si="30"/>
        <v>-</v>
      </c>
      <c r="S518" s="9" t="str">
        <f>IF(C518&lt;&gt;"-",SUMIFS(买入!$J$4:$J$1000,买入!$C$4:$C$1000,持仓统计!C518)+SUMIFS(卖出!$J$4:$J$1000,卖出!$C$4:$C$1000,持仓统计!C518),"-")</f>
        <v>-</v>
      </c>
      <c r="T518" s="9" t="str">
        <f t="shared" si="31"/>
        <v>-</v>
      </c>
      <c r="U518" s="8"/>
    </row>
    <row r="519" customHeight="1" spans="2:21">
      <c r="B519" s="8">
        <f t="shared" si="28"/>
        <v>513</v>
      </c>
      <c r="C519" s="8" t="str">
        <f>IF(选股!C513&lt;&gt;"",选股!C513,"-")</f>
        <v>-</v>
      </c>
      <c r="D519" s="8"/>
      <c r="E519" s="8" t="str">
        <f>IFERROR(VLOOKUP(C519,选股!C513:E1509,2,FALSE),"-")</f>
        <v>-</v>
      </c>
      <c r="F519" s="8"/>
      <c r="G519" s="8"/>
      <c r="H519" s="8"/>
      <c r="I519" s="8"/>
      <c r="J519" s="8"/>
      <c r="K519" s="8" t="str">
        <f>IFERROR(VLOOKUP(C519,选股!C513:E1509,3,FALSE),"-")</f>
        <v>-</v>
      </c>
      <c r="L519" s="8" t="str">
        <f>IF(C519&lt;&gt;"-",SUMIFS(买入!$G$4:$G$1000,买入!$C$4:$C$1000,持仓统计!C519),"-")</f>
        <v>-</v>
      </c>
      <c r="M519" s="9" t="str">
        <f>IF(C519&lt;&gt;"-",SUMIFS(买入!$I$4:$I$1000,买入!$C$4:$C$1000,持仓统计!C519),"-")</f>
        <v>-</v>
      </c>
      <c r="N519" s="8" t="str">
        <f>IF(C519&lt;&gt;"-",SUMIFS(卖出!$G$4:$G$1000,卖出!$C$4:$C$1000,持仓统计!C519),"-")</f>
        <v>-</v>
      </c>
      <c r="O519" s="9" t="str">
        <f>IF(C519&lt;&gt;"-",SUMIFS(卖出!$I$4:$I$1000,卖出!$C$4:$C$1000,持仓统计!C519),"-")</f>
        <v>-</v>
      </c>
      <c r="P519" s="8" t="str">
        <f t="shared" si="29"/>
        <v>-</v>
      </c>
      <c r="Q519" s="9"/>
      <c r="R519" s="9" t="str">
        <f t="shared" si="30"/>
        <v>-</v>
      </c>
      <c r="S519" s="9" t="str">
        <f>IF(C519&lt;&gt;"-",SUMIFS(买入!$J$4:$J$1000,买入!$C$4:$C$1000,持仓统计!C519)+SUMIFS(卖出!$J$4:$J$1000,卖出!$C$4:$C$1000,持仓统计!C519),"-")</f>
        <v>-</v>
      </c>
      <c r="T519" s="9" t="str">
        <f t="shared" si="31"/>
        <v>-</v>
      </c>
      <c r="U519" s="8"/>
    </row>
    <row r="520" customHeight="1" spans="2:21">
      <c r="B520" s="8">
        <f t="shared" si="28"/>
        <v>514</v>
      </c>
      <c r="C520" s="8" t="str">
        <f>IF(选股!C514&lt;&gt;"",选股!C514,"-")</f>
        <v>-</v>
      </c>
      <c r="D520" s="8"/>
      <c r="E520" s="8" t="str">
        <f>IFERROR(VLOOKUP(C520,选股!C514:E1510,2,FALSE),"-")</f>
        <v>-</v>
      </c>
      <c r="F520" s="8"/>
      <c r="G520" s="8"/>
      <c r="H520" s="8"/>
      <c r="I520" s="8"/>
      <c r="J520" s="8"/>
      <c r="K520" s="8" t="str">
        <f>IFERROR(VLOOKUP(C520,选股!C514:E1510,3,FALSE),"-")</f>
        <v>-</v>
      </c>
      <c r="L520" s="8" t="str">
        <f>IF(C520&lt;&gt;"-",SUMIFS(买入!$G$4:$G$1000,买入!$C$4:$C$1000,持仓统计!C520),"-")</f>
        <v>-</v>
      </c>
      <c r="M520" s="9" t="str">
        <f>IF(C520&lt;&gt;"-",SUMIFS(买入!$I$4:$I$1000,买入!$C$4:$C$1000,持仓统计!C520),"-")</f>
        <v>-</v>
      </c>
      <c r="N520" s="8" t="str">
        <f>IF(C520&lt;&gt;"-",SUMIFS(卖出!$G$4:$G$1000,卖出!$C$4:$C$1000,持仓统计!C520),"-")</f>
        <v>-</v>
      </c>
      <c r="O520" s="9" t="str">
        <f>IF(C520&lt;&gt;"-",SUMIFS(卖出!$I$4:$I$1000,卖出!$C$4:$C$1000,持仓统计!C520),"-")</f>
        <v>-</v>
      </c>
      <c r="P520" s="8" t="str">
        <f t="shared" si="29"/>
        <v>-</v>
      </c>
      <c r="Q520" s="9"/>
      <c r="R520" s="9" t="str">
        <f t="shared" si="30"/>
        <v>-</v>
      </c>
      <c r="S520" s="9" t="str">
        <f>IF(C520&lt;&gt;"-",SUMIFS(买入!$J$4:$J$1000,买入!$C$4:$C$1000,持仓统计!C520)+SUMIFS(卖出!$J$4:$J$1000,卖出!$C$4:$C$1000,持仓统计!C520),"-")</f>
        <v>-</v>
      </c>
      <c r="T520" s="9" t="str">
        <f t="shared" si="31"/>
        <v>-</v>
      </c>
      <c r="U520" s="8"/>
    </row>
    <row r="521" customHeight="1" spans="2:21">
      <c r="B521" s="8">
        <f t="shared" si="28"/>
        <v>515</v>
      </c>
      <c r="C521" s="8" t="str">
        <f>IF(选股!C515&lt;&gt;"",选股!C515,"-")</f>
        <v>-</v>
      </c>
      <c r="D521" s="8"/>
      <c r="E521" s="8" t="str">
        <f>IFERROR(VLOOKUP(C521,选股!C515:E1511,2,FALSE),"-")</f>
        <v>-</v>
      </c>
      <c r="F521" s="8"/>
      <c r="G521" s="8"/>
      <c r="H521" s="8"/>
      <c r="I521" s="8"/>
      <c r="J521" s="8"/>
      <c r="K521" s="8" t="str">
        <f>IFERROR(VLOOKUP(C521,选股!C515:E1511,3,FALSE),"-")</f>
        <v>-</v>
      </c>
      <c r="L521" s="8" t="str">
        <f>IF(C521&lt;&gt;"-",SUMIFS(买入!$G$4:$G$1000,买入!$C$4:$C$1000,持仓统计!C521),"-")</f>
        <v>-</v>
      </c>
      <c r="M521" s="9" t="str">
        <f>IF(C521&lt;&gt;"-",SUMIFS(买入!$I$4:$I$1000,买入!$C$4:$C$1000,持仓统计!C521),"-")</f>
        <v>-</v>
      </c>
      <c r="N521" s="8" t="str">
        <f>IF(C521&lt;&gt;"-",SUMIFS(卖出!$G$4:$G$1000,卖出!$C$4:$C$1000,持仓统计!C521),"-")</f>
        <v>-</v>
      </c>
      <c r="O521" s="9" t="str">
        <f>IF(C521&lt;&gt;"-",SUMIFS(卖出!$I$4:$I$1000,卖出!$C$4:$C$1000,持仓统计!C521),"-")</f>
        <v>-</v>
      </c>
      <c r="P521" s="8" t="str">
        <f t="shared" si="29"/>
        <v>-</v>
      </c>
      <c r="Q521" s="9"/>
      <c r="R521" s="9" t="str">
        <f t="shared" si="30"/>
        <v>-</v>
      </c>
      <c r="S521" s="9" t="str">
        <f>IF(C521&lt;&gt;"-",SUMIFS(买入!$J$4:$J$1000,买入!$C$4:$C$1000,持仓统计!C521)+SUMIFS(卖出!$J$4:$J$1000,卖出!$C$4:$C$1000,持仓统计!C521),"-")</f>
        <v>-</v>
      </c>
      <c r="T521" s="9" t="str">
        <f t="shared" si="31"/>
        <v>-</v>
      </c>
      <c r="U521" s="8"/>
    </row>
    <row r="522" customHeight="1" spans="2:21">
      <c r="B522" s="8">
        <f t="shared" si="28"/>
        <v>516</v>
      </c>
      <c r="C522" s="8" t="str">
        <f>IF(选股!C516&lt;&gt;"",选股!C516,"-")</f>
        <v>-</v>
      </c>
      <c r="D522" s="8"/>
      <c r="E522" s="8" t="str">
        <f>IFERROR(VLOOKUP(C522,选股!C516:E1512,2,FALSE),"-")</f>
        <v>-</v>
      </c>
      <c r="F522" s="8"/>
      <c r="G522" s="8"/>
      <c r="H522" s="8"/>
      <c r="I522" s="8"/>
      <c r="J522" s="8"/>
      <c r="K522" s="8" t="str">
        <f>IFERROR(VLOOKUP(C522,选股!C516:E1512,3,FALSE),"-")</f>
        <v>-</v>
      </c>
      <c r="L522" s="8" t="str">
        <f>IF(C522&lt;&gt;"-",SUMIFS(买入!$G$4:$G$1000,买入!$C$4:$C$1000,持仓统计!C522),"-")</f>
        <v>-</v>
      </c>
      <c r="M522" s="9" t="str">
        <f>IF(C522&lt;&gt;"-",SUMIFS(买入!$I$4:$I$1000,买入!$C$4:$C$1000,持仓统计!C522),"-")</f>
        <v>-</v>
      </c>
      <c r="N522" s="8" t="str">
        <f>IF(C522&lt;&gt;"-",SUMIFS(卖出!$G$4:$G$1000,卖出!$C$4:$C$1000,持仓统计!C522),"-")</f>
        <v>-</v>
      </c>
      <c r="O522" s="9" t="str">
        <f>IF(C522&lt;&gt;"-",SUMIFS(卖出!$I$4:$I$1000,卖出!$C$4:$C$1000,持仓统计!C522),"-")</f>
        <v>-</v>
      </c>
      <c r="P522" s="8" t="str">
        <f t="shared" si="29"/>
        <v>-</v>
      </c>
      <c r="Q522" s="9"/>
      <c r="R522" s="9" t="str">
        <f t="shared" si="30"/>
        <v>-</v>
      </c>
      <c r="S522" s="9" t="str">
        <f>IF(C522&lt;&gt;"-",SUMIFS(买入!$J$4:$J$1000,买入!$C$4:$C$1000,持仓统计!C522)+SUMIFS(卖出!$J$4:$J$1000,卖出!$C$4:$C$1000,持仓统计!C522),"-")</f>
        <v>-</v>
      </c>
      <c r="T522" s="9" t="str">
        <f t="shared" si="31"/>
        <v>-</v>
      </c>
      <c r="U522" s="8"/>
    </row>
    <row r="523" customHeight="1" spans="2:21">
      <c r="B523" s="8">
        <f t="shared" ref="B523:B586" si="32">IF(C523&lt;&gt;"",ROW()-6,"")</f>
        <v>517</v>
      </c>
      <c r="C523" s="8" t="str">
        <f>IF(选股!C517&lt;&gt;"",选股!C517,"-")</f>
        <v>-</v>
      </c>
      <c r="D523" s="8"/>
      <c r="E523" s="8" t="str">
        <f>IFERROR(VLOOKUP(C523,选股!C517:E1513,2,FALSE),"-")</f>
        <v>-</v>
      </c>
      <c r="F523" s="8"/>
      <c r="G523" s="8"/>
      <c r="H523" s="8"/>
      <c r="I523" s="8"/>
      <c r="J523" s="8"/>
      <c r="K523" s="8" t="str">
        <f>IFERROR(VLOOKUP(C523,选股!C517:E1513,3,FALSE),"-")</f>
        <v>-</v>
      </c>
      <c r="L523" s="8" t="str">
        <f>IF(C523&lt;&gt;"-",SUMIFS(买入!$G$4:$G$1000,买入!$C$4:$C$1000,持仓统计!C523),"-")</f>
        <v>-</v>
      </c>
      <c r="M523" s="9" t="str">
        <f>IF(C523&lt;&gt;"-",SUMIFS(买入!$I$4:$I$1000,买入!$C$4:$C$1000,持仓统计!C523),"-")</f>
        <v>-</v>
      </c>
      <c r="N523" s="8" t="str">
        <f>IF(C523&lt;&gt;"-",SUMIFS(卖出!$G$4:$G$1000,卖出!$C$4:$C$1000,持仓统计!C523),"-")</f>
        <v>-</v>
      </c>
      <c r="O523" s="9" t="str">
        <f>IF(C523&lt;&gt;"-",SUMIFS(卖出!$I$4:$I$1000,卖出!$C$4:$C$1000,持仓统计!C523),"-")</f>
        <v>-</v>
      </c>
      <c r="P523" s="8" t="str">
        <f t="shared" ref="P523:P586" si="33">IFERROR(IF(AND(L523&lt;&gt;"",N523&lt;&gt;""),L523-N523,"-"),"-")</f>
        <v>-</v>
      </c>
      <c r="Q523" s="9"/>
      <c r="R523" s="9" t="str">
        <f t="shared" ref="R523:R586" si="34">IFERROR(IF(AND(P523&lt;&gt;"",Q523&lt;&gt;""),P523*Q523,"-"),"")</f>
        <v>-</v>
      </c>
      <c r="S523" s="9" t="str">
        <f>IF(C523&lt;&gt;"-",SUMIFS(买入!$J$4:$J$1000,买入!$C$4:$C$1000,持仓统计!C523)+SUMIFS(卖出!$J$4:$J$1000,卖出!$C$4:$C$1000,持仓统计!C523),"-")</f>
        <v>-</v>
      </c>
      <c r="T523" s="9" t="str">
        <f t="shared" ref="T523:T586" si="35">IF(C523&lt;&gt;"-",O523+R523-M523-S523,"-")</f>
        <v>-</v>
      </c>
      <c r="U523" s="8"/>
    </row>
    <row r="524" customHeight="1" spans="2:21">
      <c r="B524" s="8">
        <f t="shared" si="32"/>
        <v>518</v>
      </c>
      <c r="C524" s="8" t="str">
        <f>IF(选股!C518&lt;&gt;"",选股!C518,"-")</f>
        <v>-</v>
      </c>
      <c r="D524" s="8"/>
      <c r="E524" s="8" t="str">
        <f>IFERROR(VLOOKUP(C524,选股!C518:E1514,2,FALSE),"-")</f>
        <v>-</v>
      </c>
      <c r="F524" s="8"/>
      <c r="G524" s="8"/>
      <c r="H524" s="8"/>
      <c r="I524" s="8"/>
      <c r="J524" s="8"/>
      <c r="K524" s="8" t="str">
        <f>IFERROR(VLOOKUP(C524,选股!C518:E1514,3,FALSE),"-")</f>
        <v>-</v>
      </c>
      <c r="L524" s="8" t="str">
        <f>IF(C524&lt;&gt;"-",SUMIFS(买入!$G$4:$G$1000,买入!$C$4:$C$1000,持仓统计!C524),"-")</f>
        <v>-</v>
      </c>
      <c r="M524" s="9" t="str">
        <f>IF(C524&lt;&gt;"-",SUMIFS(买入!$I$4:$I$1000,买入!$C$4:$C$1000,持仓统计!C524),"-")</f>
        <v>-</v>
      </c>
      <c r="N524" s="8" t="str">
        <f>IF(C524&lt;&gt;"-",SUMIFS(卖出!$G$4:$G$1000,卖出!$C$4:$C$1000,持仓统计!C524),"-")</f>
        <v>-</v>
      </c>
      <c r="O524" s="9" t="str">
        <f>IF(C524&lt;&gt;"-",SUMIFS(卖出!$I$4:$I$1000,卖出!$C$4:$C$1000,持仓统计!C524),"-")</f>
        <v>-</v>
      </c>
      <c r="P524" s="8" t="str">
        <f t="shared" si="33"/>
        <v>-</v>
      </c>
      <c r="Q524" s="9"/>
      <c r="R524" s="9" t="str">
        <f t="shared" si="34"/>
        <v>-</v>
      </c>
      <c r="S524" s="9" t="str">
        <f>IF(C524&lt;&gt;"-",SUMIFS(买入!$J$4:$J$1000,买入!$C$4:$C$1000,持仓统计!C524)+SUMIFS(卖出!$J$4:$J$1000,卖出!$C$4:$C$1000,持仓统计!C524),"-")</f>
        <v>-</v>
      </c>
      <c r="T524" s="9" t="str">
        <f t="shared" si="35"/>
        <v>-</v>
      </c>
      <c r="U524" s="8"/>
    </row>
    <row r="525" customHeight="1" spans="2:21">
      <c r="B525" s="8">
        <f t="shared" si="32"/>
        <v>519</v>
      </c>
      <c r="C525" s="8" t="str">
        <f>IF(选股!C519&lt;&gt;"",选股!C519,"-")</f>
        <v>-</v>
      </c>
      <c r="D525" s="8"/>
      <c r="E525" s="8" t="str">
        <f>IFERROR(VLOOKUP(C525,选股!C519:E1515,2,FALSE),"-")</f>
        <v>-</v>
      </c>
      <c r="F525" s="8"/>
      <c r="G525" s="8"/>
      <c r="H525" s="8"/>
      <c r="I525" s="8"/>
      <c r="J525" s="8"/>
      <c r="K525" s="8" t="str">
        <f>IFERROR(VLOOKUP(C525,选股!C519:E1515,3,FALSE),"-")</f>
        <v>-</v>
      </c>
      <c r="L525" s="8" t="str">
        <f>IF(C525&lt;&gt;"-",SUMIFS(买入!$G$4:$G$1000,买入!$C$4:$C$1000,持仓统计!C525),"-")</f>
        <v>-</v>
      </c>
      <c r="M525" s="9" t="str">
        <f>IF(C525&lt;&gt;"-",SUMIFS(买入!$I$4:$I$1000,买入!$C$4:$C$1000,持仓统计!C525),"-")</f>
        <v>-</v>
      </c>
      <c r="N525" s="8" t="str">
        <f>IF(C525&lt;&gt;"-",SUMIFS(卖出!$G$4:$G$1000,卖出!$C$4:$C$1000,持仓统计!C525),"-")</f>
        <v>-</v>
      </c>
      <c r="O525" s="9" t="str">
        <f>IF(C525&lt;&gt;"-",SUMIFS(卖出!$I$4:$I$1000,卖出!$C$4:$C$1000,持仓统计!C525),"-")</f>
        <v>-</v>
      </c>
      <c r="P525" s="8" t="str">
        <f t="shared" si="33"/>
        <v>-</v>
      </c>
      <c r="Q525" s="9"/>
      <c r="R525" s="9" t="str">
        <f t="shared" si="34"/>
        <v>-</v>
      </c>
      <c r="S525" s="9" t="str">
        <f>IF(C525&lt;&gt;"-",SUMIFS(买入!$J$4:$J$1000,买入!$C$4:$C$1000,持仓统计!C525)+SUMIFS(卖出!$J$4:$J$1000,卖出!$C$4:$C$1000,持仓统计!C525),"-")</f>
        <v>-</v>
      </c>
      <c r="T525" s="9" t="str">
        <f t="shared" si="35"/>
        <v>-</v>
      </c>
      <c r="U525" s="8"/>
    </row>
    <row r="526" customHeight="1" spans="2:21">
      <c r="B526" s="8">
        <f t="shared" si="32"/>
        <v>520</v>
      </c>
      <c r="C526" s="8" t="str">
        <f>IF(选股!C520&lt;&gt;"",选股!C520,"-")</f>
        <v>-</v>
      </c>
      <c r="D526" s="8"/>
      <c r="E526" s="8" t="str">
        <f>IFERROR(VLOOKUP(C526,选股!C520:E1516,2,FALSE),"-")</f>
        <v>-</v>
      </c>
      <c r="F526" s="8"/>
      <c r="G526" s="8"/>
      <c r="H526" s="8"/>
      <c r="I526" s="8"/>
      <c r="J526" s="8"/>
      <c r="K526" s="8" t="str">
        <f>IFERROR(VLOOKUP(C526,选股!C520:E1516,3,FALSE),"-")</f>
        <v>-</v>
      </c>
      <c r="L526" s="8" t="str">
        <f>IF(C526&lt;&gt;"-",SUMIFS(买入!$G$4:$G$1000,买入!$C$4:$C$1000,持仓统计!C526),"-")</f>
        <v>-</v>
      </c>
      <c r="M526" s="9" t="str">
        <f>IF(C526&lt;&gt;"-",SUMIFS(买入!$I$4:$I$1000,买入!$C$4:$C$1000,持仓统计!C526),"-")</f>
        <v>-</v>
      </c>
      <c r="N526" s="8" t="str">
        <f>IF(C526&lt;&gt;"-",SUMIFS(卖出!$G$4:$G$1000,卖出!$C$4:$C$1000,持仓统计!C526),"-")</f>
        <v>-</v>
      </c>
      <c r="O526" s="9" t="str">
        <f>IF(C526&lt;&gt;"-",SUMIFS(卖出!$I$4:$I$1000,卖出!$C$4:$C$1000,持仓统计!C526),"-")</f>
        <v>-</v>
      </c>
      <c r="P526" s="8" t="str">
        <f t="shared" si="33"/>
        <v>-</v>
      </c>
      <c r="Q526" s="9"/>
      <c r="R526" s="9" t="str">
        <f t="shared" si="34"/>
        <v>-</v>
      </c>
      <c r="S526" s="9" t="str">
        <f>IF(C526&lt;&gt;"-",SUMIFS(买入!$J$4:$J$1000,买入!$C$4:$C$1000,持仓统计!C526)+SUMIFS(卖出!$J$4:$J$1000,卖出!$C$4:$C$1000,持仓统计!C526),"-")</f>
        <v>-</v>
      </c>
      <c r="T526" s="9" t="str">
        <f t="shared" si="35"/>
        <v>-</v>
      </c>
      <c r="U526" s="8"/>
    </row>
    <row r="527" customHeight="1" spans="2:21">
      <c r="B527" s="8">
        <f t="shared" si="32"/>
        <v>521</v>
      </c>
      <c r="C527" s="8" t="str">
        <f>IF(选股!C521&lt;&gt;"",选股!C521,"-")</f>
        <v>-</v>
      </c>
      <c r="D527" s="8"/>
      <c r="E527" s="8" t="str">
        <f>IFERROR(VLOOKUP(C527,选股!C521:E1517,2,FALSE),"-")</f>
        <v>-</v>
      </c>
      <c r="F527" s="8"/>
      <c r="G527" s="8"/>
      <c r="H527" s="8"/>
      <c r="I527" s="8"/>
      <c r="J527" s="8"/>
      <c r="K527" s="8" t="str">
        <f>IFERROR(VLOOKUP(C527,选股!C521:E1517,3,FALSE),"-")</f>
        <v>-</v>
      </c>
      <c r="L527" s="8" t="str">
        <f>IF(C527&lt;&gt;"-",SUMIFS(买入!$G$4:$G$1000,买入!$C$4:$C$1000,持仓统计!C527),"-")</f>
        <v>-</v>
      </c>
      <c r="M527" s="9" t="str">
        <f>IF(C527&lt;&gt;"-",SUMIFS(买入!$I$4:$I$1000,买入!$C$4:$C$1000,持仓统计!C527),"-")</f>
        <v>-</v>
      </c>
      <c r="N527" s="8" t="str">
        <f>IF(C527&lt;&gt;"-",SUMIFS(卖出!$G$4:$G$1000,卖出!$C$4:$C$1000,持仓统计!C527),"-")</f>
        <v>-</v>
      </c>
      <c r="O527" s="9" t="str">
        <f>IF(C527&lt;&gt;"-",SUMIFS(卖出!$I$4:$I$1000,卖出!$C$4:$C$1000,持仓统计!C527),"-")</f>
        <v>-</v>
      </c>
      <c r="P527" s="8" t="str">
        <f t="shared" si="33"/>
        <v>-</v>
      </c>
      <c r="Q527" s="9"/>
      <c r="R527" s="9" t="str">
        <f t="shared" si="34"/>
        <v>-</v>
      </c>
      <c r="S527" s="9" t="str">
        <f>IF(C527&lt;&gt;"-",SUMIFS(买入!$J$4:$J$1000,买入!$C$4:$C$1000,持仓统计!C527)+SUMIFS(卖出!$J$4:$J$1000,卖出!$C$4:$C$1000,持仓统计!C527),"-")</f>
        <v>-</v>
      </c>
      <c r="T527" s="9" t="str">
        <f t="shared" si="35"/>
        <v>-</v>
      </c>
      <c r="U527" s="8"/>
    </row>
    <row r="528" customHeight="1" spans="2:21">
      <c r="B528" s="8">
        <f t="shared" si="32"/>
        <v>522</v>
      </c>
      <c r="C528" s="8" t="str">
        <f>IF(选股!C522&lt;&gt;"",选股!C522,"-")</f>
        <v>-</v>
      </c>
      <c r="D528" s="8"/>
      <c r="E528" s="8" t="str">
        <f>IFERROR(VLOOKUP(C528,选股!C522:E1518,2,FALSE),"-")</f>
        <v>-</v>
      </c>
      <c r="F528" s="8"/>
      <c r="G528" s="8"/>
      <c r="H528" s="8"/>
      <c r="I528" s="8"/>
      <c r="J528" s="8"/>
      <c r="K528" s="8" t="str">
        <f>IFERROR(VLOOKUP(C528,选股!C522:E1518,3,FALSE),"-")</f>
        <v>-</v>
      </c>
      <c r="L528" s="8" t="str">
        <f>IF(C528&lt;&gt;"-",SUMIFS(买入!$G$4:$G$1000,买入!$C$4:$C$1000,持仓统计!C528),"-")</f>
        <v>-</v>
      </c>
      <c r="M528" s="9" t="str">
        <f>IF(C528&lt;&gt;"-",SUMIFS(买入!$I$4:$I$1000,买入!$C$4:$C$1000,持仓统计!C528),"-")</f>
        <v>-</v>
      </c>
      <c r="N528" s="8" t="str">
        <f>IF(C528&lt;&gt;"-",SUMIFS(卖出!$G$4:$G$1000,卖出!$C$4:$C$1000,持仓统计!C528),"-")</f>
        <v>-</v>
      </c>
      <c r="O528" s="9" t="str">
        <f>IF(C528&lt;&gt;"-",SUMIFS(卖出!$I$4:$I$1000,卖出!$C$4:$C$1000,持仓统计!C528),"-")</f>
        <v>-</v>
      </c>
      <c r="P528" s="8" t="str">
        <f t="shared" si="33"/>
        <v>-</v>
      </c>
      <c r="Q528" s="9"/>
      <c r="R528" s="9" t="str">
        <f t="shared" si="34"/>
        <v>-</v>
      </c>
      <c r="S528" s="9" t="str">
        <f>IF(C528&lt;&gt;"-",SUMIFS(买入!$J$4:$J$1000,买入!$C$4:$C$1000,持仓统计!C528)+SUMIFS(卖出!$J$4:$J$1000,卖出!$C$4:$C$1000,持仓统计!C528),"-")</f>
        <v>-</v>
      </c>
      <c r="T528" s="9" t="str">
        <f t="shared" si="35"/>
        <v>-</v>
      </c>
      <c r="U528" s="8"/>
    </row>
    <row r="529" customHeight="1" spans="2:21">
      <c r="B529" s="8">
        <f t="shared" si="32"/>
        <v>523</v>
      </c>
      <c r="C529" s="8" t="str">
        <f>IF(选股!C523&lt;&gt;"",选股!C523,"-")</f>
        <v>-</v>
      </c>
      <c r="D529" s="8"/>
      <c r="E529" s="8" t="str">
        <f>IFERROR(VLOOKUP(C529,选股!C523:E1519,2,FALSE),"-")</f>
        <v>-</v>
      </c>
      <c r="F529" s="8"/>
      <c r="G529" s="8"/>
      <c r="H529" s="8"/>
      <c r="I529" s="8"/>
      <c r="J529" s="8"/>
      <c r="K529" s="8" t="str">
        <f>IFERROR(VLOOKUP(C529,选股!C523:E1519,3,FALSE),"-")</f>
        <v>-</v>
      </c>
      <c r="L529" s="8" t="str">
        <f>IF(C529&lt;&gt;"-",SUMIFS(买入!$G$4:$G$1000,买入!$C$4:$C$1000,持仓统计!C529),"-")</f>
        <v>-</v>
      </c>
      <c r="M529" s="9" t="str">
        <f>IF(C529&lt;&gt;"-",SUMIFS(买入!$I$4:$I$1000,买入!$C$4:$C$1000,持仓统计!C529),"-")</f>
        <v>-</v>
      </c>
      <c r="N529" s="8" t="str">
        <f>IF(C529&lt;&gt;"-",SUMIFS(卖出!$G$4:$G$1000,卖出!$C$4:$C$1000,持仓统计!C529),"-")</f>
        <v>-</v>
      </c>
      <c r="O529" s="9" t="str">
        <f>IF(C529&lt;&gt;"-",SUMIFS(卖出!$I$4:$I$1000,卖出!$C$4:$C$1000,持仓统计!C529),"-")</f>
        <v>-</v>
      </c>
      <c r="P529" s="8" t="str">
        <f t="shared" si="33"/>
        <v>-</v>
      </c>
      <c r="Q529" s="9"/>
      <c r="R529" s="9" t="str">
        <f t="shared" si="34"/>
        <v>-</v>
      </c>
      <c r="S529" s="9" t="str">
        <f>IF(C529&lt;&gt;"-",SUMIFS(买入!$J$4:$J$1000,买入!$C$4:$C$1000,持仓统计!C529)+SUMIFS(卖出!$J$4:$J$1000,卖出!$C$4:$C$1000,持仓统计!C529),"-")</f>
        <v>-</v>
      </c>
      <c r="T529" s="9" t="str">
        <f t="shared" si="35"/>
        <v>-</v>
      </c>
      <c r="U529" s="8"/>
    </row>
    <row r="530" customHeight="1" spans="2:21">
      <c r="B530" s="8">
        <f t="shared" si="32"/>
        <v>524</v>
      </c>
      <c r="C530" s="8" t="str">
        <f>IF(选股!C524&lt;&gt;"",选股!C524,"-")</f>
        <v>-</v>
      </c>
      <c r="D530" s="8"/>
      <c r="E530" s="8" t="str">
        <f>IFERROR(VLOOKUP(C530,选股!C524:E1520,2,FALSE),"-")</f>
        <v>-</v>
      </c>
      <c r="F530" s="8"/>
      <c r="G530" s="8"/>
      <c r="H530" s="8"/>
      <c r="I530" s="8"/>
      <c r="J530" s="8"/>
      <c r="K530" s="8" t="str">
        <f>IFERROR(VLOOKUP(C530,选股!C524:E1520,3,FALSE),"-")</f>
        <v>-</v>
      </c>
      <c r="L530" s="8" t="str">
        <f>IF(C530&lt;&gt;"-",SUMIFS(买入!$G$4:$G$1000,买入!$C$4:$C$1000,持仓统计!C530),"-")</f>
        <v>-</v>
      </c>
      <c r="M530" s="9" t="str">
        <f>IF(C530&lt;&gt;"-",SUMIFS(买入!$I$4:$I$1000,买入!$C$4:$C$1000,持仓统计!C530),"-")</f>
        <v>-</v>
      </c>
      <c r="N530" s="8" t="str">
        <f>IF(C530&lt;&gt;"-",SUMIFS(卖出!$G$4:$G$1000,卖出!$C$4:$C$1000,持仓统计!C530),"-")</f>
        <v>-</v>
      </c>
      <c r="O530" s="9" t="str">
        <f>IF(C530&lt;&gt;"-",SUMIFS(卖出!$I$4:$I$1000,卖出!$C$4:$C$1000,持仓统计!C530),"-")</f>
        <v>-</v>
      </c>
      <c r="P530" s="8" t="str">
        <f t="shared" si="33"/>
        <v>-</v>
      </c>
      <c r="Q530" s="9"/>
      <c r="R530" s="9" t="str">
        <f t="shared" si="34"/>
        <v>-</v>
      </c>
      <c r="S530" s="9" t="str">
        <f>IF(C530&lt;&gt;"-",SUMIFS(买入!$J$4:$J$1000,买入!$C$4:$C$1000,持仓统计!C530)+SUMIFS(卖出!$J$4:$J$1000,卖出!$C$4:$C$1000,持仓统计!C530),"-")</f>
        <v>-</v>
      </c>
      <c r="T530" s="9" t="str">
        <f t="shared" si="35"/>
        <v>-</v>
      </c>
      <c r="U530" s="8"/>
    </row>
    <row r="531" customHeight="1" spans="2:21">
      <c r="B531" s="8">
        <f t="shared" si="32"/>
        <v>525</v>
      </c>
      <c r="C531" s="8" t="str">
        <f>IF(选股!C525&lt;&gt;"",选股!C525,"-")</f>
        <v>-</v>
      </c>
      <c r="D531" s="8"/>
      <c r="E531" s="8" t="str">
        <f>IFERROR(VLOOKUP(C531,选股!C525:E1521,2,FALSE),"-")</f>
        <v>-</v>
      </c>
      <c r="F531" s="8"/>
      <c r="G531" s="8"/>
      <c r="H531" s="8"/>
      <c r="I531" s="8"/>
      <c r="J531" s="8"/>
      <c r="K531" s="8" t="str">
        <f>IFERROR(VLOOKUP(C531,选股!C525:E1521,3,FALSE),"-")</f>
        <v>-</v>
      </c>
      <c r="L531" s="8" t="str">
        <f>IF(C531&lt;&gt;"-",SUMIFS(买入!$G$4:$G$1000,买入!$C$4:$C$1000,持仓统计!C531),"-")</f>
        <v>-</v>
      </c>
      <c r="M531" s="9" t="str">
        <f>IF(C531&lt;&gt;"-",SUMIFS(买入!$I$4:$I$1000,买入!$C$4:$C$1000,持仓统计!C531),"-")</f>
        <v>-</v>
      </c>
      <c r="N531" s="8" t="str">
        <f>IF(C531&lt;&gt;"-",SUMIFS(卖出!$G$4:$G$1000,卖出!$C$4:$C$1000,持仓统计!C531),"-")</f>
        <v>-</v>
      </c>
      <c r="O531" s="9" t="str">
        <f>IF(C531&lt;&gt;"-",SUMIFS(卖出!$I$4:$I$1000,卖出!$C$4:$C$1000,持仓统计!C531),"-")</f>
        <v>-</v>
      </c>
      <c r="P531" s="8" t="str">
        <f t="shared" si="33"/>
        <v>-</v>
      </c>
      <c r="Q531" s="9"/>
      <c r="R531" s="9" t="str">
        <f t="shared" si="34"/>
        <v>-</v>
      </c>
      <c r="S531" s="9" t="str">
        <f>IF(C531&lt;&gt;"-",SUMIFS(买入!$J$4:$J$1000,买入!$C$4:$C$1000,持仓统计!C531)+SUMIFS(卖出!$J$4:$J$1000,卖出!$C$4:$C$1000,持仓统计!C531),"-")</f>
        <v>-</v>
      </c>
      <c r="T531" s="9" t="str">
        <f t="shared" si="35"/>
        <v>-</v>
      </c>
      <c r="U531" s="8"/>
    </row>
    <row r="532" customHeight="1" spans="2:21">
      <c r="B532" s="8">
        <f t="shared" si="32"/>
        <v>526</v>
      </c>
      <c r="C532" s="8" t="str">
        <f>IF(选股!C526&lt;&gt;"",选股!C526,"-")</f>
        <v>-</v>
      </c>
      <c r="D532" s="8"/>
      <c r="E532" s="8" t="str">
        <f>IFERROR(VLOOKUP(C532,选股!C526:E1522,2,FALSE),"-")</f>
        <v>-</v>
      </c>
      <c r="F532" s="8"/>
      <c r="G532" s="8"/>
      <c r="H532" s="8"/>
      <c r="I532" s="8"/>
      <c r="J532" s="8"/>
      <c r="K532" s="8" t="str">
        <f>IFERROR(VLOOKUP(C532,选股!C526:E1522,3,FALSE),"-")</f>
        <v>-</v>
      </c>
      <c r="L532" s="8" t="str">
        <f>IF(C532&lt;&gt;"-",SUMIFS(买入!$G$4:$G$1000,买入!$C$4:$C$1000,持仓统计!C532),"-")</f>
        <v>-</v>
      </c>
      <c r="M532" s="9" t="str">
        <f>IF(C532&lt;&gt;"-",SUMIFS(买入!$I$4:$I$1000,买入!$C$4:$C$1000,持仓统计!C532),"-")</f>
        <v>-</v>
      </c>
      <c r="N532" s="8" t="str">
        <f>IF(C532&lt;&gt;"-",SUMIFS(卖出!$G$4:$G$1000,卖出!$C$4:$C$1000,持仓统计!C532),"-")</f>
        <v>-</v>
      </c>
      <c r="O532" s="9" t="str">
        <f>IF(C532&lt;&gt;"-",SUMIFS(卖出!$I$4:$I$1000,卖出!$C$4:$C$1000,持仓统计!C532),"-")</f>
        <v>-</v>
      </c>
      <c r="P532" s="8" t="str">
        <f t="shared" si="33"/>
        <v>-</v>
      </c>
      <c r="Q532" s="9"/>
      <c r="R532" s="9" t="str">
        <f t="shared" si="34"/>
        <v>-</v>
      </c>
      <c r="S532" s="9" t="str">
        <f>IF(C532&lt;&gt;"-",SUMIFS(买入!$J$4:$J$1000,买入!$C$4:$C$1000,持仓统计!C532)+SUMIFS(卖出!$J$4:$J$1000,卖出!$C$4:$C$1000,持仓统计!C532),"-")</f>
        <v>-</v>
      </c>
      <c r="T532" s="9" t="str">
        <f t="shared" si="35"/>
        <v>-</v>
      </c>
      <c r="U532" s="8"/>
    </row>
    <row r="533" customHeight="1" spans="2:21">
      <c r="B533" s="8">
        <f t="shared" si="32"/>
        <v>527</v>
      </c>
      <c r="C533" s="8" t="str">
        <f>IF(选股!C527&lt;&gt;"",选股!C527,"-")</f>
        <v>-</v>
      </c>
      <c r="D533" s="8"/>
      <c r="E533" s="8" t="str">
        <f>IFERROR(VLOOKUP(C533,选股!C527:E1523,2,FALSE),"-")</f>
        <v>-</v>
      </c>
      <c r="F533" s="8"/>
      <c r="G533" s="8"/>
      <c r="H533" s="8"/>
      <c r="I533" s="8"/>
      <c r="J533" s="8"/>
      <c r="K533" s="8" t="str">
        <f>IFERROR(VLOOKUP(C533,选股!C527:E1523,3,FALSE),"-")</f>
        <v>-</v>
      </c>
      <c r="L533" s="8" t="str">
        <f>IF(C533&lt;&gt;"-",SUMIFS(买入!$G$4:$G$1000,买入!$C$4:$C$1000,持仓统计!C533),"-")</f>
        <v>-</v>
      </c>
      <c r="M533" s="9" t="str">
        <f>IF(C533&lt;&gt;"-",SUMIFS(买入!$I$4:$I$1000,买入!$C$4:$C$1000,持仓统计!C533),"-")</f>
        <v>-</v>
      </c>
      <c r="N533" s="8" t="str">
        <f>IF(C533&lt;&gt;"-",SUMIFS(卖出!$G$4:$G$1000,卖出!$C$4:$C$1000,持仓统计!C533),"-")</f>
        <v>-</v>
      </c>
      <c r="O533" s="9" t="str">
        <f>IF(C533&lt;&gt;"-",SUMIFS(卖出!$I$4:$I$1000,卖出!$C$4:$C$1000,持仓统计!C533),"-")</f>
        <v>-</v>
      </c>
      <c r="P533" s="8" t="str">
        <f t="shared" si="33"/>
        <v>-</v>
      </c>
      <c r="Q533" s="9"/>
      <c r="R533" s="9" t="str">
        <f t="shared" si="34"/>
        <v>-</v>
      </c>
      <c r="S533" s="9" t="str">
        <f>IF(C533&lt;&gt;"-",SUMIFS(买入!$J$4:$J$1000,买入!$C$4:$C$1000,持仓统计!C533)+SUMIFS(卖出!$J$4:$J$1000,卖出!$C$4:$C$1000,持仓统计!C533),"-")</f>
        <v>-</v>
      </c>
      <c r="T533" s="9" t="str">
        <f t="shared" si="35"/>
        <v>-</v>
      </c>
      <c r="U533" s="8"/>
    </row>
    <row r="534" customHeight="1" spans="2:21">
      <c r="B534" s="8">
        <f t="shared" si="32"/>
        <v>528</v>
      </c>
      <c r="C534" s="8" t="str">
        <f>IF(选股!C528&lt;&gt;"",选股!C528,"-")</f>
        <v>-</v>
      </c>
      <c r="D534" s="8"/>
      <c r="E534" s="8" t="str">
        <f>IFERROR(VLOOKUP(C534,选股!C528:E1524,2,FALSE),"-")</f>
        <v>-</v>
      </c>
      <c r="F534" s="8"/>
      <c r="G534" s="8"/>
      <c r="H534" s="8"/>
      <c r="I534" s="8"/>
      <c r="J534" s="8"/>
      <c r="K534" s="8" t="str">
        <f>IFERROR(VLOOKUP(C534,选股!C528:E1524,3,FALSE),"-")</f>
        <v>-</v>
      </c>
      <c r="L534" s="8" t="str">
        <f>IF(C534&lt;&gt;"-",SUMIFS(买入!$G$4:$G$1000,买入!$C$4:$C$1000,持仓统计!C534),"-")</f>
        <v>-</v>
      </c>
      <c r="M534" s="9" t="str">
        <f>IF(C534&lt;&gt;"-",SUMIFS(买入!$I$4:$I$1000,买入!$C$4:$C$1000,持仓统计!C534),"-")</f>
        <v>-</v>
      </c>
      <c r="N534" s="8" t="str">
        <f>IF(C534&lt;&gt;"-",SUMIFS(卖出!$G$4:$G$1000,卖出!$C$4:$C$1000,持仓统计!C534),"-")</f>
        <v>-</v>
      </c>
      <c r="O534" s="9" t="str">
        <f>IF(C534&lt;&gt;"-",SUMIFS(卖出!$I$4:$I$1000,卖出!$C$4:$C$1000,持仓统计!C534),"-")</f>
        <v>-</v>
      </c>
      <c r="P534" s="8" t="str">
        <f t="shared" si="33"/>
        <v>-</v>
      </c>
      <c r="Q534" s="9"/>
      <c r="R534" s="9" t="str">
        <f t="shared" si="34"/>
        <v>-</v>
      </c>
      <c r="S534" s="9" t="str">
        <f>IF(C534&lt;&gt;"-",SUMIFS(买入!$J$4:$J$1000,买入!$C$4:$C$1000,持仓统计!C534)+SUMIFS(卖出!$J$4:$J$1000,卖出!$C$4:$C$1000,持仓统计!C534),"-")</f>
        <v>-</v>
      </c>
      <c r="T534" s="9" t="str">
        <f t="shared" si="35"/>
        <v>-</v>
      </c>
      <c r="U534" s="8"/>
    </row>
    <row r="535" customHeight="1" spans="2:21">
      <c r="B535" s="8">
        <f t="shared" si="32"/>
        <v>529</v>
      </c>
      <c r="C535" s="8" t="str">
        <f>IF(选股!C529&lt;&gt;"",选股!C529,"-")</f>
        <v>-</v>
      </c>
      <c r="D535" s="8"/>
      <c r="E535" s="8" t="str">
        <f>IFERROR(VLOOKUP(C535,选股!C529:E1525,2,FALSE),"-")</f>
        <v>-</v>
      </c>
      <c r="F535" s="8"/>
      <c r="G535" s="8"/>
      <c r="H535" s="8"/>
      <c r="I535" s="8"/>
      <c r="J535" s="8"/>
      <c r="K535" s="8" t="str">
        <f>IFERROR(VLOOKUP(C535,选股!C529:E1525,3,FALSE),"-")</f>
        <v>-</v>
      </c>
      <c r="L535" s="8" t="str">
        <f>IF(C535&lt;&gt;"-",SUMIFS(买入!$G$4:$G$1000,买入!$C$4:$C$1000,持仓统计!C535),"-")</f>
        <v>-</v>
      </c>
      <c r="M535" s="9" t="str">
        <f>IF(C535&lt;&gt;"-",SUMIFS(买入!$I$4:$I$1000,买入!$C$4:$C$1000,持仓统计!C535),"-")</f>
        <v>-</v>
      </c>
      <c r="N535" s="8" t="str">
        <f>IF(C535&lt;&gt;"-",SUMIFS(卖出!$G$4:$G$1000,卖出!$C$4:$C$1000,持仓统计!C535),"-")</f>
        <v>-</v>
      </c>
      <c r="O535" s="9" t="str">
        <f>IF(C535&lt;&gt;"-",SUMIFS(卖出!$I$4:$I$1000,卖出!$C$4:$C$1000,持仓统计!C535),"-")</f>
        <v>-</v>
      </c>
      <c r="P535" s="8" t="str">
        <f t="shared" si="33"/>
        <v>-</v>
      </c>
      <c r="Q535" s="9"/>
      <c r="R535" s="9" t="str">
        <f t="shared" si="34"/>
        <v>-</v>
      </c>
      <c r="S535" s="9" t="str">
        <f>IF(C535&lt;&gt;"-",SUMIFS(买入!$J$4:$J$1000,买入!$C$4:$C$1000,持仓统计!C535)+SUMIFS(卖出!$J$4:$J$1000,卖出!$C$4:$C$1000,持仓统计!C535),"-")</f>
        <v>-</v>
      </c>
      <c r="T535" s="9" t="str">
        <f t="shared" si="35"/>
        <v>-</v>
      </c>
      <c r="U535" s="8"/>
    </row>
    <row r="536" customHeight="1" spans="2:21">
      <c r="B536" s="8">
        <f t="shared" si="32"/>
        <v>530</v>
      </c>
      <c r="C536" s="8" t="str">
        <f>IF(选股!C530&lt;&gt;"",选股!C530,"-")</f>
        <v>-</v>
      </c>
      <c r="D536" s="8"/>
      <c r="E536" s="8" t="str">
        <f>IFERROR(VLOOKUP(C536,选股!C530:E1526,2,FALSE),"-")</f>
        <v>-</v>
      </c>
      <c r="F536" s="8"/>
      <c r="G536" s="8"/>
      <c r="H536" s="8"/>
      <c r="I536" s="8"/>
      <c r="J536" s="8"/>
      <c r="K536" s="8" t="str">
        <f>IFERROR(VLOOKUP(C536,选股!C530:E1526,3,FALSE),"-")</f>
        <v>-</v>
      </c>
      <c r="L536" s="8" t="str">
        <f>IF(C536&lt;&gt;"-",SUMIFS(买入!$G$4:$G$1000,买入!$C$4:$C$1000,持仓统计!C536),"-")</f>
        <v>-</v>
      </c>
      <c r="M536" s="9" t="str">
        <f>IF(C536&lt;&gt;"-",SUMIFS(买入!$I$4:$I$1000,买入!$C$4:$C$1000,持仓统计!C536),"-")</f>
        <v>-</v>
      </c>
      <c r="N536" s="8" t="str">
        <f>IF(C536&lt;&gt;"-",SUMIFS(卖出!$G$4:$G$1000,卖出!$C$4:$C$1000,持仓统计!C536),"-")</f>
        <v>-</v>
      </c>
      <c r="O536" s="9" t="str">
        <f>IF(C536&lt;&gt;"-",SUMIFS(卖出!$I$4:$I$1000,卖出!$C$4:$C$1000,持仓统计!C536),"-")</f>
        <v>-</v>
      </c>
      <c r="P536" s="8" t="str">
        <f t="shared" si="33"/>
        <v>-</v>
      </c>
      <c r="Q536" s="9"/>
      <c r="R536" s="9" t="str">
        <f t="shared" si="34"/>
        <v>-</v>
      </c>
      <c r="S536" s="9" t="str">
        <f>IF(C536&lt;&gt;"-",SUMIFS(买入!$J$4:$J$1000,买入!$C$4:$C$1000,持仓统计!C536)+SUMIFS(卖出!$J$4:$J$1000,卖出!$C$4:$C$1000,持仓统计!C536),"-")</f>
        <v>-</v>
      </c>
      <c r="T536" s="9" t="str">
        <f t="shared" si="35"/>
        <v>-</v>
      </c>
      <c r="U536" s="8"/>
    </row>
    <row r="537" customHeight="1" spans="2:21">
      <c r="B537" s="8">
        <f t="shared" si="32"/>
        <v>531</v>
      </c>
      <c r="C537" s="8" t="str">
        <f>IF(选股!C531&lt;&gt;"",选股!C531,"-")</f>
        <v>-</v>
      </c>
      <c r="D537" s="8"/>
      <c r="E537" s="8" t="str">
        <f>IFERROR(VLOOKUP(C537,选股!C531:E1527,2,FALSE),"-")</f>
        <v>-</v>
      </c>
      <c r="F537" s="8"/>
      <c r="G537" s="8"/>
      <c r="H537" s="8"/>
      <c r="I537" s="8"/>
      <c r="J537" s="8"/>
      <c r="K537" s="8" t="str">
        <f>IFERROR(VLOOKUP(C537,选股!C531:E1527,3,FALSE),"-")</f>
        <v>-</v>
      </c>
      <c r="L537" s="8" t="str">
        <f>IF(C537&lt;&gt;"-",SUMIFS(买入!$G$4:$G$1000,买入!$C$4:$C$1000,持仓统计!C537),"-")</f>
        <v>-</v>
      </c>
      <c r="M537" s="9" t="str">
        <f>IF(C537&lt;&gt;"-",SUMIFS(买入!$I$4:$I$1000,买入!$C$4:$C$1000,持仓统计!C537),"-")</f>
        <v>-</v>
      </c>
      <c r="N537" s="8" t="str">
        <f>IF(C537&lt;&gt;"-",SUMIFS(卖出!$G$4:$G$1000,卖出!$C$4:$C$1000,持仓统计!C537),"-")</f>
        <v>-</v>
      </c>
      <c r="O537" s="9" t="str">
        <f>IF(C537&lt;&gt;"-",SUMIFS(卖出!$I$4:$I$1000,卖出!$C$4:$C$1000,持仓统计!C537),"-")</f>
        <v>-</v>
      </c>
      <c r="P537" s="8" t="str">
        <f t="shared" si="33"/>
        <v>-</v>
      </c>
      <c r="Q537" s="9"/>
      <c r="R537" s="9" t="str">
        <f t="shared" si="34"/>
        <v>-</v>
      </c>
      <c r="S537" s="9" t="str">
        <f>IF(C537&lt;&gt;"-",SUMIFS(买入!$J$4:$J$1000,买入!$C$4:$C$1000,持仓统计!C537)+SUMIFS(卖出!$J$4:$J$1000,卖出!$C$4:$C$1000,持仓统计!C537),"-")</f>
        <v>-</v>
      </c>
      <c r="T537" s="9" t="str">
        <f t="shared" si="35"/>
        <v>-</v>
      </c>
      <c r="U537" s="8"/>
    </row>
    <row r="538" customHeight="1" spans="2:21">
      <c r="B538" s="8">
        <f t="shared" si="32"/>
        <v>532</v>
      </c>
      <c r="C538" s="8" t="str">
        <f>IF(选股!C532&lt;&gt;"",选股!C532,"-")</f>
        <v>-</v>
      </c>
      <c r="D538" s="8"/>
      <c r="E538" s="8" t="str">
        <f>IFERROR(VLOOKUP(C538,选股!C532:E1528,2,FALSE),"-")</f>
        <v>-</v>
      </c>
      <c r="F538" s="8"/>
      <c r="G538" s="8"/>
      <c r="H538" s="8"/>
      <c r="I538" s="8"/>
      <c r="J538" s="8"/>
      <c r="K538" s="8" t="str">
        <f>IFERROR(VLOOKUP(C538,选股!C532:E1528,3,FALSE),"-")</f>
        <v>-</v>
      </c>
      <c r="L538" s="8" t="str">
        <f>IF(C538&lt;&gt;"-",SUMIFS(买入!$G$4:$G$1000,买入!$C$4:$C$1000,持仓统计!C538),"-")</f>
        <v>-</v>
      </c>
      <c r="M538" s="9" t="str">
        <f>IF(C538&lt;&gt;"-",SUMIFS(买入!$I$4:$I$1000,买入!$C$4:$C$1000,持仓统计!C538),"-")</f>
        <v>-</v>
      </c>
      <c r="N538" s="8" t="str">
        <f>IF(C538&lt;&gt;"-",SUMIFS(卖出!$G$4:$G$1000,卖出!$C$4:$C$1000,持仓统计!C538),"-")</f>
        <v>-</v>
      </c>
      <c r="O538" s="9" t="str">
        <f>IF(C538&lt;&gt;"-",SUMIFS(卖出!$I$4:$I$1000,卖出!$C$4:$C$1000,持仓统计!C538),"-")</f>
        <v>-</v>
      </c>
      <c r="P538" s="8" t="str">
        <f t="shared" si="33"/>
        <v>-</v>
      </c>
      <c r="Q538" s="9"/>
      <c r="R538" s="9" t="str">
        <f t="shared" si="34"/>
        <v>-</v>
      </c>
      <c r="S538" s="9" t="str">
        <f>IF(C538&lt;&gt;"-",SUMIFS(买入!$J$4:$J$1000,买入!$C$4:$C$1000,持仓统计!C538)+SUMIFS(卖出!$J$4:$J$1000,卖出!$C$4:$C$1000,持仓统计!C538),"-")</f>
        <v>-</v>
      </c>
      <c r="T538" s="9" t="str">
        <f t="shared" si="35"/>
        <v>-</v>
      </c>
      <c r="U538" s="8"/>
    </row>
    <row r="539" customHeight="1" spans="2:21">
      <c r="B539" s="8">
        <f t="shared" si="32"/>
        <v>533</v>
      </c>
      <c r="C539" s="8" t="str">
        <f>IF(选股!C533&lt;&gt;"",选股!C533,"-")</f>
        <v>-</v>
      </c>
      <c r="D539" s="8"/>
      <c r="E539" s="8" t="str">
        <f>IFERROR(VLOOKUP(C539,选股!C533:E1529,2,FALSE),"-")</f>
        <v>-</v>
      </c>
      <c r="F539" s="8"/>
      <c r="G539" s="8"/>
      <c r="H539" s="8"/>
      <c r="I539" s="8"/>
      <c r="J539" s="8"/>
      <c r="K539" s="8" t="str">
        <f>IFERROR(VLOOKUP(C539,选股!C533:E1529,3,FALSE),"-")</f>
        <v>-</v>
      </c>
      <c r="L539" s="8" t="str">
        <f>IF(C539&lt;&gt;"-",SUMIFS(买入!$G$4:$G$1000,买入!$C$4:$C$1000,持仓统计!C539),"-")</f>
        <v>-</v>
      </c>
      <c r="M539" s="9" t="str">
        <f>IF(C539&lt;&gt;"-",SUMIFS(买入!$I$4:$I$1000,买入!$C$4:$C$1000,持仓统计!C539),"-")</f>
        <v>-</v>
      </c>
      <c r="N539" s="8" t="str">
        <f>IF(C539&lt;&gt;"-",SUMIFS(卖出!$G$4:$G$1000,卖出!$C$4:$C$1000,持仓统计!C539),"-")</f>
        <v>-</v>
      </c>
      <c r="O539" s="9" t="str">
        <f>IF(C539&lt;&gt;"-",SUMIFS(卖出!$I$4:$I$1000,卖出!$C$4:$C$1000,持仓统计!C539),"-")</f>
        <v>-</v>
      </c>
      <c r="P539" s="8" t="str">
        <f t="shared" si="33"/>
        <v>-</v>
      </c>
      <c r="Q539" s="9"/>
      <c r="R539" s="9" t="str">
        <f t="shared" si="34"/>
        <v>-</v>
      </c>
      <c r="S539" s="9" t="str">
        <f>IF(C539&lt;&gt;"-",SUMIFS(买入!$J$4:$J$1000,买入!$C$4:$C$1000,持仓统计!C539)+SUMIFS(卖出!$J$4:$J$1000,卖出!$C$4:$C$1000,持仓统计!C539),"-")</f>
        <v>-</v>
      </c>
      <c r="T539" s="9" t="str">
        <f t="shared" si="35"/>
        <v>-</v>
      </c>
      <c r="U539" s="8"/>
    </row>
    <row r="540" customHeight="1" spans="2:21">
      <c r="B540" s="8">
        <f t="shared" si="32"/>
        <v>534</v>
      </c>
      <c r="C540" s="8" t="str">
        <f>IF(选股!C534&lt;&gt;"",选股!C534,"-")</f>
        <v>-</v>
      </c>
      <c r="D540" s="8"/>
      <c r="E540" s="8" t="str">
        <f>IFERROR(VLOOKUP(C540,选股!C534:E1530,2,FALSE),"-")</f>
        <v>-</v>
      </c>
      <c r="F540" s="8"/>
      <c r="G540" s="8"/>
      <c r="H540" s="8"/>
      <c r="I540" s="8"/>
      <c r="J540" s="8"/>
      <c r="K540" s="8" t="str">
        <f>IFERROR(VLOOKUP(C540,选股!C534:E1530,3,FALSE),"-")</f>
        <v>-</v>
      </c>
      <c r="L540" s="8" t="str">
        <f>IF(C540&lt;&gt;"-",SUMIFS(买入!$G$4:$G$1000,买入!$C$4:$C$1000,持仓统计!C540),"-")</f>
        <v>-</v>
      </c>
      <c r="M540" s="9" t="str">
        <f>IF(C540&lt;&gt;"-",SUMIFS(买入!$I$4:$I$1000,买入!$C$4:$C$1000,持仓统计!C540),"-")</f>
        <v>-</v>
      </c>
      <c r="N540" s="8" t="str">
        <f>IF(C540&lt;&gt;"-",SUMIFS(卖出!$G$4:$G$1000,卖出!$C$4:$C$1000,持仓统计!C540),"-")</f>
        <v>-</v>
      </c>
      <c r="O540" s="9" t="str">
        <f>IF(C540&lt;&gt;"-",SUMIFS(卖出!$I$4:$I$1000,卖出!$C$4:$C$1000,持仓统计!C540),"-")</f>
        <v>-</v>
      </c>
      <c r="P540" s="8" t="str">
        <f t="shared" si="33"/>
        <v>-</v>
      </c>
      <c r="Q540" s="9"/>
      <c r="R540" s="9" t="str">
        <f t="shared" si="34"/>
        <v>-</v>
      </c>
      <c r="S540" s="9" t="str">
        <f>IF(C540&lt;&gt;"-",SUMIFS(买入!$J$4:$J$1000,买入!$C$4:$C$1000,持仓统计!C540)+SUMIFS(卖出!$J$4:$J$1000,卖出!$C$4:$C$1000,持仓统计!C540),"-")</f>
        <v>-</v>
      </c>
      <c r="T540" s="9" t="str">
        <f t="shared" si="35"/>
        <v>-</v>
      </c>
      <c r="U540" s="8"/>
    </row>
    <row r="541" customHeight="1" spans="2:21">
      <c r="B541" s="8">
        <f t="shared" si="32"/>
        <v>535</v>
      </c>
      <c r="C541" s="8" t="str">
        <f>IF(选股!C535&lt;&gt;"",选股!C535,"-")</f>
        <v>-</v>
      </c>
      <c r="D541" s="8"/>
      <c r="E541" s="8" t="str">
        <f>IFERROR(VLOOKUP(C541,选股!C535:E1531,2,FALSE),"-")</f>
        <v>-</v>
      </c>
      <c r="F541" s="8"/>
      <c r="G541" s="8"/>
      <c r="H541" s="8"/>
      <c r="I541" s="8"/>
      <c r="J541" s="8"/>
      <c r="K541" s="8" t="str">
        <f>IFERROR(VLOOKUP(C541,选股!C535:E1531,3,FALSE),"-")</f>
        <v>-</v>
      </c>
      <c r="L541" s="8" t="str">
        <f>IF(C541&lt;&gt;"-",SUMIFS(买入!$G$4:$G$1000,买入!$C$4:$C$1000,持仓统计!C541),"-")</f>
        <v>-</v>
      </c>
      <c r="M541" s="9" t="str">
        <f>IF(C541&lt;&gt;"-",SUMIFS(买入!$I$4:$I$1000,买入!$C$4:$C$1000,持仓统计!C541),"-")</f>
        <v>-</v>
      </c>
      <c r="N541" s="8" t="str">
        <f>IF(C541&lt;&gt;"-",SUMIFS(卖出!$G$4:$G$1000,卖出!$C$4:$C$1000,持仓统计!C541),"-")</f>
        <v>-</v>
      </c>
      <c r="O541" s="9" t="str">
        <f>IF(C541&lt;&gt;"-",SUMIFS(卖出!$I$4:$I$1000,卖出!$C$4:$C$1000,持仓统计!C541),"-")</f>
        <v>-</v>
      </c>
      <c r="P541" s="8" t="str">
        <f t="shared" si="33"/>
        <v>-</v>
      </c>
      <c r="Q541" s="9"/>
      <c r="R541" s="9" t="str">
        <f t="shared" si="34"/>
        <v>-</v>
      </c>
      <c r="S541" s="9" t="str">
        <f>IF(C541&lt;&gt;"-",SUMIFS(买入!$J$4:$J$1000,买入!$C$4:$C$1000,持仓统计!C541)+SUMIFS(卖出!$J$4:$J$1000,卖出!$C$4:$C$1000,持仓统计!C541),"-")</f>
        <v>-</v>
      </c>
      <c r="T541" s="9" t="str">
        <f t="shared" si="35"/>
        <v>-</v>
      </c>
      <c r="U541" s="8"/>
    </row>
    <row r="542" customHeight="1" spans="2:21">
      <c r="B542" s="8">
        <f t="shared" si="32"/>
        <v>536</v>
      </c>
      <c r="C542" s="8" t="str">
        <f>IF(选股!C536&lt;&gt;"",选股!C536,"-")</f>
        <v>-</v>
      </c>
      <c r="D542" s="8"/>
      <c r="E542" s="8" t="str">
        <f>IFERROR(VLOOKUP(C542,选股!C536:E1532,2,FALSE),"-")</f>
        <v>-</v>
      </c>
      <c r="F542" s="8"/>
      <c r="G542" s="8"/>
      <c r="H542" s="8"/>
      <c r="I542" s="8"/>
      <c r="J542" s="8"/>
      <c r="K542" s="8" t="str">
        <f>IFERROR(VLOOKUP(C542,选股!C536:E1532,3,FALSE),"-")</f>
        <v>-</v>
      </c>
      <c r="L542" s="8" t="str">
        <f>IF(C542&lt;&gt;"-",SUMIFS(买入!$G$4:$G$1000,买入!$C$4:$C$1000,持仓统计!C542),"-")</f>
        <v>-</v>
      </c>
      <c r="M542" s="9" t="str">
        <f>IF(C542&lt;&gt;"-",SUMIFS(买入!$I$4:$I$1000,买入!$C$4:$C$1000,持仓统计!C542),"-")</f>
        <v>-</v>
      </c>
      <c r="N542" s="8" t="str">
        <f>IF(C542&lt;&gt;"-",SUMIFS(卖出!$G$4:$G$1000,卖出!$C$4:$C$1000,持仓统计!C542),"-")</f>
        <v>-</v>
      </c>
      <c r="O542" s="9" t="str">
        <f>IF(C542&lt;&gt;"-",SUMIFS(卖出!$I$4:$I$1000,卖出!$C$4:$C$1000,持仓统计!C542),"-")</f>
        <v>-</v>
      </c>
      <c r="P542" s="8" t="str">
        <f t="shared" si="33"/>
        <v>-</v>
      </c>
      <c r="Q542" s="9"/>
      <c r="R542" s="9" t="str">
        <f t="shared" si="34"/>
        <v>-</v>
      </c>
      <c r="S542" s="9" t="str">
        <f>IF(C542&lt;&gt;"-",SUMIFS(买入!$J$4:$J$1000,买入!$C$4:$C$1000,持仓统计!C542)+SUMIFS(卖出!$J$4:$J$1000,卖出!$C$4:$C$1000,持仓统计!C542),"-")</f>
        <v>-</v>
      </c>
      <c r="T542" s="9" t="str">
        <f t="shared" si="35"/>
        <v>-</v>
      </c>
      <c r="U542" s="8"/>
    </row>
    <row r="543" customHeight="1" spans="2:21">
      <c r="B543" s="8">
        <f t="shared" si="32"/>
        <v>537</v>
      </c>
      <c r="C543" s="8" t="str">
        <f>IF(选股!C537&lt;&gt;"",选股!C537,"-")</f>
        <v>-</v>
      </c>
      <c r="D543" s="8"/>
      <c r="E543" s="8" t="str">
        <f>IFERROR(VLOOKUP(C543,选股!C537:E1533,2,FALSE),"-")</f>
        <v>-</v>
      </c>
      <c r="F543" s="8"/>
      <c r="G543" s="8"/>
      <c r="H543" s="8"/>
      <c r="I543" s="8"/>
      <c r="J543" s="8"/>
      <c r="K543" s="8" t="str">
        <f>IFERROR(VLOOKUP(C543,选股!C537:E1533,3,FALSE),"-")</f>
        <v>-</v>
      </c>
      <c r="L543" s="8" t="str">
        <f>IF(C543&lt;&gt;"-",SUMIFS(买入!$G$4:$G$1000,买入!$C$4:$C$1000,持仓统计!C543),"-")</f>
        <v>-</v>
      </c>
      <c r="M543" s="9" t="str">
        <f>IF(C543&lt;&gt;"-",SUMIFS(买入!$I$4:$I$1000,买入!$C$4:$C$1000,持仓统计!C543),"-")</f>
        <v>-</v>
      </c>
      <c r="N543" s="8" t="str">
        <f>IF(C543&lt;&gt;"-",SUMIFS(卖出!$G$4:$G$1000,卖出!$C$4:$C$1000,持仓统计!C543),"-")</f>
        <v>-</v>
      </c>
      <c r="O543" s="9" t="str">
        <f>IF(C543&lt;&gt;"-",SUMIFS(卖出!$I$4:$I$1000,卖出!$C$4:$C$1000,持仓统计!C543),"-")</f>
        <v>-</v>
      </c>
      <c r="P543" s="8" t="str">
        <f t="shared" si="33"/>
        <v>-</v>
      </c>
      <c r="Q543" s="9"/>
      <c r="R543" s="9" t="str">
        <f t="shared" si="34"/>
        <v>-</v>
      </c>
      <c r="S543" s="9" t="str">
        <f>IF(C543&lt;&gt;"-",SUMIFS(买入!$J$4:$J$1000,买入!$C$4:$C$1000,持仓统计!C543)+SUMIFS(卖出!$J$4:$J$1000,卖出!$C$4:$C$1000,持仓统计!C543),"-")</f>
        <v>-</v>
      </c>
      <c r="T543" s="9" t="str">
        <f t="shared" si="35"/>
        <v>-</v>
      </c>
      <c r="U543" s="8"/>
    </row>
    <row r="544" customHeight="1" spans="2:21">
      <c r="B544" s="8">
        <f t="shared" si="32"/>
        <v>538</v>
      </c>
      <c r="C544" s="8" t="str">
        <f>IF(选股!C538&lt;&gt;"",选股!C538,"-")</f>
        <v>-</v>
      </c>
      <c r="D544" s="8"/>
      <c r="E544" s="8" t="str">
        <f>IFERROR(VLOOKUP(C544,选股!C538:E1534,2,FALSE),"-")</f>
        <v>-</v>
      </c>
      <c r="F544" s="8"/>
      <c r="G544" s="8"/>
      <c r="H544" s="8"/>
      <c r="I544" s="8"/>
      <c r="J544" s="8"/>
      <c r="K544" s="8" t="str">
        <f>IFERROR(VLOOKUP(C544,选股!C538:E1534,3,FALSE),"-")</f>
        <v>-</v>
      </c>
      <c r="L544" s="8" t="str">
        <f>IF(C544&lt;&gt;"-",SUMIFS(买入!$G$4:$G$1000,买入!$C$4:$C$1000,持仓统计!C544),"-")</f>
        <v>-</v>
      </c>
      <c r="M544" s="9" t="str">
        <f>IF(C544&lt;&gt;"-",SUMIFS(买入!$I$4:$I$1000,买入!$C$4:$C$1000,持仓统计!C544),"-")</f>
        <v>-</v>
      </c>
      <c r="N544" s="8" t="str">
        <f>IF(C544&lt;&gt;"-",SUMIFS(卖出!$G$4:$G$1000,卖出!$C$4:$C$1000,持仓统计!C544),"-")</f>
        <v>-</v>
      </c>
      <c r="O544" s="9" t="str">
        <f>IF(C544&lt;&gt;"-",SUMIFS(卖出!$I$4:$I$1000,卖出!$C$4:$C$1000,持仓统计!C544),"-")</f>
        <v>-</v>
      </c>
      <c r="P544" s="8" t="str">
        <f t="shared" si="33"/>
        <v>-</v>
      </c>
      <c r="Q544" s="9"/>
      <c r="R544" s="9" t="str">
        <f t="shared" si="34"/>
        <v>-</v>
      </c>
      <c r="S544" s="9" t="str">
        <f>IF(C544&lt;&gt;"-",SUMIFS(买入!$J$4:$J$1000,买入!$C$4:$C$1000,持仓统计!C544)+SUMIFS(卖出!$J$4:$J$1000,卖出!$C$4:$C$1000,持仓统计!C544),"-")</f>
        <v>-</v>
      </c>
      <c r="T544" s="9" t="str">
        <f t="shared" si="35"/>
        <v>-</v>
      </c>
      <c r="U544" s="8"/>
    </row>
    <row r="545" customHeight="1" spans="2:21">
      <c r="B545" s="8">
        <f t="shared" si="32"/>
        <v>539</v>
      </c>
      <c r="C545" s="8" t="str">
        <f>IF(选股!C539&lt;&gt;"",选股!C539,"-")</f>
        <v>-</v>
      </c>
      <c r="D545" s="8"/>
      <c r="E545" s="8" t="str">
        <f>IFERROR(VLOOKUP(C545,选股!C539:E1535,2,FALSE),"-")</f>
        <v>-</v>
      </c>
      <c r="F545" s="8"/>
      <c r="G545" s="8"/>
      <c r="H545" s="8"/>
      <c r="I545" s="8"/>
      <c r="J545" s="8"/>
      <c r="K545" s="8" t="str">
        <f>IFERROR(VLOOKUP(C545,选股!C539:E1535,3,FALSE),"-")</f>
        <v>-</v>
      </c>
      <c r="L545" s="8" t="str">
        <f>IF(C545&lt;&gt;"-",SUMIFS(买入!$G$4:$G$1000,买入!$C$4:$C$1000,持仓统计!C545),"-")</f>
        <v>-</v>
      </c>
      <c r="M545" s="9" t="str">
        <f>IF(C545&lt;&gt;"-",SUMIFS(买入!$I$4:$I$1000,买入!$C$4:$C$1000,持仓统计!C545),"-")</f>
        <v>-</v>
      </c>
      <c r="N545" s="8" t="str">
        <f>IF(C545&lt;&gt;"-",SUMIFS(卖出!$G$4:$G$1000,卖出!$C$4:$C$1000,持仓统计!C545),"-")</f>
        <v>-</v>
      </c>
      <c r="O545" s="9" t="str">
        <f>IF(C545&lt;&gt;"-",SUMIFS(卖出!$I$4:$I$1000,卖出!$C$4:$C$1000,持仓统计!C545),"-")</f>
        <v>-</v>
      </c>
      <c r="P545" s="8" t="str">
        <f t="shared" si="33"/>
        <v>-</v>
      </c>
      <c r="Q545" s="9"/>
      <c r="R545" s="9" t="str">
        <f t="shared" si="34"/>
        <v>-</v>
      </c>
      <c r="S545" s="9" t="str">
        <f>IF(C545&lt;&gt;"-",SUMIFS(买入!$J$4:$J$1000,买入!$C$4:$C$1000,持仓统计!C545)+SUMIFS(卖出!$J$4:$J$1000,卖出!$C$4:$C$1000,持仓统计!C545),"-")</f>
        <v>-</v>
      </c>
      <c r="T545" s="9" t="str">
        <f t="shared" si="35"/>
        <v>-</v>
      </c>
      <c r="U545" s="8"/>
    </row>
    <row r="546" customHeight="1" spans="2:21">
      <c r="B546" s="8">
        <f t="shared" si="32"/>
        <v>540</v>
      </c>
      <c r="C546" s="8" t="str">
        <f>IF(选股!C540&lt;&gt;"",选股!C540,"-")</f>
        <v>-</v>
      </c>
      <c r="D546" s="8"/>
      <c r="E546" s="8" t="str">
        <f>IFERROR(VLOOKUP(C546,选股!C540:E1536,2,FALSE),"-")</f>
        <v>-</v>
      </c>
      <c r="F546" s="8"/>
      <c r="G546" s="8"/>
      <c r="H546" s="8"/>
      <c r="I546" s="8"/>
      <c r="J546" s="8"/>
      <c r="K546" s="8" t="str">
        <f>IFERROR(VLOOKUP(C546,选股!C540:E1536,3,FALSE),"-")</f>
        <v>-</v>
      </c>
      <c r="L546" s="8" t="str">
        <f>IF(C546&lt;&gt;"-",SUMIFS(买入!$G$4:$G$1000,买入!$C$4:$C$1000,持仓统计!C546),"-")</f>
        <v>-</v>
      </c>
      <c r="M546" s="9" t="str">
        <f>IF(C546&lt;&gt;"-",SUMIFS(买入!$I$4:$I$1000,买入!$C$4:$C$1000,持仓统计!C546),"-")</f>
        <v>-</v>
      </c>
      <c r="N546" s="8" t="str">
        <f>IF(C546&lt;&gt;"-",SUMIFS(卖出!$G$4:$G$1000,卖出!$C$4:$C$1000,持仓统计!C546),"-")</f>
        <v>-</v>
      </c>
      <c r="O546" s="9" t="str">
        <f>IF(C546&lt;&gt;"-",SUMIFS(卖出!$I$4:$I$1000,卖出!$C$4:$C$1000,持仓统计!C546),"-")</f>
        <v>-</v>
      </c>
      <c r="P546" s="8" t="str">
        <f t="shared" si="33"/>
        <v>-</v>
      </c>
      <c r="Q546" s="9"/>
      <c r="R546" s="9" t="str">
        <f t="shared" si="34"/>
        <v>-</v>
      </c>
      <c r="S546" s="9" t="str">
        <f>IF(C546&lt;&gt;"-",SUMIFS(买入!$J$4:$J$1000,买入!$C$4:$C$1000,持仓统计!C546)+SUMIFS(卖出!$J$4:$J$1000,卖出!$C$4:$C$1000,持仓统计!C546),"-")</f>
        <v>-</v>
      </c>
      <c r="T546" s="9" t="str">
        <f t="shared" si="35"/>
        <v>-</v>
      </c>
      <c r="U546" s="8"/>
    </row>
    <row r="547" customHeight="1" spans="2:21">
      <c r="B547" s="8">
        <f t="shared" si="32"/>
        <v>541</v>
      </c>
      <c r="C547" s="8" t="str">
        <f>IF(选股!C541&lt;&gt;"",选股!C541,"-")</f>
        <v>-</v>
      </c>
      <c r="D547" s="8"/>
      <c r="E547" s="8" t="str">
        <f>IFERROR(VLOOKUP(C547,选股!C541:E1537,2,FALSE),"-")</f>
        <v>-</v>
      </c>
      <c r="F547" s="8"/>
      <c r="G547" s="8"/>
      <c r="H547" s="8"/>
      <c r="I547" s="8"/>
      <c r="J547" s="8"/>
      <c r="K547" s="8" t="str">
        <f>IFERROR(VLOOKUP(C547,选股!C541:E1537,3,FALSE),"-")</f>
        <v>-</v>
      </c>
      <c r="L547" s="8" t="str">
        <f>IF(C547&lt;&gt;"-",SUMIFS(买入!$G$4:$G$1000,买入!$C$4:$C$1000,持仓统计!C547),"-")</f>
        <v>-</v>
      </c>
      <c r="M547" s="9" t="str">
        <f>IF(C547&lt;&gt;"-",SUMIFS(买入!$I$4:$I$1000,买入!$C$4:$C$1000,持仓统计!C547),"-")</f>
        <v>-</v>
      </c>
      <c r="N547" s="8" t="str">
        <f>IF(C547&lt;&gt;"-",SUMIFS(卖出!$G$4:$G$1000,卖出!$C$4:$C$1000,持仓统计!C547),"-")</f>
        <v>-</v>
      </c>
      <c r="O547" s="9" t="str">
        <f>IF(C547&lt;&gt;"-",SUMIFS(卖出!$I$4:$I$1000,卖出!$C$4:$C$1000,持仓统计!C547),"-")</f>
        <v>-</v>
      </c>
      <c r="P547" s="8" t="str">
        <f t="shared" si="33"/>
        <v>-</v>
      </c>
      <c r="Q547" s="9"/>
      <c r="R547" s="9" t="str">
        <f t="shared" si="34"/>
        <v>-</v>
      </c>
      <c r="S547" s="9" t="str">
        <f>IF(C547&lt;&gt;"-",SUMIFS(买入!$J$4:$J$1000,买入!$C$4:$C$1000,持仓统计!C547)+SUMIFS(卖出!$J$4:$J$1000,卖出!$C$4:$C$1000,持仓统计!C547),"-")</f>
        <v>-</v>
      </c>
      <c r="T547" s="9" t="str">
        <f t="shared" si="35"/>
        <v>-</v>
      </c>
      <c r="U547" s="8"/>
    </row>
    <row r="548" customHeight="1" spans="2:21">
      <c r="B548" s="8">
        <f t="shared" si="32"/>
        <v>542</v>
      </c>
      <c r="C548" s="8" t="str">
        <f>IF(选股!C542&lt;&gt;"",选股!C542,"-")</f>
        <v>-</v>
      </c>
      <c r="D548" s="8"/>
      <c r="E548" s="8" t="str">
        <f>IFERROR(VLOOKUP(C548,选股!C542:E1538,2,FALSE),"-")</f>
        <v>-</v>
      </c>
      <c r="F548" s="8"/>
      <c r="G548" s="8"/>
      <c r="H548" s="8"/>
      <c r="I548" s="8"/>
      <c r="J548" s="8"/>
      <c r="K548" s="8" t="str">
        <f>IFERROR(VLOOKUP(C548,选股!C542:E1538,3,FALSE),"-")</f>
        <v>-</v>
      </c>
      <c r="L548" s="8" t="str">
        <f>IF(C548&lt;&gt;"-",SUMIFS(买入!$G$4:$G$1000,买入!$C$4:$C$1000,持仓统计!C548),"-")</f>
        <v>-</v>
      </c>
      <c r="M548" s="9" t="str">
        <f>IF(C548&lt;&gt;"-",SUMIFS(买入!$I$4:$I$1000,买入!$C$4:$C$1000,持仓统计!C548),"-")</f>
        <v>-</v>
      </c>
      <c r="N548" s="8" t="str">
        <f>IF(C548&lt;&gt;"-",SUMIFS(卖出!$G$4:$G$1000,卖出!$C$4:$C$1000,持仓统计!C548),"-")</f>
        <v>-</v>
      </c>
      <c r="O548" s="9" t="str">
        <f>IF(C548&lt;&gt;"-",SUMIFS(卖出!$I$4:$I$1000,卖出!$C$4:$C$1000,持仓统计!C548),"-")</f>
        <v>-</v>
      </c>
      <c r="P548" s="8" t="str">
        <f t="shared" si="33"/>
        <v>-</v>
      </c>
      <c r="Q548" s="9"/>
      <c r="R548" s="9" t="str">
        <f t="shared" si="34"/>
        <v>-</v>
      </c>
      <c r="S548" s="9" t="str">
        <f>IF(C548&lt;&gt;"-",SUMIFS(买入!$J$4:$J$1000,买入!$C$4:$C$1000,持仓统计!C548)+SUMIFS(卖出!$J$4:$J$1000,卖出!$C$4:$C$1000,持仓统计!C548),"-")</f>
        <v>-</v>
      </c>
      <c r="T548" s="9" t="str">
        <f t="shared" si="35"/>
        <v>-</v>
      </c>
      <c r="U548" s="8"/>
    </row>
    <row r="549" customHeight="1" spans="2:21">
      <c r="B549" s="8">
        <f t="shared" si="32"/>
        <v>543</v>
      </c>
      <c r="C549" s="8" t="str">
        <f>IF(选股!C543&lt;&gt;"",选股!C543,"-")</f>
        <v>-</v>
      </c>
      <c r="D549" s="8"/>
      <c r="E549" s="8" t="str">
        <f>IFERROR(VLOOKUP(C549,选股!C543:E1539,2,FALSE),"-")</f>
        <v>-</v>
      </c>
      <c r="F549" s="8"/>
      <c r="G549" s="8"/>
      <c r="H549" s="8"/>
      <c r="I549" s="8"/>
      <c r="J549" s="8"/>
      <c r="K549" s="8" t="str">
        <f>IFERROR(VLOOKUP(C549,选股!C543:E1539,3,FALSE),"-")</f>
        <v>-</v>
      </c>
      <c r="L549" s="8" t="str">
        <f>IF(C549&lt;&gt;"-",SUMIFS(买入!$G$4:$G$1000,买入!$C$4:$C$1000,持仓统计!C549),"-")</f>
        <v>-</v>
      </c>
      <c r="M549" s="9" t="str">
        <f>IF(C549&lt;&gt;"-",SUMIFS(买入!$I$4:$I$1000,买入!$C$4:$C$1000,持仓统计!C549),"-")</f>
        <v>-</v>
      </c>
      <c r="N549" s="8" t="str">
        <f>IF(C549&lt;&gt;"-",SUMIFS(卖出!$G$4:$G$1000,卖出!$C$4:$C$1000,持仓统计!C549),"-")</f>
        <v>-</v>
      </c>
      <c r="O549" s="9" t="str">
        <f>IF(C549&lt;&gt;"-",SUMIFS(卖出!$I$4:$I$1000,卖出!$C$4:$C$1000,持仓统计!C549),"-")</f>
        <v>-</v>
      </c>
      <c r="P549" s="8" t="str">
        <f t="shared" si="33"/>
        <v>-</v>
      </c>
      <c r="Q549" s="9"/>
      <c r="R549" s="9" t="str">
        <f t="shared" si="34"/>
        <v>-</v>
      </c>
      <c r="S549" s="9" t="str">
        <f>IF(C549&lt;&gt;"-",SUMIFS(买入!$J$4:$J$1000,买入!$C$4:$C$1000,持仓统计!C549)+SUMIFS(卖出!$J$4:$J$1000,卖出!$C$4:$C$1000,持仓统计!C549),"-")</f>
        <v>-</v>
      </c>
      <c r="T549" s="9" t="str">
        <f t="shared" si="35"/>
        <v>-</v>
      </c>
      <c r="U549" s="8"/>
    </row>
    <row r="550" customHeight="1" spans="2:21">
      <c r="B550" s="8">
        <f t="shared" si="32"/>
        <v>544</v>
      </c>
      <c r="C550" s="8" t="str">
        <f>IF(选股!C544&lt;&gt;"",选股!C544,"-")</f>
        <v>-</v>
      </c>
      <c r="D550" s="8"/>
      <c r="E550" s="8" t="str">
        <f>IFERROR(VLOOKUP(C550,选股!C544:E1540,2,FALSE),"-")</f>
        <v>-</v>
      </c>
      <c r="F550" s="8"/>
      <c r="G550" s="8"/>
      <c r="H550" s="8"/>
      <c r="I550" s="8"/>
      <c r="J550" s="8"/>
      <c r="K550" s="8" t="str">
        <f>IFERROR(VLOOKUP(C550,选股!C544:E1540,3,FALSE),"-")</f>
        <v>-</v>
      </c>
      <c r="L550" s="8" t="str">
        <f>IF(C550&lt;&gt;"-",SUMIFS(买入!$G$4:$G$1000,买入!$C$4:$C$1000,持仓统计!C550),"-")</f>
        <v>-</v>
      </c>
      <c r="M550" s="9" t="str">
        <f>IF(C550&lt;&gt;"-",SUMIFS(买入!$I$4:$I$1000,买入!$C$4:$C$1000,持仓统计!C550),"-")</f>
        <v>-</v>
      </c>
      <c r="N550" s="8" t="str">
        <f>IF(C550&lt;&gt;"-",SUMIFS(卖出!$G$4:$G$1000,卖出!$C$4:$C$1000,持仓统计!C550),"-")</f>
        <v>-</v>
      </c>
      <c r="O550" s="9" t="str">
        <f>IF(C550&lt;&gt;"-",SUMIFS(卖出!$I$4:$I$1000,卖出!$C$4:$C$1000,持仓统计!C550),"-")</f>
        <v>-</v>
      </c>
      <c r="P550" s="8" t="str">
        <f t="shared" si="33"/>
        <v>-</v>
      </c>
      <c r="Q550" s="9"/>
      <c r="R550" s="9" t="str">
        <f t="shared" si="34"/>
        <v>-</v>
      </c>
      <c r="S550" s="9" t="str">
        <f>IF(C550&lt;&gt;"-",SUMIFS(买入!$J$4:$J$1000,买入!$C$4:$C$1000,持仓统计!C550)+SUMIFS(卖出!$J$4:$J$1000,卖出!$C$4:$C$1000,持仓统计!C550),"-")</f>
        <v>-</v>
      </c>
      <c r="T550" s="9" t="str">
        <f t="shared" si="35"/>
        <v>-</v>
      </c>
      <c r="U550" s="8"/>
    </row>
    <row r="551" customHeight="1" spans="2:21">
      <c r="B551" s="8">
        <f t="shared" si="32"/>
        <v>545</v>
      </c>
      <c r="C551" s="8" t="str">
        <f>IF(选股!C545&lt;&gt;"",选股!C545,"-")</f>
        <v>-</v>
      </c>
      <c r="D551" s="8"/>
      <c r="E551" s="8" t="str">
        <f>IFERROR(VLOOKUP(C551,选股!C545:E1541,2,FALSE),"-")</f>
        <v>-</v>
      </c>
      <c r="F551" s="8"/>
      <c r="G551" s="8"/>
      <c r="H551" s="8"/>
      <c r="I551" s="8"/>
      <c r="J551" s="8"/>
      <c r="K551" s="8" t="str">
        <f>IFERROR(VLOOKUP(C551,选股!C545:E1541,3,FALSE),"-")</f>
        <v>-</v>
      </c>
      <c r="L551" s="8" t="str">
        <f>IF(C551&lt;&gt;"-",SUMIFS(买入!$G$4:$G$1000,买入!$C$4:$C$1000,持仓统计!C551),"-")</f>
        <v>-</v>
      </c>
      <c r="M551" s="9" t="str">
        <f>IF(C551&lt;&gt;"-",SUMIFS(买入!$I$4:$I$1000,买入!$C$4:$C$1000,持仓统计!C551),"-")</f>
        <v>-</v>
      </c>
      <c r="N551" s="8" t="str">
        <f>IF(C551&lt;&gt;"-",SUMIFS(卖出!$G$4:$G$1000,卖出!$C$4:$C$1000,持仓统计!C551),"-")</f>
        <v>-</v>
      </c>
      <c r="O551" s="9" t="str">
        <f>IF(C551&lt;&gt;"-",SUMIFS(卖出!$I$4:$I$1000,卖出!$C$4:$C$1000,持仓统计!C551),"-")</f>
        <v>-</v>
      </c>
      <c r="P551" s="8" t="str">
        <f t="shared" si="33"/>
        <v>-</v>
      </c>
      <c r="Q551" s="9"/>
      <c r="R551" s="9" t="str">
        <f t="shared" si="34"/>
        <v>-</v>
      </c>
      <c r="S551" s="9" t="str">
        <f>IF(C551&lt;&gt;"-",SUMIFS(买入!$J$4:$J$1000,买入!$C$4:$C$1000,持仓统计!C551)+SUMIFS(卖出!$J$4:$J$1000,卖出!$C$4:$C$1000,持仓统计!C551),"-")</f>
        <v>-</v>
      </c>
      <c r="T551" s="9" t="str">
        <f t="shared" si="35"/>
        <v>-</v>
      </c>
      <c r="U551" s="8"/>
    </row>
    <row r="552" customHeight="1" spans="2:21">
      <c r="B552" s="8">
        <f t="shared" si="32"/>
        <v>546</v>
      </c>
      <c r="C552" s="8" t="str">
        <f>IF(选股!C546&lt;&gt;"",选股!C546,"-")</f>
        <v>-</v>
      </c>
      <c r="D552" s="8"/>
      <c r="E552" s="8" t="str">
        <f>IFERROR(VLOOKUP(C552,选股!C546:E1542,2,FALSE),"-")</f>
        <v>-</v>
      </c>
      <c r="F552" s="8"/>
      <c r="G552" s="8"/>
      <c r="H552" s="8"/>
      <c r="I552" s="8"/>
      <c r="J552" s="8"/>
      <c r="K552" s="8" t="str">
        <f>IFERROR(VLOOKUP(C552,选股!C546:E1542,3,FALSE),"-")</f>
        <v>-</v>
      </c>
      <c r="L552" s="8" t="str">
        <f>IF(C552&lt;&gt;"-",SUMIFS(买入!$G$4:$G$1000,买入!$C$4:$C$1000,持仓统计!C552),"-")</f>
        <v>-</v>
      </c>
      <c r="M552" s="9" t="str">
        <f>IF(C552&lt;&gt;"-",SUMIFS(买入!$I$4:$I$1000,买入!$C$4:$C$1000,持仓统计!C552),"-")</f>
        <v>-</v>
      </c>
      <c r="N552" s="8" t="str">
        <f>IF(C552&lt;&gt;"-",SUMIFS(卖出!$G$4:$G$1000,卖出!$C$4:$C$1000,持仓统计!C552),"-")</f>
        <v>-</v>
      </c>
      <c r="O552" s="9" t="str">
        <f>IF(C552&lt;&gt;"-",SUMIFS(卖出!$I$4:$I$1000,卖出!$C$4:$C$1000,持仓统计!C552),"-")</f>
        <v>-</v>
      </c>
      <c r="P552" s="8" t="str">
        <f t="shared" si="33"/>
        <v>-</v>
      </c>
      <c r="Q552" s="9"/>
      <c r="R552" s="9" t="str">
        <f t="shared" si="34"/>
        <v>-</v>
      </c>
      <c r="S552" s="9" t="str">
        <f>IF(C552&lt;&gt;"-",SUMIFS(买入!$J$4:$J$1000,买入!$C$4:$C$1000,持仓统计!C552)+SUMIFS(卖出!$J$4:$J$1000,卖出!$C$4:$C$1000,持仓统计!C552),"-")</f>
        <v>-</v>
      </c>
      <c r="T552" s="9" t="str">
        <f t="shared" si="35"/>
        <v>-</v>
      </c>
      <c r="U552" s="8"/>
    </row>
    <row r="553" customHeight="1" spans="2:21">
      <c r="B553" s="8">
        <f t="shared" si="32"/>
        <v>547</v>
      </c>
      <c r="C553" s="8" t="str">
        <f>IF(选股!C547&lt;&gt;"",选股!C547,"-")</f>
        <v>-</v>
      </c>
      <c r="D553" s="8"/>
      <c r="E553" s="8" t="str">
        <f>IFERROR(VLOOKUP(C553,选股!C547:E1543,2,FALSE),"-")</f>
        <v>-</v>
      </c>
      <c r="F553" s="8"/>
      <c r="G553" s="8"/>
      <c r="H553" s="8"/>
      <c r="I553" s="8"/>
      <c r="J553" s="8"/>
      <c r="K553" s="8" t="str">
        <f>IFERROR(VLOOKUP(C553,选股!C547:E1543,3,FALSE),"-")</f>
        <v>-</v>
      </c>
      <c r="L553" s="8" t="str">
        <f>IF(C553&lt;&gt;"-",SUMIFS(买入!$G$4:$G$1000,买入!$C$4:$C$1000,持仓统计!C553),"-")</f>
        <v>-</v>
      </c>
      <c r="M553" s="9" t="str">
        <f>IF(C553&lt;&gt;"-",SUMIFS(买入!$I$4:$I$1000,买入!$C$4:$C$1000,持仓统计!C553),"-")</f>
        <v>-</v>
      </c>
      <c r="N553" s="8" t="str">
        <f>IF(C553&lt;&gt;"-",SUMIFS(卖出!$G$4:$G$1000,卖出!$C$4:$C$1000,持仓统计!C553),"-")</f>
        <v>-</v>
      </c>
      <c r="O553" s="9" t="str">
        <f>IF(C553&lt;&gt;"-",SUMIFS(卖出!$I$4:$I$1000,卖出!$C$4:$C$1000,持仓统计!C553),"-")</f>
        <v>-</v>
      </c>
      <c r="P553" s="8" t="str">
        <f t="shared" si="33"/>
        <v>-</v>
      </c>
      <c r="Q553" s="9"/>
      <c r="R553" s="9" t="str">
        <f t="shared" si="34"/>
        <v>-</v>
      </c>
      <c r="S553" s="9" t="str">
        <f>IF(C553&lt;&gt;"-",SUMIFS(买入!$J$4:$J$1000,买入!$C$4:$C$1000,持仓统计!C553)+SUMIFS(卖出!$J$4:$J$1000,卖出!$C$4:$C$1000,持仓统计!C553),"-")</f>
        <v>-</v>
      </c>
      <c r="T553" s="9" t="str">
        <f t="shared" si="35"/>
        <v>-</v>
      </c>
      <c r="U553" s="8"/>
    </row>
    <row r="554" customHeight="1" spans="2:21">
      <c r="B554" s="8">
        <f t="shared" si="32"/>
        <v>548</v>
      </c>
      <c r="C554" s="8" t="str">
        <f>IF(选股!C548&lt;&gt;"",选股!C548,"-")</f>
        <v>-</v>
      </c>
      <c r="D554" s="8"/>
      <c r="E554" s="8" t="str">
        <f>IFERROR(VLOOKUP(C554,选股!C548:E1544,2,FALSE),"-")</f>
        <v>-</v>
      </c>
      <c r="F554" s="8"/>
      <c r="G554" s="8"/>
      <c r="H554" s="8"/>
      <c r="I554" s="8"/>
      <c r="J554" s="8"/>
      <c r="K554" s="8" t="str">
        <f>IFERROR(VLOOKUP(C554,选股!C548:E1544,3,FALSE),"-")</f>
        <v>-</v>
      </c>
      <c r="L554" s="8" t="str">
        <f>IF(C554&lt;&gt;"-",SUMIFS(买入!$G$4:$G$1000,买入!$C$4:$C$1000,持仓统计!C554),"-")</f>
        <v>-</v>
      </c>
      <c r="M554" s="9" t="str">
        <f>IF(C554&lt;&gt;"-",SUMIFS(买入!$I$4:$I$1000,买入!$C$4:$C$1000,持仓统计!C554),"-")</f>
        <v>-</v>
      </c>
      <c r="N554" s="8" t="str">
        <f>IF(C554&lt;&gt;"-",SUMIFS(卖出!$G$4:$G$1000,卖出!$C$4:$C$1000,持仓统计!C554),"-")</f>
        <v>-</v>
      </c>
      <c r="O554" s="9" t="str">
        <f>IF(C554&lt;&gt;"-",SUMIFS(卖出!$I$4:$I$1000,卖出!$C$4:$C$1000,持仓统计!C554),"-")</f>
        <v>-</v>
      </c>
      <c r="P554" s="8" t="str">
        <f t="shared" si="33"/>
        <v>-</v>
      </c>
      <c r="Q554" s="9"/>
      <c r="R554" s="9" t="str">
        <f t="shared" si="34"/>
        <v>-</v>
      </c>
      <c r="S554" s="9" t="str">
        <f>IF(C554&lt;&gt;"-",SUMIFS(买入!$J$4:$J$1000,买入!$C$4:$C$1000,持仓统计!C554)+SUMIFS(卖出!$J$4:$J$1000,卖出!$C$4:$C$1000,持仓统计!C554),"-")</f>
        <v>-</v>
      </c>
      <c r="T554" s="9" t="str">
        <f t="shared" si="35"/>
        <v>-</v>
      </c>
      <c r="U554" s="8"/>
    </row>
    <row r="555" customHeight="1" spans="2:21">
      <c r="B555" s="8">
        <f t="shared" si="32"/>
        <v>549</v>
      </c>
      <c r="C555" s="8" t="str">
        <f>IF(选股!C549&lt;&gt;"",选股!C549,"-")</f>
        <v>-</v>
      </c>
      <c r="D555" s="8"/>
      <c r="E555" s="8" t="str">
        <f>IFERROR(VLOOKUP(C555,选股!C549:E1545,2,FALSE),"-")</f>
        <v>-</v>
      </c>
      <c r="F555" s="8"/>
      <c r="G555" s="8"/>
      <c r="H555" s="8"/>
      <c r="I555" s="8"/>
      <c r="J555" s="8"/>
      <c r="K555" s="8" t="str">
        <f>IFERROR(VLOOKUP(C555,选股!C549:E1545,3,FALSE),"-")</f>
        <v>-</v>
      </c>
      <c r="L555" s="8" t="str">
        <f>IF(C555&lt;&gt;"-",SUMIFS(买入!$G$4:$G$1000,买入!$C$4:$C$1000,持仓统计!C555),"-")</f>
        <v>-</v>
      </c>
      <c r="M555" s="9" t="str">
        <f>IF(C555&lt;&gt;"-",SUMIFS(买入!$I$4:$I$1000,买入!$C$4:$C$1000,持仓统计!C555),"-")</f>
        <v>-</v>
      </c>
      <c r="N555" s="8" t="str">
        <f>IF(C555&lt;&gt;"-",SUMIFS(卖出!$G$4:$G$1000,卖出!$C$4:$C$1000,持仓统计!C555),"-")</f>
        <v>-</v>
      </c>
      <c r="O555" s="9" t="str">
        <f>IF(C555&lt;&gt;"-",SUMIFS(卖出!$I$4:$I$1000,卖出!$C$4:$C$1000,持仓统计!C555),"-")</f>
        <v>-</v>
      </c>
      <c r="P555" s="8" t="str">
        <f t="shared" si="33"/>
        <v>-</v>
      </c>
      <c r="Q555" s="9"/>
      <c r="R555" s="9" t="str">
        <f t="shared" si="34"/>
        <v>-</v>
      </c>
      <c r="S555" s="9" t="str">
        <f>IF(C555&lt;&gt;"-",SUMIFS(买入!$J$4:$J$1000,买入!$C$4:$C$1000,持仓统计!C555)+SUMIFS(卖出!$J$4:$J$1000,卖出!$C$4:$C$1000,持仓统计!C555),"-")</f>
        <v>-</v>
      </c>
      <c r="T555" s="9" t="str">
        <f t="shared" si="35"/>
        <v>-</v>
      </c>
      <c r="U555" s="8"/>
    </row>
    <row r="556" customHeight="1" spans="2:21">
      <c r="B556" s="8">
        <f t="shared" si="32"/>
        <v>550</v>
      </c>
      <c r="C556" s="8" t="str">
        <f>IF(选股!C550&lt;&gt;"",选股!C550,"-")</f>
        <v>-</v>
      </c>
      <c r="D556" s="8"/>
      <c r="E556" s="8" t="str">
        <f>IFERROR(VLOOKUP(C556,选股!C550:E1546,2,FALSE),"-")</f>
        <v>-</v>
      </c>
      <c r="F556" s="8"/>
      <c r="G556" s="8"/>
      <c r="H556" s="8"/>
      <c r="I556" s="8"/>
      <c r="J556" s="8"/>
      <c r="K556" s="8" t="str">
        <f>IFERROR(VLOOKUP(C556,选股!C550:E1546,3,FALSE),"-")</f>
        <v>-</v>
      </c>
      <c r="L556" s="8" t="str">
        <f>IF(C556&lt;&gt;"-",SUMIFS(买入!$G$4:$G$1000,买入!$C$4:$C$1000,持仓统计!C556),"-")</f>
        <v>-</v>
      </c>
      <c r="M556" s="9" t="str">
        <f>IF(C556&lt;&gt;"-",SUMIFS(买入!$I$4:$I$1000,买入!$C$4:$C$1000,持仓统计!C556),"-")</f>
        <v>-</v>
      </c>
      <c r="N556" s="8" t="str">
        <f>IF(C556&lt;&gt;"-",SUMIFS(卖出!$G$4:$G$1000,卖出!$C$4:$C$1000,持仓统计!C556),"-")</f>
        <v>-</v>
      </c>
      <c r="O556" s="9" t="str">
        <f>IF(C556&lt;&gt;"-",SUMIFS(卖出!$I$4:$I$1000,卖出!$C$4:$C$1000,持仓统计!C556),"-")</f>
        <v>-</v>
      </c>
      <c r="P556" s="8" t="str">
        <f t="shared" si="33"/>
        <v>-</v>
      </c>
      <c r="Q556" s="9"/>
      <c r="R556" s="9" t="str">
        <f t="shared" si="34"/>
        <v>-</v>
      </c>
      <c r="S556" s="9" t="str">
        <f>IF(C556&lt;&gt;"-",SUMIFS(买入!$J$4:$J$1000,买入!$C$4:$C$1000,持仓统计!C556)+SUMIFS(卖出!$J$4:$J$1000,卖出!$C$4:$C$1000,持仓统计!C556),"-")</f>
        <v>-</v>
      </c>
      <c r="T556" s="9" t="str">
        <f t="shared" si="35"/>
        <v>-</v>
      </c>
      <c r="U556" s="8"/>
    </row>
    <row r="557" customHeight="1" spans="2:21">
      <c r="B557" s="8">
        <f t="shared" si="32"/>
        <v>551</v>
      </c>
      <c r="C557" s="8" t="str">
        <f>IF(选股!C551&lt;&gt;"",选股!C551,"-")</f>
        <v>-</v>
      </c>
      <c r="D557" s="8"/>
      <c r="E557" s="8" t="str">
        <f>IFERROR(VLOOKUP(C557,选股!C551:E1547,2,FALSE),"-")</f>
        <v>-</v>
      </c>
      <c r="F557" s="8"/>
      <c r="G557" s="8"/>
      <c r="H557" s="8"/>
      <c r="I557" s="8"/>
      <c r="J557" s="8"/>
      <c r="K557" s="8" t="str">
        <f>IFERROR(VLOOKUP(C557,选股!C551:E1547,3,FALSE),"-")</f>
        <v>-</v>
      </c>
      <c r="L557" s="8" t="str">
        <f>IF(C557&lt;&gt;"-",SUMIFS(买入!$G$4:$G$1000,买入!$C$4:$C$1000,持仓统计!C557),"-")</f>
        <v>-</v>
      </c>
      <c r="M557" s="9" t="str">
        <f>IF(C557&lt;&gt;"-",SUMIFS(买入!$I$4:$I$1000,买入!$C$4:$C$1000,持仓统计!C557),"-")</f>
        <v>-</v>
      </c>
      <c r="N557" s="8" t="str">
        <f>IF(C557&lt;&gt;"-",SUMIFS(卖出!$G$4:$G$1000,卖出!$C$4:$C$1000,持仓统计!C557),"-")</f>
        <v>-</v>
      </c>
      <c r="O557" s="9" t="str">
        <f>IF(C557&lt;&gt;"-",SUMIFS(卖出!$I$4:$I$1000,卖出!$C$4:$C$1000,持仓统计!C557),"-")</f>
        <v>-</v>
      </c>
      <c r="P557" s="8" t="str">
        <f t="shared" si="33"/>
        <v>-</v>
      </c>
      <c r="Q557" s="9"/>
      <c r="R557" s="9" t="str">
        <f t="shared" si="34"/>
        <v>-</v>
      </c>
      <c r="S557" s="9" t="str">
        <f>IF(C557&lt;&gt;"-",SUMIFS(买入!$J$4:$J$1000,买入!$C$4:$C$1000,持仓统计!C557)+SUMIFS(卖出!$J$4:$J$1000,卖出!$C$4:$C$1000,持仓统计!C557),"-")</f>
        <v>-</v>
      </c>
      <c r="T557" s="9" t="str">
        <f t="shared" si="35"/>
        <v>-</v>
      </c>
      <c r="U557" s="8"/>
    </row>
    <row r="558" customHeight="1" spans="2:21">
      <c r="B558" s="8">
        <f t="shared" si="32"/>
        <v>552</v>
      </c>
      <c r="C558" s="8" t="str">
        <f>IF(选股!C552&lt;&gt;"",选股!C552,"-")</f>
        <v>-</v>
      </c>
      <c r="D558" s="8"/>
      <c r="E558" s="8" t="str">
        <f>IFERROR(VLOOKUP(C558,选股!C552:E1548,2,FALSE),"-")</f>
        <v>-</v>
      </c>
      <c r="F558" s="8"/>
      <c r="G558" s="8"/>
      <c r="H558" s="8"/>
      <c r="I558" s="8"/>
      <c r="J558" s="8"/>
      <c r="K558" s="8" t="str">
        <f>IFERROR(VLOOKUP(C558,选股!C552:E1548,3,FALSE),"-")</f>
        <v>-</v>
      </c>
      <c r="L558" s="8" t="str">
        <f>IF(C558&lt;&gt;"-",SUMIFS(买入!$G$4:$G$1000,买入!$C$4:$C$1000,持仓统计!C558),"-")</f>
        <v>-</v>
      </c>
      <c r="M558" s="9" t="str">
        <f>IF(C558&lt;&gt;"-",SUMIFS(买入!$I$4:$I$1000,买入!$C$4:$C$1000,持仓统计!C558),"-")</f>
        <v>-</v>
      </c>
      <c r="N558" s="8" t="str">
        <f>IF(C558&lt;&gt;"-",SUMIFS(卖出!$G$4:$G$1000,卖出!$C$4:$C$1000,持仓统计!C558),"-")</f>
        <v>-</v>
      </c>
      <c r="O558" s="9" t="str">
        <f>IF(C558&lt;&gt;"-",SUMIFS(卖出!$I$4:$I$1000,卖出!$C$4:$C$1000,持仓统计!C558),"-")</f>
        <v>-</v>
      </c>
      <c r="P558" s="8" t="str">
        <f t="shared" si="33"/>
        <v>-</v>
      </c>
      <c r="Q558" s="9"/>
      <c r="R558" s="9" t="str">
        <f t="shared" si="34"/>
        <v>-</v>
      </c>
      <c r="S558" s="9" t="str">
        <f>IF(C558&lt;&gt;"-",SUMIFS(买入!$J$4:$J$1000,买入!$C$4:$C$1000,持仓统计!C558)+SUMIFS(卖出!$J$4:$J$1000,卖出!$C$4:$C$1000,持仓统计!C558),"-")</f>
        <v>-</v>
      </c>
      <c r="T558" s="9" t="str">
        <f t="shared" si="35"/>
        <v>-</v>
      </c>
      <c r="U558" s="8"/>
    </row>
    <row r="559" customHeight="1" spans="2:21">
      <c r="B559" s="8">
        <f t="shared" si="32"/>
        <v>553</v>
      </c>
      <c r="C559" s="8" t="str">
        <f>IF(选股!C553&lt;&gt;"",选股!C553,"-")</f>
        <v>-</v>
      </c>
      <c r="D559" s="8"/>
      <c r="E559" s="8" t="str">
        <f>IFERROR(VLOOKUP(C559,选股!C553:E1549,2,FALSE),"-")</f>
        <v>-</v>
      </c>
      <c r="F559" s="8"/>
      <c r="G559" s="8"/>
      <c r="H559" s="8"/>
      <c r="I559" s="8"/>
      <c r="J559" s="8"/>
      <c r="K559" s="8" t="str">
        <f>IFERROR(VLOOKUP(C559,选股!C553:E1549,3,FALSE),"-")</f>
        <v>-</v>
      </c>
      <c r="L559" s="8" t="str">
        <f>IF(C559&lt;&gt;"-",SUMIFS(买入!$G$4:$G$1000,买入!$C$4:$C$1000,持仓统计!C559),"-")</f>
        <v>-</v>
      </c>
      <c r="M559" s="9" t="str">
        <f>IF(C559&lt;&gt;"-",SUMIFS(买入!$I$4:$I$1000,买入!$C$4:$C$1000,持仓统计!C559),"-")</f>
        <v>-</v>
      </c>
      <c r="N559" s="8" t="str">
        <f>IF(C559&lt;&gt;"-",SUMIFS(卖出!$G$4:$G$1000,卖出!$C$4:$C$1000,持仓统计!C559),"-")</f>
        <v>-</v>
      </c>
      <c r="O559" s="9" t="str">
        <f>IF(C559&lt;&gt;"-",SUMIFS(卖出!$I$4:$I$1000,卖出!$C$4:$C$1000,持仓统计!C559),"-")</f>
        <v>-</v>
      </c>
      <c r="P559" s="8" t="str">
        <f t="shared" si="33"/>
        <v>-</v>
      </c>
      <c r="Q559" s="9"/>
      <c r="R559" s="9" t="str">
        <f t="shared" si="34"/>
        <v>-</v>
      </c>
      <c r="S559" s="9" t="str">
        <f>IF(C559&lt;&gt;"-",SUMIFS(买入!$J$4:$J$1000,买入!$C$4:$C$1000,持仓统计!C559)+SUMIFS(卖出!$J$4:$J$1000,卖出!$C$4:$C$1000,持仓统计!C559),"-")</f>
        <v>-</v>
      </c>
      <c r="T559" s="9" t="str">
        <f t="shared" si="35"/>
        <v>-</v>
      </c>
      <c r="U559" s="8"/>
    </row>
    <row r="560" customHeight="1" spans="2:21">
      <c r="B560" s="8">
        <f t="shared" si="32"/>
        <v>554</v>
      </c>
      <c r="C560" s="8" t="str">
        <f>IF(选股!C554&lt;&gt;"",选股!C554,"-")</f>
        <v>-</v>
      </c>
      <c r="D560" s="8"/>
      <c r="E560" s="8" t="str">
        <f>IFERROR(VLOOKUP(C560,选股!C554:E1550,2,FALSE),"-")</f>
        <v>-</v>
      </c>
      <c r="F560" s="8"/>
      <c r="G560" s="8"/>
      <c r="H560" s="8"/>
      <c r="I560" s="8"/>
      <c r="J560" s="8"/>
      <c r="K560" s="8" t="str">
        <f>IFERROR(VLOOKUP(C560,选股!C554:E1550,3,FALSE),"-")</f>
        <v>-</v>
      </c>
      <c r="L560" s="8" t="str">
        <f>IF(C560&lt;&gt;"-",SUMIFS(买入!$G$4:$G$1000,买入!$C$4:$C$1000,持仓统计!C560),"-")</f>
        <v>-</v>
      </c>
      <c r="M560" s="9" t="str">
        <f>IF(C560&lt;&gt;"-",SUMIFS(买入!$I$4:$I$1000,买入!$C$4:$C$1000,持仓统计!C560),"-")</f>
        <v>-</v>
      </c>
      <c r="N560" s="8" t="str">
        <f>IF(C560&lt;&gt;"-",SUMIFS(卖出!$G$4:$G$1000,卖出!$C$4:$C$1000,持仓统计!C560),"-")</f>
        <v>-</v>
      </c>
      <c r="O560" s="9" t="str">
        <f>IF(C560&lt;&gt;"-",SUMIFS(卖出!$I$4:$I$1000,卖出!$C$4:$C$1000,持仓统计!C560),"-")</f>
        <v>-</v>
      </c>
      <c r="P560" s="8" t="str">
        <f t="shared" si="33"/>
        <v>-</v>
      </c>
      <c r="Q560" s="9"/>
      <c r="R560" s="9" t="str">
        <f t="shared" si="34"/>
        <v>-</v>
      </c>
      <c r="S560" s="9" t="str">
        <f>IF(C560&lt;&gt;"-",SUMIFS(买入!$J$4:$J$1000,买入!$C$4:$C$1000,持仓统计!C560)+SUMIFS(卖出!$J$4:$J$1000,卖出!$C$4:$C$1000,持仓统计!C560),"-")</f>
        <v>-</v>
      </c>
      <c r="T560" s="9" t="str">
        <f t="shared" si="35"/>
        <v>-</v>
      </c>
      <c r="U560" s="8"/>
    </row>
    <row r="561" customHeight="1" spans="2:21">
      <c r="B561" s="8">
        <f t="shared" si="32"/>
        <v>555</v>
      </c>
      <c r="C561" s="8" t="str">
        <f>IF(选股!C555&lt;&gt;"",选股!C555,"-")</f>
        <v>-</v>
      </c>
      <c r="D561" s="8"/>
      <c r="E561" s="8" t="str">
        <f>IFERROR(VLOOKUP(C561,选股!C555:E1551,2,FALSE),"-")</f>
        <v>-</v>
      </c>
      <c r="F561" s="8"/>
      <c r="G561" s="8"/>
      <c r="H561" s="8"/>
      <c r="I561" s="8"/>
      <c r="J561" s="8"/>
      <c r="K561" s="8" t="str">
        <f>IFERROR(VLOOKUP(C561,选股!C555:E1551,3,FALSE),"-")</f>
        <v>-</v>
      </c>
      <c r="L561" s="8" t="str">
        <f>IF(C561&lt;&gt;"-",SUMIFS(买入!$G$4:$G$1000,买入!$C$4:$C$1000,持仓统计!C561),"-")</f>
        <v>-</v>
      </c>
      <c r="M561" s="9" t="str">
        <f>IF(C561&lt;&gt;"-",SUMIFS(买入!$I$4:$I$1000,买入!$C$4:$C$1000,持仓统计!C561),"-")</f>
        <v>-</v>
      </c>
      <c r="N561" s="8" t="str">
        <f>IF(C561&lt;&gt;"-",SUMIFS(卖出!$G$4:$G$1000,卖出!$C$4:$C$1000,持仓统计!C561),"-")</f>
        <v>-</v>
      </c>
      <c r="O561" s="9" t="str">
        <f>IF(C561&lt;&gt;"-",SUMIFS(卖出!$I$4:$I$1000,卖出!$C$4:$C$1000,持仓统计!C561),"-")</f>
        <v>-</v>
      </c>
      <c r="P561" s="8" t="str">
        <f t="shared" si="33"/>
        <v>-</v>
      </c>
      <c r="Q561" s="9"/>
      <c r="R561" s="9" t="str">
        <f t="shared" si="34"/>
        <v>-</v>
      </c>
      <c r="S561" s="9" t="str">
        <f>IF(C561&lt;&gt;"-",SUMIFS(买入!$J$4:$J$1000,买入!$C$4:$C$1000,持仓统计!C561)+SUMIFS(卖出!$J$4:$J$1000,卖出!$C$4:$C$1000,持仓统计!C561),"-")</f>
        <v>-</v>
      </c>
      <c r="T561" s="9" t="str">
        <f t="shared" si="35"/>
        <v>-</v>
      </c>
      <c r="U561" s="8"/>
    </row>
    <row r="562" customHeight="1" spans="2:21">
      <c r="B562" s="8">
        <f t="shared" si="32"/>
        <v>556</v>
      </c>
      <c r="C562" s="8" t="str">
        <f>IF(选股!C556&lt;&gt;"",选股!C556,"-")</f>
        <v>-</v>
      </c>
      <c r="D562" s="8"/>
      <c r="E562" s="8" t="str">
        <f>IFERROR(VLOOKUP(C562,选股!C556:E1552,2,FALSE),"-")</f>
        <v>-</v>
      </c>
      <c r="F562" s="8"/>
      <c r="G562" s="8"/>
      <c r="H562" s="8"/>
      <c r="I562" s="8"/>
      <c r="J562" s="8"/>
      <c r="K562" s="8" t="str">
        <f>IFERROR(VLOOKUP(C562,选股!C556:E1552,3,FALSE),"-")</f>
        <v>-</v>
      </c>
      <c r="L562" s="8" t="str">
        <f>IF(C562&lt;&gt;"-",SUMIFS(买入!$G$4:$G$1000,买入!$C$4:$C$1000,持仓统计!C562),"-")</f>
        <v>-</v>
      </c>
      <c r="M562" s="9" t="str">
        <f>IF(C562&lt;&gt;"-",SUMIFS(买入!$I$4:$I$1000,买入!$C$4:$C$1000,持仓统计!C562),"-")</f>
        <v>-</v>
      </c>
      <c r="N562" s="8" t="str">
        <f>IF(C562&lt;&gt;"-",SUMIFS(卖出!$G$4:$G$1000,卖出!$C$4:$C$1000,持仓统计!C562),"-")</f>
        <v>-</v>
      </c>
      <c r="O562" s="9" t="str">
        <f>IF(C562&lt;&gt;"-",SUMIFS(卖出!$I$4:$I$1000,卖出!$C$4:$C$1000,持仓统计!C562),"-")</f>
        <v>-</v>
      </c>
      <c r="P562" s="8" t="str">
        <f t="shared" si="33"/>
        <v>-</v>
      </c>
      <c r="Q562" s="9"/>
      <c r="R562" s="9" t="str">
        <f t="shared" si="34"/>
        <v>-</v>
      </c>
      <c r="S562" s="9" t="str">
        <f>IF(C562&lt;&gt;"-",SUMIFS(买入!$J$4:$J$1000,买入!$C$4:$C$1000,持仓统计!C562)+SUMIFS(卖出!$J$4:$J$1000,卖出!$C$4:$C$1000,持仓统计!C562),"-")</f>
        <v>-</v>
      </c>
      <c r="T562" s="9" t="str">
        <f t="shared" si="35"/>
        <v>-</v>
      </c>
      <c r="U562" s="8"/>
    </row>
    <row r="563" customHeight="1" spans="2:21">
      <c r="B563" s="8">
        <f t="shared" si="32"/>
        <v>557</v>
      </c>
      <c r="C563" s="8" t="str">
        <f>IF(选股!C557&lt;&gt;"",选股!C557,"-")</f>
        <v>-</v>
      </c>
      <c r="D563" s="8"/>
      <c r="E563" s="8" t="str">
        <f>IFERROR(VLOOKUP(C563,选股!C557:E1553,2,FALSE),"-")</f>
        <v>-</v>
      </c>
      <c r="F563" s="8"/>
      <c r="G563" s="8"/>
      <c r="H563" s="8"/>
      <c r="I563" s="8"/>
      <c r="J563" s="8"/>
      <c r="K563" s="8" t="str">
        <f>IFERROR(VLOOKUP(C563,选股!C557:E1553,3,FALSE),"-")</f>
        <v>-</v>
      </c>
      <c r="L563" s="8" t="str">
        <f>IF(C563&lt;&gt;"-",SUMIFS(买入!$G$4:$G$1000,买入!$C$4:$C$1000,持仓统计!C563),"-")</f>
        <v>-</v>
      </c>
      <c r="M563" s="9" t="str">
        <f>IF(C563&lt;&gt;"-",SUMIFS(买入!$I$4:$I$1000,买入!$C$4:$C$1000,持仓统计!C563),"-")</f>
        <v>-</v>
      </c>
      <c r="N563" s="8" t="str">
        <f>IF(C563&lt;&gt;"-",SUMIFS(卖出!$G$4:$G$1000,卖出!$C$4:$C$1000,持仓统计!C563),"-")</f>
        <v>-</v>
      </c>
      <c r="O563" s="9" t="str">
        <f>IF(C563&lt;&gt;"-",SUMIFS(卖出!$I$4:$I$1000,卖出!$C$4:$C$1000,持仓统计!C563),"-")</f>
        <v>-</v>
      </c>
      <c r="P563" s="8" t="str">
        <f t="shared" si="33"/>
        <v>-</v>
      </c>
      <c r="Q563" s="9"/>
      <c r="R563" s="9" t="str">
        <f t="shared" si="34"/>
        <v>-</v>
      </c>
      <c r="S563" s="9" t="str">
        <f>IF(C563&lt;&gt;"-",SUMIFS(买入!$J$4:$J$1000,买入!$C$4:$C$1000,持仓统计!C563)+SUMIFS(卖出!$J$4:$J$1000,卖出!$C$4:$C$1000,持仓统计!C563),"-")</f>
        <v>-</v>
      </c>
      <c r="T563" s="9" t="str">
        <f t="shared" si="35"/>
        <v>-</v>
      </c>
      <c r="U563" s="8"/>
    </row>
    <row r="564" customHeight="1" spans="2:21">
      <c r="B564" s="8">
        <f t="shared" si="32"/>
        <v>558</v>
      </c>
      <c r="C564" s="8" t="str">
        <f>IF(选股!C558&lt;&gt;"",选股!C558,"-")</f>
        <v>-</v>
      </c>
      <c r="D564" s="8"/>
      <c r="E564" s="8" t="str">
        <f>IFERROR(VLOOKUP(C564,选股!C558:E1554,2,FALSE),"-")</f>
        <v>-</v>
      </c>
      <c r="F564" s="8"/>
      <c r="G564" s="8"/>
      <c r="H564" s="8"/>
      <c r="I564" s="8"/>
      <c r="J564" s="8"/>
      <c r="K564" s="8" t="str">
        <f>IFERROR(VLOOKUP(C564,选股!C558:E1554,3,FALSE),"-")</f>
        <v>-</v>
      </c>
      <c r="L564" s="8" t="str">
        <f>IF(C564&lt;&gt;"-",SUMIFS(买入!$G$4:$G$1000,买入!$C$4:$C$1000,持仓统计!C564),"-")</f>
        <v>-</v>
      </c>
      <c r="M564" s="9" t="str">
        <f>IF(C564&lt;&gt;"-",SUMIFS(买入!$I$4:$I$1000,买入!$C$4:$C$1000,持仓统计!C564),"-")</f>
        <v>-</v>
      </c>
      <c r="N564" s="8" t="str">
        <f>IF(C564&lt;&gt;"-",SUMIFS(卖出!$G$4:$G$1000,卖出!$C$4:$C$1000,持仓统计!C564),"-")</f>
        <v>-</v>
      </c>
      <c r="O564" s="9" t="str">
        <f>IF(C564&lt;&gt;"-",SUMIFS(卖出!$I$4:$I$1000,卖出!$C$4:$C$1000,持仓统计!C564),"-")</f>
        <v>-</v>
      </c>
      <c r="P564" s="8" t="str">
        <f t="shared" si="33"/>
        <v>-</v>
      </c>
      <c r="Q564" s="9"/>
      <c r="R564" s="9" t="str">
        <f t="shared" si="34"/>
        <v>-</v>
      </c>
      <c r="S564" s="9" t="str">
        <f>IF(C564&lt;&gt;"-",SUMIFS(买入!$J$4:$J$1000,买入!$C$4:$C$1000,持仓统计!C564)+SUMIFS(卖出!$J$4:$J$1000,卖出!$C$4:$C$1000,持仓统计!C564),"-")</f>
        <v>-</v>
      </c>
      <c r="T564" s="9" t="str">
        <f t="shared" si="35"/>
        <v>-</v>
      </c>
      <c r="U564" s="8"/>
    </row>
    <row r="565" customHeight="1" spans="2:21">
      <c r="B565" s="8">
        <f t="shared" si="32"/>
        <v>559</v>
      </c>
      <c r="C565" s="8" t="str">
        <f>IF(选股!C559&lt;&gt;"",选股!C559,"-")</f>
        <v>-</v>
      </c>
      <c r="D565" s="8"/>
      <c r="E565" s="8" t="str">
        <f>IFERROR(VLOOKUP(C565,选股!C559:E1555,2,FALSE),"-")</f>
        <v>-</v>
      </c>
      <c r="F565" s="8"/>
      <c r="G565" s="8"/>
      <c r="H565" s="8"/>
      <c r="I565" s="8"/>
      <c r="J565" s="8"/>
      <c r="K565" s="8" t="str">
        <f>IFERROR(VLOOKUP(C565,选股!C559:E1555,3,FALSE),"-")</f>
        <v>-</v>
      </c>
      <c r="L565" s="8" t="str">
        <f>IF(C565&lt;&gt;"-",SUMIFS(买入!$G$4:$G$1000,买入!$C$4:$C$1000,持仓统计!C565),"-")</f>
        <v>-</v>
      </c>
      <c r="M565" s="9" t="str">
        <f>IF(C565&lt;&gt;"-",SUMIFS(买入!$I$4:$I$1000,买入!$C$4:$C$1000,持仓统计!C565),"-")</f>
        <v>-</v>
      </c>
      <c r="N565" s="8" t="str">
        <f>IF(C565&lt;&gt;"-",SUMIFS(卖出!$G$4:$G$1000,卖出!$C$4:$C$1000,持仓统计!C565),"-")</f>
        <v>-</v>
      </c>
      <c r="O565" s="9" t="str">
        <f>IF(C565&lt;&gt;"-",SUMIFS(卖出!$I$4:$I$1000,卖出!$C$4:$C$1000,持仓统计!C565),"-")</f>
        <v>-</v>
      </c>
      <c r="P565" s="8" t="str">
        <f t="shared" si="33"/>
        <v>-</v>
      </c>
      <c r="Q565" s="9"/>
      <c r="R565" s="9" t="str">
        <f t="shared" si="34"/>
        <v>-</v>
      </c>
      <c r="S565" s="9" t="str">
        <f>IF(C565&lt;&gt;"-",SUMIFS(买入!$J$4:$J$1000,买入!$C$4:$C$1000,持仓统计!C565)+SUMIFS(卖出!$J$4:$J$1000,卖出!$C$4:$C$1000,持仓统计!C565),"-")</f>
        <v>-</v>
      </c>
      <c r="T565" s="9" t="str">
        <f t="shared" si="35"/>
        <v>-</v>
      </c>
      <c r="U565" s="8"/>
    </row>
    <row r="566" customHeight="1" spans="2:21">
      <c r="B566" s="8">
        <f t="shared" si="32"/>
        <v>560</v>
      </c>
      <c r="C566" s="8" t="str">
        <f>IF(选股!C560&lt;&gt;"",选股!C560,"-")</f>
        <v>-</v>
      </c>
      <c r="D566" s="8"/>
      <c r="E566" s="8" t="str">
        <f>IFERROR(VLOOKUP(C566,选股!C560:E1556,2,FALSE),"-")</f>
        <v>-</v>
      </c>
      <c r="F566" s="8"/>
      <c r="G566" s="8"/>
      <c r="H566" s="8"/>
      <c r="I566" s="8"/>
      <c r="J566" s="8"/>
      <c r="K566" s="8" t="str">
        <f>IFERROR(VLOOKUP(C566,选股!C560:E1556,3,FALSE),"-")</f>
        <v>-</v>
      </c>
      <c r="L566" s="8" t="str">
        <f>IF(C566&lt;&gt;"-",SUMIFS(买入!$G$4:$G$1000,买入!$C$4:$C$1000,持仓统计!C566),"-")</f>
        <v>-</v>
      </c>
      <c r="M566" s="9" t="str">
        <f>IF(C566&lt;&gt;"-",SUMIFS(买入!$I$4:$I$1000,买入!$C$4:$C$1000,持仓统计!C566),"-")</f>
        <v>-</v>
      </c>
      <c r="N566" s="8" t="str">
        <f>IF(C566&lt;&gt;"-",SUMIFS(卖出!$G$4:$G$1000,卖出!$C$4:$C$1000,持仓统计!C566),"-")</f>
        <v>-</v>
      </c>
      <c r="O566" s="9" t="str">
        <f>IF(C566&lt;&gt;"-",SUMIFS(卖出!$I$4:$I$1000,卖出!$C$4:$C$1000,持仓统计!C566),"-")</f>
        <v>-</v>
      </c>
      <c r="P566" s="8" t="str">
        <f t="shared" si="33"/>
        <v>-</v>
      </c>
      <c r="Q566" s="9"/>
      <c r="R566" s="9" t="str">
        <f t="shared" si="34"/>
        <v>-</v>
      </c>
      <c r="S566" s="9" t="str">
        <f>IF(C566&lt;&gt;"-",SUMIFS(买入!$J$4:$J$1000,买入!$C$4:$C$1000,持仓统计!C566)+SUMIFS(卖出!$J$4:$J$1000,卖出!$C$4:$C$1000,持仓统计!C566),"-")</f>
        <v>-</v>
      </c>
      <c r="T566" s="9" t="str">
        <f t="shared" si="35"/>
        <v>-</v>
      </c>
      <c r="U566" s="8"/>
    </row>
    <row r="567" customHeight="1" spans="2:21">
      <c r="B567" s="8">
        <f t="shared" si="32"/>
        <v>561</v>
      </c>
      <c r="C567" s="8" t="str">
        <f>IF(选股!C561&lt;&gt;"",选股!C561,"-")</f>
        <v>-</v>
      </c>
      <c r="D567" s="8"/>
      <c r="E567" s="8" t="str">
        <f>IFERROR(VLOOKUP(C567,选股!C561:E1557,2,FALSE),"-")</f>
        <v>-</v>
      </c>
      <c r="F567" s="8"/>
      <c r="G567" s="8"/>
      <c r="H567" s="8"/>
      <c r="I567" s="8"/>
      <c r="J567" s="8"/>
      <c r="K567" s="8" t="str">
        <f>IFERROR(VLOOKUP(C567,选股!C561:E1557,3,FALSE),"-")</f>
        <v>-</v>
      </c>
      <c r="L567" s="8" t="str">
        <f>IF(C567&lt;&gt;"-",SUMIFS(买入!$G$4:$G$1000,买入!$C$4:$C$1000,持仓统计!C567),"-")</f>
        <v>-</v>
      </c>
      <c r="M567" s="9" t="str">
        <f>IF(C567&lt;&gt;"-",SUMIFS(买入!$I$4:$I$1000,买入!$C$4:$C$1000,持仓统计!C567),"-")</f>
        <v>-</v>
      </c>
      <c r="N567" s="8" t="str">
        <f>IF(C567&lt;&gt;"-",SUMIFS(卖出!$G$4:$G$1000,卖出!$C$4:$C$1000,持仓统计!C567),"-")</f>
        <v>-</v>
      </c>
      <c r="O567" s="9" t="str">
        <f>IF(C567&lt;&gt;"-",SUMIFS(卖出!$I$4:$I$1000,卖出!$C$4:$C$1000,持仓统计!C567),"-")</f>
        <v>-</v>
      </c>
      <c r="P567" s="8" t="str">
        <f t="shared" si="33"/>
        <v>-</v>
      </c>
      <c r="Q567" s="9"/>
      <c r="R567" s="9" t="str">
        <f t="shared" si="34"/>
        <v>-</v>
      </c>
      <c r="S567" s="9" t="str">
        <f>IF(C567&lt;&gt;"-",SUMIFS(买入!$J$4:$J$1000,买入!$C$4:$C$1000,持仓统计!C567)+SUMIFS(卖出!$J$4:$J$1000,卖出!$C$4:$C$1000,持仓统计!C567),"-")</f>
        <v>-</v>
      </c>
      <c r="T567" s="9" t="str">
        <f t="shared" si="35"/>
        <v>-</v>
      </c>
      <c r="U567" s="8"/>
    </row>
    <row r="568" customHeight="1" spans="2:21">
      <c r="B568" s="8">
        <f t="shared" si="32"/>
        <v>562</v>
      </c>
      <c r="C568" s="8" t="str">
        <f>IF(选股!C562&lt;&gt;"",选股!C562,"-")</f>
        <v>-</v>
      </c>
      <c r="D568" s="8"/>
      <c r="E568" s="8" t="str">
        <f>IFERROR(VLOOKUP(C568,选股!C562:E1558,2,FALSE),"-")</f>
        <v>-</v>
      </c>
      <c r="F568" s="8"/>
      <c r="G568" s="8"/>
      <c r="H568" s="8"/>
      <c r="I568" s="8"/>
      <c r="J568" s="8"/>
      <c r="K568" s="8" t="str">
        <f>IFERROR(VLOOKUP(C568,选股!C562:E1558,3,FALSE),"-")</f>
        <v>-</v>
      </c>
      <c r="L568" s="8" t="str">
        <f>IF(C568&lt;&gt;"-",SUMIFS(买入!$G$4:$G$1000,买入!$C$4:$C$1000,持仓统计!C568),"-")</f>
        <v>-</v>
      </c>
      <c r="M568" s="9" t="str">
        <f>IF(C568&lt;&gt;"-",SUMIFS(买入!$I$4:$I$1000,买入!$C$4:$C$1000,持仓统计!C568),"-")</f>
        <v>-</v>
      </c>
      <c r="N568" s="8" t="str">
        <f>IF(C568&lt;&gt;"-",SUMIFS(卖出!$G$4:$G$1000,卖出!$C$4:$C$1000,持仓统计!C568),"-")</f>
        <v>-</v>
      </c>
      <c r="O568" s="9" t="str">
        <f>IF(C568&lt;&gt;"-",SUMIFS(卖出!$I$4:$I$1000,卖出!$C$4:$C$1000,持仓统计!C568),"-")</f>
        <v>-</v>
      </c>
      <c r="P568" s="8" t="str">
        <f t="shared" si="33"/>
        <v>-</v>
      </c>
      <c r="Q568" s="9"/>
      <c r="R568" s="9" t="str">
        <f t="shared" si="34"/>
        <v>-</v>
      </c>
      <c r="S568" s="9" t="str">
        <f>IF(C568&lt;&gt;"-",SUMIFS(买入!$J$4:$J$1000,买入!$C$4:$C$1000,持仓统计!C568)+SUMIFS(卖出!$J$4:$J$1000,卖出!$C$4:$C$1000,持仓统计!C568),"-")</f>
        <v>-</v>
      </c>
      <c r="T568" s="9" t="str">
        <f t="shared" si="35"/>
        <v>-</v>
      </c>
      <c r="U568" s="8"/>
    </row>
    <row r="569" customHeight="1" spans="2:21">
      <c r="B569" s="8">
        <f t="shared" si="32"/>
        <v>563</v>
      </c>
      <c r="C569" s="8" t="str">
        <f>IF(选股!C563&lt;&gt;"",选股!C563,"-")</f>
        <v>-</v>
      </c>
      <c r="D569" s="8"/>
      <c r="E569" s="8" t="str">
        <f>IFERROR(VLOOKUP(C569,选股!C563:E1559,2,FALSE),"-")</f>
        <v>-</v>
      </c>
      <c r="F569" s="8"/>
      <c r="G569" s="8"/>
      <c r="H569" s="8"/>
      <c r="I569" s="8"/>
      <c r="J569" s="8"/>
      <c r="K569" s="8" t="str">
        <f>IFERROR(VLOOKUP(C569,选股!C563:E1559,3,FALSE),"-")</f>
        <v>-</v>
      </c>
      <c r="L569" s="8" t="str">
        <f>IF(C569&lt;&gt;"-",SUMIFS(买入!$G$4:$G$1000,买入!$C$4:$C$1000,持仓统计!C569),"-")</f>
        <v>-</v>
      </c>
      <c r="M569" s="9" t="str">
        <f>IF(C569&lt;&gt;"-",SUMIFS(买入!$I$4:$I$1000,买入!$C$4:$C$1000,持仓统计!C569),"-")</f>
        <v>-</v>
      </c>
      <c r="N569" s="8" t="str">
        <f>IF(C569&lt;&gt;"-",SUMIFS(卖出!$G$4:$G$1000,卖出!$C$4:$C$1000,持仓统计!C569),"-")</f>
        <v>-</v>
      </c>
      <c r="O569" s="9" t="str">
        <f>IF(C569&lt;&gt;"-",SUMIFS(卖出!$I$4:$I$1000,卖出!$C$4:$C$1000,持仓统计!C569),"-")</f>
        <v>-</v>
      </c>
      <c r="P569" s="8" t="str">
        <f t="shared" si="33"/>
        <v>-</v>
      </c>
      <c r="Q569" s="9"/>
      <c r="R569" s="9" t="str">
        <f t="shared" si="34"/>
        <v>-</v>
      </c>
      <c r="S569" s="9" t="str">
        <f>IF(C569&lt;&gt;"-",SUMIFS(买入!$J$4:$J$1000,买入!$C$4:$C$1000,持仓统计!C569)+SUMIFS(卖出!$J$4:$J$1000,卖出!$C$4:$C$1000,持仓统计!C569),"-")</f>
        <v>-</v>
      </c>
      <c r="T569" s="9" t="str">
        <f t="shared" si="35"/>
        <v>-</v>
      </c>
      <c r="U569" s="8"/>
    </row>
    <row r="570" customHeight="1" spans="2:21">
      <c r="B570" s="8">
        <f t="shared" si="32"/>
        <v>564</v>
      </c>
      <c r="C570" s="8" t="str">
        <f>IF(选股!C564&lt;&gt;"",选股!C564,"-")</f>
        <v>-</v>
      </c>
      <c r="D570" s="8"/>
      <c r="E570" s="8" t="str">
        <f>IFERROR(VLOOKUP(C570,选股!C564:E1560,2,FALSE),"-")</f>
        <v>-</v>
      </c>
      <c r="F570" s="8"/>
      <c r="G570" s="8"/>
      <c r="H570" s="8"/>
      <c r="I570" s="8"/>
      <c r="J570" s="8"/>
      <c r="K570" s="8" t="str">
        <f>IFERROR(VLOOKUP(C570,选股!C564:E1560,3,FALSE),"-")</f>
        <v>-</v>
      </c>
      <c r="L570" s="8" t="str">
        <f>IF(C570&lt;&gt;"-",SUMIFS(买入!$G$4:$G$1000,买入!$C$4:$C$1000,持仓统计!C570),"-")</f>
        <v>-</v>
      </c>
      <c r="M570" s="9" t="str">
        <f>IF(C570&lt;&gt;"-",SUMIFS(买入!$I$4:$I$1000,买入!$C$4:$C$1000,持仓统计!C570),"-")</f>
        <v>-</v>
      </c>
      <c r="N570" s="8" t="str">
        <f>IF(C570&lt;&gt;"-",SUMIFS(卖出!$G$4:$G$1000,卖出!$C$4:$C$1000,持仓统计!C570),"-")</f>
        <v>-</v>
      </c>
      <c r="O570" s="9" t="str">
        <f>IF(C570&lt;&gt;"-",SUMIFS(卖出!$I$4:$I$1000,卖出!$C$4:$C$1000,持仓统计!C570),"-")</f>
        <v>-</v>
      </c>
      <c r="P570" s="8" t="str">
        <f t="shared" si="33"/>
        <v>-</v>
      </c>
      <c r="Q570" s="9"/>
      <c r="R570" s="9" t="str">
        <f t="shared" si="34"/>
        <v>-</v>
      </c>
      <c r="S570" s="9" t="str">
        <f>IF(C570&lt;&gt;"-",SUMIFS(买入!$J$4:$J$1000,买入!$C$4:$C$1000,持仓统计!C570)+SUMIFS(卖出!$J$4:$J$1000,卖出!$C$4:$C$1000,持仓统计!C570),"-")</f>
        <v>-</v>
      </c>
      <c r="T570" s="9" t="str">
        <f t="shared" si="35"/>
        <v>-</v>
      </c>
      <c r="U570" s="8"/>
    </row>
    <row r="571" customHeight="1" spans="2:21">
      <c r="B571" s="8">
        <f t="shared" si="32"/>
        <v>565</v>
      </c>
      <c r="C571" s="8" t="str">
        <f>IF(选股!C565&lt;&gt;"",选股!C565,"-")</f>
        <v>-</v>
      </c>
      <c r="D571" s="8"/>
      <c r="E571" s="8" t="str">
        <f>IFERROR(VLOOKUP(C571,选股!C565:E1561,2,FALSE),"-")</f>
        <v>-</v>
      </c>
      <c r="F571" s="8"/>
      <c r="G571" s="8"/>
      <c r="H571" s="8"/>
      <c r="I571" s="8"/>
      <c r="J571" s="8"/>
      <c r="K571" s="8" t="str">
        <f>IFERROR(VLOOKUP(C571,选股!C565:E1561,3,FALSE),"-")</f>
        <v>-</v>
      </c>
      <c r="L571" s="8" t="str">
        <f>IF(C571&lt;&gt;"-",SUMIFS(买入!$G$4:$G$1000,买入!$C$4:$C$1000,持仓统计!C571),"-")</f>
        <v>-</v>
      </c>
      <c r="M571" s="9" t="str">
        <f>IF(C571&lt;&gt;"-",SUMIFS(买入!$I$4:$I$1000,买入!$C$4:$C$1000,持仓统计!C571),"-")</f>
        <v>-</v>
      </c>
      <c r="N571" s="8" t="str">
        <f>IF(C571&lt;&gt;"-",SUMIFS(卖出!$G$4:$G$1000,卖出!$C$4:$C$1000,持仓统计!C571),"-")</f>
        <v>-</v>
      </c>
      <c r="O571" s="9" t="str">
        <f>IF(C571&lt;&gt;"-",SUMIFS(卖出!$I$4:$I$1000,卖出!$C$4:$C$1000,持仓统计!C571),"-")</f>
        <v>-</v>
      </c>
      <c r="P571" s="8" t="str">
        <f t="shared" si="33"/>
        <v>-</v>
      </c>
      <c r="Q571" s="9"/>
      <c r="R571" s="9" t="str">
        <f t="shared" si="34"/>
        <v>-</v>
      </c>
      <c r="S571" s="9" t="str">
        <f>IF(C571&lt;&gt;"-",SUMIFS(买入!$J$4:$J$1000,买入!$C$4:$C$1000,持仓统计!C571)+SUMIFS(卖出!$J$4:$J$1000,卖出!$C$4:$C$1000,持仓统计!C571),"-")</f>
        <v>-</v>
      </c>
      <c r="T571" s="9" t="str">
        <f t="shared" si="35"/>
        <v>-</v>
      </c>
      <c r="U571" s="8"/>
    </row>
    <row r="572" customHeight="1" spans="2:21">
      <c r="B572" s="8">
        <f t="shared" si="32"/>
        <v>566</v>
      </c>
      <c r="C572" s="8" t="str">
        <f>IF(选股!C566&lt;&gt;"",选股!C566,"-")</f>
        <v>-</v>
      </c>
      <c r="D572" s="8"/>
      <c r="E572" s="8" t="str">
        <f>IFERROR(VLOOKUP(C572,选股!C566:E1562,2,FALSE),"-")</f>
        <v>-</v>
      </c>
      <c r="F572" s="8"/>
      <c r="G572" s="8"/>
      <c r="H572" s="8"/>
      <c r="I572" s="8"/>
      <c r="J572" s="8"/>
      <c r="K572" s="8" t="str">
        <f>IFERROR(VLOOKUP(C572,选股!C566:E1562,3,FALSE),"-")</f>
        <v>-</v>
      </c>
      <c r="L572" s="8" t="str">
        <f>IF(C572&lt;&gt;"-",SUMIFS(买入!$G$4:$G$1000,买入!$C$4:$C$1000,持仓统计!C572),"-")</f>
        <v>-</v>
      </c>
      <c r="M572" s="9" t="str">
        <f>IF(C572&lt;&gt;"-",SUMIFS(买入!$I$4:$I$1000,买入!$C$4:$C$1000,持仓统计!C572),"-")</f>
        <v>-</v>
      </c>
      <c r="N572" s="8" t="str">
        <f>IF(C572&lt;&gt;"-",SUMIFS(卖出!$G$4:$G$1000,卖出!$C$4:$C$1000,持仓统计!C572),"-")</f>
        <v>-</v>
      </c>
      <c r="O572" s="9" t="str">
        <f>IF(C572&lt;&gt;"-",SUMIFS(卖出!$I$4:$I$1000,卖出!$C$4:$C$1000,持仓统计!C572),"-")</f>
        <v>-</v>
      </c>
      <c r="P572" s="8" t="str">
        <f t="shared" si="33"/>
        <v>-</v>
      </c>
      <c r="Q572" s="9"/>
      <c r="R572" s="9" t="str">
        <f t="shared" si="34"/>
        <v>-</v>
      </c>
      <c r="S572" s="9" t="str">
        <f>IF(C572&lt;&gt;"-",SUMIFS(买入!$J$4:$J$1000,买入!$C$4:$C$1000,持仓统计!C572)+SUMIFS(卖出!$J$4:$J$1000,卖出!$C$4:$C$1000,持仓统计!C572),"-")</f>
        <v>-</v>
      </c>
      <c r="T572" s="9" t="str">
        <f t="shared" si="35"/>
        <v>-</v>
      </c>
      <c r="U572" s="8"/>
    </row>
    <row r="573" customHeight="1" spans="2:21">
      <c r="B573" s="8">
        <f t="shared" si="32"/>
        <v>567</v>
      </c>
      <c r="C573" s="8" t="str">
        <f>IF(选股!C567&lt;&gt;"",选股!C567,"-")</f>
        <v>-</v>
      </c>
      <c r="D573" s="8"/>
      <c r="E573" s="8" t="str">
        <f>IFERROR(VLOOKUP(C573,选股!C567:E1563,2,FALSE),"-")</f>
        <v>-</v>
      </c>
      <c r="F573" s="8"/>
      <c r="G573" s="8"/>
      <c r="H573" s="8"/>
      <c r="I573" s="8"/>
      <c r="J573" s="8"/>
      <c r="K573" s="8" t="str">
        <f>IFERROR(VLOOKUP(C573,选股!C567:E1563,3,FALSE),"-")</f>
        <v>-</v>
      </c>
      <c r="L573" s="8" t="str">
        <f>IF(C573&lt;&gt;"-",SUMIFS(买入!$G$4:$G$1000,买入!$C$4:$C$1000,持仓统计!C573),"-")</f>
        <v>-</v>
      </c>
      <c r="M573" s="9" t="str">
        <f>IF(C573&lt;&gt;"-",SUMIFS(买入!$I$4:$I$1000,买入!$C$4:$C$1000,持仓统计!C573),"-")</f>
        <v>-</v>
      </c>
      <c r="N573" s="8" t="str">
        <f>IF(C573&lt;&gt;"-",SUMIFS(卖出!$G$4:$G$1000,卖出!$C$4:$C$1000,持仓统计!C573),"-")</f>
        <v>-</v>
      </c>
      <c r="O573" s="9" t="str">
        <f>IF(C573&lt;&gt;"-",SUMIFS(卖出!$I$4:$I$1000,卖出!$C$4:$C$1000,持仓统计!C573),"-")</f>
        <v>-</v>
      </c>
      <c r="P573" s="8" t="str">
        <f t="shared" si="33"/>
        <v>-</v>
      </c>
      <c r="Q573" s="9"/>
      <c r="R573" s="9" t="str">
        <f t="shared" si="34"/>
        <v>-</v>
      </c>
      <c r="S573" s="9" t="str">
        <f>IF(C573&lt;&gt;"-",SUMIFS(买入!$J$4:$J$1000,买入!$C$4:$C$1000,持仓统计!C573)+SUMIFS(卖出!$J$4:$J$1000,卖出!$C$4:$C$1000,持仓统计!C573),"-")</f>
        <v>-</v>
      </c>
      <c r="T573" s="9" t="str">
        <f t="shared" si="35"/>
        <v>-</v>
      </c>
      <c r="U573" s="8"/>
    </row>
    <row r="574" customHeight="1" spans="2:21">
      <c r="B574" s="8">
        <f t="shared" si="32"/>
        <v>568</v>
      </c>
      <c r="C574" s="8" t="str">
        <f>IF(选股!C568&lt;&gt;"",选股!C568,"-")</f>
        <v>-</v>
      </c>
      <c r="D574" s="8"/>
      <c r="E574" s="8" t="str">
        <f>IFERROR(VLOOKUP(C574,选股!C568:E1564,2,FALSE),"-")</f>
        <v>-</v>
      </c>
      <c r="F574" s="8"/>
      <c r="G574" s="8"/>
      <c r="H574" s="8"/>
      <c r="I574" s="8"/>
      <c r="J574" s="8"/>
      <c r="K574" s="8" t="str">
        <f>IFERROR(VLOOKUP(C574,选股!C568:E1564,3,FALSE),"-")</f>
        <v>-</v>
      </c>
      <c r="L574" s="8" t="str">
        <f>IF(C574&lt;&gt;"-",SUMIFS(买入!$G$4:$G$1000,买入!$C$4:$C$1000,持仓统计!C574),"-")</f>
        <v>-</v>
      </c>
      <c r="M574" s="9" t="str">
        <f>IF(C574&lt;&gt;"-",SUMIFS(买入!$I$4:$I$1000,买入!$C$4:$C$1000,持仓统计!C574),"-")</f>
        <v>-</v>
      </c>
      <c r="N574" s="8" t="str">
        <f>IF(C574&lt;&gt;"-",SUMIFS(卖出!$G$4:$G$1000,卖出!$C$4:$C$1000,持仓统计!C574),"-")</f>
        <v>-</v>
      </c>
      <c r="O574" s="9" t="str">
        <f>IF(C574&lt;&gt;"-",SUMIFS(卖出!$I$4:$I$1000,卖出!$C$4:$C$1000,持仓统计!C574),"-")</f>
        <v>-</v>
      </c>
      <c r="P574" s="8" t="str">
        <f t="shared" si="33"/>
        <v>-</v>
      </c>
      <c r="Q574" s="9"/>
      <c r="R574" s="9" t="str">
        <f t="shared" si="34"/>
        <v>-</v>
      </c>
      <c r="S574" s="9" t="str">
        <f>IF(C574&lt;&gt;"-",SUMIFS(买入!$J$4:$J$1000,买入!$C$4:$C$1000,持仓统计!C574)+SUMIFS(卖出!$J$4:$J$1000,卖出!$C$4:$C$1000,持仓统计!C574),"-")</f>
        <v>-</v>
      </c>
      <c r="T574" s="9" t="str">
        <f t="shared" si="35"/>
        <v>-</v>
      </c>
      <c r="U574" s="8"/>
    </row>
    <row r="575" customHeight="1" spans="2:21">
      <c r="B575" s="8">
        <f t="shared" si="32"/>
        <v>569</v>
      </c>
      <c r="C575" s="8" t="str">
        <f>IF(选股!C569&lt;&gt;"",选股!C569,"-")</f>
        <v>-</v>
      </c>
      <c r="D575" s="8"/>
      <c r="E575" s="8" t="str">
        <f>IFERROR(VLOOKUP(C575,选股!C569:E1565,2,FALSE),"-")</f>
        <v>-</v>
      </c>
      <c r="F575" s="8"/>
      <c r="G575" s="8"/>
      <c r="H575" s="8"/>
      <c r="I575" s="8"/>
      <c r="J575" s="8"/>
      <c r="K575" s="8" t="str">
        <f>IFERROR(VLOOKUP(C575,选股!C569:E1565,3,FALSE),"-")</f>
        <v>-</v>
      </c>
      <c r="L575" s="8" t="str">
        <f>IF(C575&lt;&gt;"-",SUMIFS(买入!$G$4:$G$1000,买入!$C$4:$C$1000,持仓统计!C575),"-")</f>
        <v>-</v>
      </c>
      <c r="M575" s="9" t="str">
        <f>IF(C575&lt;&gt;"-",SUMIFS(买入!$I$4:$I$1000,买入!$C$4:$C$1000,持仓统计!C575),"-")</f>
        <v>-</v>
      </c>
      <c r="N575" s="8" t="str">
        <f>IF(C575&lt;&gt;"-",SUMIFS(卖出!$G$4:$G$1000,卖出!$C$4:$C$1000,持仓统计!C575),"-")</f>
        <v>-</v>
      </c>
      <c r="O575" s="9" t="str">
        <f>IF(C575&lt;&gt;"-",SUMIFS(卖出!$I$4:$I$1000,卖出!$C$4:$C$1000,持仓统计!C575),"-")</f>
        <v>-</v>
      </c>
      <c r="P575" s="8" t="str">
        <f t="shared" si="33"/>
        <v>-</v>
      </c>
      <c r="Q575" s="9"/>
      <c r="R575" s="9" t="str">
        <f t="shared" si="34"/>
        <v>-</v>
      </c>
      <c r="S575" s="9" t="str">
        <f>IF(C575&lt;&gt;"-",SUMIFS(买入!$J$4:$J$1000,买入!$C$4:$C$1000,持仓统计!C575)+SUMIFS(卖出!$J$4:$J$1000,卖出!$C$4:$C$1000,持仓统计!C575),"-")</f>
        <v>-</v>
      </c>
      <c r="T575" s="9" t="str">
        <f t="shared" si="35"/>
        <v>-</v>
      </c>
      <c r="U575" s="8"/>
    </row>
    <row r="576" customHeight="1" spans="2:21">
      <c r="B576" s="8">
        <f t="shared" si="32"/>
        <v>570</v>
      </c>
      <c r="C576" s="8" t="str">
        <f>IF(选股!C570&lt;&gt;"",选股!C570,"-")</f>
        <v>-</v>
      </c>
      <c r="D576" s="8"/>
      <c r="E576" s="8" t="str">
        <f>IFERROR(VLOOKUP(C576,选股!C570:E1566,2,FALSE),"-")</f>
        <v>-</v>
      </c>
      <c r="F576" s="8"/>
      <c r="G576" s="8"/>
      <c r="H576" s="8"/>
      <c r="I576" s="8"/>
      <c r="J576" s="8"/>
      <c r="K576" s="8" t="str">
        <f>IFERROR(VLOOKUP(C576,选股!C570:E1566,3,FALSE),"-")</f>
        <v>-</v>
      </c>
      <c r="L576" s="8" t="str">
        <f>IF(C576&lt;&gt;"-",SUMIFS(买入!$G$4:$G$1000,买入!$C$4:$C$1000,持仓统计!C576),"-")</f>
        <v>-</v>
      </c>
      <c r="M576" s="9" t="str">
        <f>IF(C576&lt;&gt;"-",SUMIFS(买入!$I$4:$I$1000,买入!$C$4:$C$1000,持仓统计!C576),"-")</f>
        <v>-</v>
      </c>
      <c r="N576" s="8" t="str">
        <f>IF(C576&lt;&gt;"-",SUMIFS(卖出!$G$4:$G$1000,卖出!$C$4:$C$1000,持仓统计!C576),"-")</f>
        <v>-</v>
      </c>
      <c r="O576" s="9" t="str">
        <f>IF(C576&lt;&gt;"-",SUMIFS(卖出!$I$4:$I$1000,卖出!$C$4:$C$1000,持仓统计!C576),"-")</f>
        <v>-</v>
      </c>
      <c r="P576" s="8" t="str">
        <f t="shared" si="33"/>
        <v>-</v>
      </c>
      <c r="Q576" s="9"/>
      <c r="R576" s="9" t="str">
        <f t="shared" si="34"/>
        <v>-</v>
      </c>
      <c r="S576" s="9" t="str">
        <f>IF(C576&lt;&gt;"-",SUMIFS(买入!$J$4:$J$1000,买入!$C$4:$C$1000,持仓统计!C576)+SUMIFS(卖出!$J$4:$J$1000,卖出!$C$4:$C$1000,持仓统计!C576),"-")</f>
        <v>-</v>
      </c>
      <c r="T576" s="9" t="str">
        <f t="shared" si="35"/>
        <v>-</v>
      </c>
      <c r="U576" s="8"/>
    </row>
    <row r="577" customHeight="1" spans="2:21">
      <c r="B577" s="8">
        <f t="shared" si="32"/>
        <v>571</v>
      </c>
      <c r="C577" s="8" t="str">
        <f>IF(选股!C571&lt;&gt;"",选股!C571,"-")</f>
        <v>-</v>
      </c>
      <c r="D577" s="8"/>
      <c r="E577" s="8" t="str">
        <f>IFERROR(VLOOKUP(C577,选股!C571:E1567,2,FALSE),"-")</f>
        <v>-</v>
      </c>
      <c r="F577" s="8"/>
      <c r="G577" s="8"/>
      <c r="H577" s="8"/>
      <c r="I577" s="8"/>
      <c r="J577" s="8"/>
      <c r="K577" s="8" t="str">
        <f>IFERROR(VLOOKUP(C577,选股!C571:E1567,3,FALSE),"-")</f>
        <v>-</v>
      </c>
      <c r="L577" s="8" t="str">
        <f>IF(C577&lt;&gt;"-",SUMIFS(买入!$G$4:$G$1000,买入!$C$4:$C$1000,持仓统计!C577),"-")</f>
        <v>-</v>
      </c>
      <c r="M577" s="9" t="str">
        <f>IF(C577&lt;&gt;"-",SUMIFS(买入!$I$4:$I$1000,买入!$C$4:$C$1000,持仓统计!C577),"-")</f>
        <v>-</v>
      </c>
      <c r="N577" s="8" t="str">
        <f>IF(C577&lt;&gt;"-",SUMIFS(卖出!$G$4:$G$1000,卖出!$C$4:$C$1000,持仓统计!C577),"-")</f>
        <v>-</v>
      </c>
      <c r="O577" s="9" t="str">
        <f>IF(C577&lt;&gt;"-",SUMIFS(卖出!$I$4:$I$1000,卖出!$C$4:$C$1000,持仓统计!C577),"-")</f>
        <v>-</v>
      </c>
      <c r="P577" s="8" t="str">
        <f t="shared" si="33"/>
        <v>-</v>
      </c>
      <c r="Q577" s="9"/>
      <c r="R577" s="9" t="str">
        <f t="shared" si="34"/>
        <v>-</v>
      </c>
      <c r="S577" s="9" t="str">
        <f>IF(C577&lt;&gt;"-",SUMIFS(买入!$J$4:$J$1000,买入!$C$4:$C$1000,持仓统计!C577)+SUMIFS(卖出!$J$4:$J$1000,卖出!$C$4:$C$1000,持仓统计!C577),"-")</f>
        <v>-</v>
      </c>
      <c r="T577" s="9" t="str">
        <f t="shared" si="35"/>
        <v>-</v>
      </c>
      <c r="U577" s="8"/>
    </row>
    <row r="578" customHeight="1" spans="2:21">
      <c r="B578" s="8">
        <f t="shared" si="32"/>
        <v>572</v>
      </c>
      <c r="C578" s="8" t="str">
        <f>IF(选股!C572&lt;&gt;"",选股!C572,"-")</f>
        <v>-</v>
      </c>
      <c r="D578" s="8"/>
      <c r="E578" s="8" t="str">
        <f>IFERROR(VLOOKUP(C578,选股!C572:E1568,2,FALSE),"-")</f>
        <v>-</v>
      </c>
      <c r="F578" s="8"/>
      <c r="G578" s="8"/>
      <c r="H578" s="8"/>
      <c r="I578" s="8"/>
      <c r="J578" s="8"/>
      <c r="K578" s="8" t="str">
        <f>IFERROR(VLOOKUP(C578,选股!C572:E1568,3,FALSE),"-")</f>
        <v>-</v>
      </c>
      <c r="L578" s="8" t="str">
        <f>IF(C578&lt;&gt;"-",SUMIFS(买入!$G$4:$G$1000,买入!$C$4:$C$1000,持仓统计!C578),"-")</f>
        <v>-</v>
      </c>
      <c r="M578" s="9" t="str">
        <f>IF(C578&lt;&gt;"-",SUMIFS(买入!$I$4:$I$1000,买入!$C$4:$C$1000,持仓统计!C578),"-")</f>
        <v>-</v>
      </c>
      <c r="N578" s="8" t="str">
        <f>IF(C578&lt;&gt;"-",SUMIFS(卖出!$G$4:$G$1000,卖出!$C$4:$C$1000,持仓统计!C578),"-")</f>
        <v>-</v>
      </c>
      <c r="O578" s="9" t="str">
        <f>IF(C578&lt;&gt;"-",SUMIFS(卖出!$I$4:$I$1000,卖出!$C$4:$C$1000,持仓统计!C578),"-")</f>
        <v>-</v>
      </c>
      <c r="P578" s="8" t="str">
        <f t="shared" si="33"/>
        <v>-</v>
      </c>
      <c r="Q578" s="9"/>
      <c r="R578" s="9" t="str">
        <f t="shared" si="34"/>
        <v>-</v>
      </c>
      <c r="S578" s="9" t="str">
        <f>IF(C578&lt;&gt;"-",SUMIFS(买入!$J$4:$J$1000,买入!$C$4:$C$1000,持仓统计!C578)+SUMIFS(卖出!$J$4:$J$1000,卖出!$C$4:$C$1000,持仓统计!C578),"-")</f>
        <v>-</v>
      </c>
      <c r="T578" s="9" t="str">
        <f t="shared" si="35"/>
        <v>-</v>
      </c>
      <c r="U578" s="8"/>
    </row>
    <row r="579" customHeight="1" spans="2:21">
      <c r="B579" s="8">
        <f t="shared" si="32"/>
        <v>573</v>
      </c>
      <c r="C579" s="8" t="str">
        <f>IF(选股!C573&lt;&gt;"",选股!C573,"-")</f>
        <v>-</v>
      </c>
      <c r="D579" s="8"/>
      <c r="E579" s="8" t="str">
        <f>IFERROR(VLOOKUP(C579,选股!C573:E1569,2,FALSE),"-")</f>
        <v>-</v>
      </c>
      <c r="F579" s="8"/>
      <c r="G579" s="8"/>
      <c r="H579" s="8"/>
      <c r="I579" s="8"/>
      <c r="J579" s="8"/>
      <c r="K579" s="8" t="str">
        <f>IFERROR(VLOOKUP(C579,选股!C573:E1569,3,FALSE),"-")</f>
        <v>-</v>
      </c>
      <c r="L579" s="8" t="str">
        <f>IF(C579&lt;&gt;"-",SUMIFS(买入!$G$4:$G$1000,买入!$C$4:$C$1000,持仓统计!C579),"-")</f>
        <v>-</v>
      </c>
      <c r="M579" s="9" t="str">
        <f>IF(C579&lt;&gt;"-",SUMIFS(买入!$I$4:$I$1000,买入!$C$4:$C$1000,持仓统计!C579),"-")</f>
        <v>-</v>
      </c>
      <c r="N579" s="8" t="str">
        <f>IF(C579&lt;&gt;"-",SUMIFS(卖出!$G$4:$G$1000,卖出!$C$4:$C$1000,持仓统计!C579),"-")</f>
        <v>-</v>
      </c>
      <c r="O579" s="9" t="str">
        <f>IF(C579&lt;&gt;"-",SUMIFS(卖出!$I$4:$I$1000,卖出!$C$4:$C$1000,持仓统计!C579),"-")</f>
        <v>-</v>
      </c>
      <c r="P579" s="8" t="str">
        <f t="shared" si="33"/>
        <v>-</v>
      </c>
      <c r="Q579" s="9"/>
      <c r="R579" s="9" t="str">
        <f t="shared" si="34"/>
        <v>-</v>
      </c>
      <c r="S579" s="9" t="str">
        <f>IF(C579&lt;&gt;"-",SUMIFS(买入!$J$4:$J$1000,买入!$C$4:$C$1000,持仓统计!C579)+SUMIFS(卖出!$J$4:$J$1000,卖出!$C$4:$C$1000,持仓统计!C579),"-")</f>
        <v>-</v>
      </c>
      <c r="T579" s="9" t="str">
        <f t="shared" si="35"/>
        <v>-</v>
      </c>
      <c r="U579" s="8"/>
    </row>
    <row r="580" customHeight="1" spans="2:21">
      <c r="B580" s="8">
        <f t="shared" si="32"/>
        <v>574</v>
      </c>
      <c r="C580" s="8" t="str">
        <f>IF(选股!C574&lt;&gt;"",选股!C574,"-")</f>
        <v>-</v>
      </c>
      <c r="D580" s="8"/>
      <c r="E580" s="8" t="str">
        <f>IFERROR(VLOOKUP(C580,选股!C574:E1570,2,FALSE),"-")</f>
        <v>-</v>
      </c>
      <c r="F580" s="8"/>
      <c r="G580" s="8"/>
      <c r="H580" s="8"/>
      <c r="I580" s="8"/>
      <c r="J580" s="8"/>
      <c r="K580" s="8" t="str">
        <f>IFERROR(VLOOKUP(C580,选股!C574:E1570,3,FALSE),"-")</f>
        <v>-</v>
      </c>
      <c r="L580" s="8" t="str">
        <f>IF(C580&lt;&gt;"-",SUMIFS(买入!$G$4:$G$1000,买入!$C$4:$C$1000,持仓统计!C580),"-")</f>
        <v>-</v>
      </c>
      <c r="M580" s="9" t="str">
        <f>IF(C580&lt;&gt;"-",SUMIFS(买入!$I$4:$I$1000,买入!$C$4:$C$1000,持仓统计!C580),"-")</f>
        <v>-</v>
      </c>
      <c r="N580" s="8" t="str">
        <f>IF(C580&lt;&gt;"-",SUMIFS(卖出!$G$4:$G$1000,卖出!$C$4:$C$1000,持仓统计!C580),"-")</f>
        <v>-</v>
      </c>
      <c r="O580" s="9" t="str">
        <f>IF(C580&lt;&gt;"-",SUMIFS(卖出!$I$4:$I$1000,卖出!$C$4:$C$1000,持仓统计!C580),"-")</f>
        <v>-</v>
      </c>
      <c r="P580" s="8" t="str">
        <f t="shared" si="33"/>
        <v>-</v>
      </c>
      <c r="Q580" s="9"/>
      <c r="R580" s="9" t="str">
        <f t="shared" si="34"/>
        <v>-</v>
      </c>
      <c r="S580" s="9" t="str">
        <f>IF(C580&lt;&gt;"-",SUMIFS(买入!$J$4:$J$1000,买入!$C$4:$C$1000,持仓统计!C580)+SUMIFS(卖出!$J$4:$J$1000,卖出!$C$4:$C$1000,持仓统计!C580),"-")</f>
        <v>-</v>
      </c>
      <c r="T580" s="9" t="str">
        <f t="shared" si="35"/>
        <v>-</v>
      </c>
      <c r="U580" s="8"/>
    </row>
    <row r="581" customHeight="1" spans="2:21">
      <c r="B581" s="8">
        <f t="shared" si="32"/>
        <v>575</v>
      </c>
      <c r="C581" s="8" t="str">
        <f>IF(选股!C575&lt;&gt;"",选股!C575,"-")</f>
        <v>-</v>
      </c>
      <c r="D581" s="8"/>
      <c r="E581" s="8" t="str">
        <f>IFERROR(VLOOKUP(C581,选股!C575:E1571,2,FALSE),"-")</f>
        <v>-</v>
      </c>
      <c r="F581" s="8"/>
      <c r="G581" s="8"/>
      <c r="H581" s="8"/>
      <c r="I581" s="8"/>
      <c r="J581" s="8"/>
      <c r="K581" s="8" t="str">
        <f>IFERROR(VLOOKUP(C581,选股!C575:E1571,3,FALSE),"-")</f>
        <v>-</v>
      </c>
      <c r="L581" s="8" t="str">
        <f>IF(C581&lt;&gt;"-",SUMIFS(买入!$G$4:$G$1000,买入!$C$4:$C$1000,持仓统计!C581),"-")</f>
        <v>-</v>
      </c>
      <c r="M581" s="9" t="str">
        <f>IF(C581&lt;&gt;"-",SUMIFS(买入!$I$4:$I$1000,买入!$C$4:$C$1000,持仓统计!C581),"-")</f>
        <v>-</v>
      </c>
      <c r="N581" s="8" t="str">
        <f>IF(C581&lt;&gt;"-",SUMIFS(卖出!$G$4:$G$1000,卖出!$C$4:$C$1000,持仓统计!C581),"-")</f>
        <v>-</v>
      </c>
      <c r="O581" s="9" t="str">
        <f>IF(C581&lt;&gt;"-",SUMIFS(卖出!$I$4:$I$1000,卖出!$C$4:$C$1000,持仓统计!C581),"-")</f>
        <v>-</v>
      </c>
      <c r="P581" s="8" t="str">
        <f t="shared" si="33"/>
        <v>-</v>
      </c>
      <c r="Q581" s="9"/>
      <c r="R581" s="9" t="str">
        <f t="shared" si="34"/>
        <v>-</v>
      </c>
      <c r="S581" s="9" t="str">
        <f>IF(C581&lt;&gt;"-",SUMIFS(买入!$J$4:$J$1000,买入!$C$4:$C$1000,持仓统计!C581)+SUMIFS(卖出!$J$4:$J$1000,卖出!$C$4:$C$1000,持仓统计!C581),"-")</f>
        <v>-</v>
      </c>
      <c r="T581" s="9" t="str">
        <f t="shared" si="35"/>
        <v>-</v>
      </c>
      <c r="U581" s="8"/>
    </row>
    <row r="582" customHeight="1" spans="2:21">
      <c r="B582" s="8">
        <f t="shared" si="32"/>
        <v>576</v>
      </c>
      <c r="C582" s="8" t="str">
        <f>IF(选股!C576&lt;&gt;"",选股!C576,"-")</f>
        <v>-</v>
      </c>
      <c r="D582" s="8"/>
      <c r="E582" s="8" t="str">
        <f>IFERROR(VLOOKUP(C582,选股!C576:E1572,2,FALSE),"-")</f>
        <v>-</v>
      </c>
      <c r="F582" s="8"/>
      <c r="G582" s="8"/>
      <c r="H582" s="8"/>
      <c r="I582" s="8"/>
      <c r="J582" s="8"/>
      <c r="K582" s="8" t="str">
        <f>IFERROR(VLOOKUP(C582,选股!C576:E1572,3,FALSE),"-")</f>
        <v>-</v>
      </c>
      <c r="L582" s="8" t="str">
        <f>IF(C582&lt;&gt;"-",SUMIFS(买入!$G$4:$G$1000,买入!$C$4:$C$1000,持仓统计!C582),"-")</f>
        <v>-</v>
      </c>
      <c r="M582" s="9" t="str">
        <f>IF(C582&lt;&gt;"-",SUMIFS(买入!$I$4:$I$1000,买入!$C$4:$C$1000,持仓统计!C582),"-")</f>
        <v>-</v>
      </c>
      <c r="N582" s="8" t="str">
        <f>IF(C582&lt;&gt;"-",SUMIFS(卖出!$G$4:$G$1000,卖出!$C$4:$C$1000,持仓统计!C582),"-")</f>
        <v>-</v>
      </c>
      <c r="O582" s="9" t="str">
        <f>IF(C582&lt;&gt;"-",SUMIFS(卖出!$I$4:$I$1000,卖出!$C$4:$C$1000,持仓统计!C582),"-")</f>
        <v>-</v>
      </c>
      <c r="P582" s="8" t="str">
        <f t="shared" si="33"/>
        <v>-</v>
      </c>
      <c r="Q582" s="9"/>
      <c r="R582" s="9" t="str">
        <f t="shared" si="34"/>
        <v>-</v>
      </c>
      <c r="S582" s="9" t="str">
        <f>IF(C582&lt;&gt;"-",SUMIFS(买入!$J$4:$J$1000,买入!$C$4:$C$1000,持仓统计!C582)+SUMIFS(卖出!$J$4:$J$1000,卖出!$C$4:$C$1000,持仓统计!C582),"-")</f>
        <v>-</v>
      </c>
      <c r="T582" s="9" t="str">
        <f t="shared" si="35"/>
        <v>-</v>
      </c>
      <c r="U582" s="8"/>
    </row>
    <row r="583" customHeight="1" spans="2:21">
      <c r="B583" s="8">
        <f t="shared" si="32"/>
        <v>577</v>
      </c>
      <c r="C583" s="8" t="str">
        <f>IF(选股!C577&lt;&gt;"",选股!C577,"-")</f>
        <v>-</v>
      </c>
      <c r="D583" s="8"/>
      <c r="E583" s="8" t="str">
        <f>IFERROR(VLOOKUP(C583,选股!C577:E1573,2,FALSE),"-")</f>
        <v>-</v>
      </c>
      <c r="F583" s="8"/>
      <c r="G583" s="8"/>
      <c r="H583" s="8"/>
      <c r="I583" s="8"/>
      <c r="J583" s="8"/>
      <c r="K583" s="8" t="str">
        <f>IFERROR(VLOOKUP(C583,选股!C577:E1573,3,FALSE),"-")</f>
        <v>-</v>
      </c>
      <c r="L583" s="8" t="str">
        <f>IF(C583&lt;&gt;"-",SUMIFS(买入!$G$4:$G$1000,买入!$C$4:$C$1000,持仓统计!C583),"-")</f>
        <v>-</v>
      </c>
      <c r="M583" s="9" t="str">
        <f>IF(C583&lt;&gt;"-",SUMIFS(买入!$I$4:$I$1000,买入!$C$4:$C$1000,持仓统计!C583),"-")</f>
        <v>-</v>
      </c>
      <c r="N583" s="8" t="str">
        <f>IF(C583&lt;&gt;"-",SUMIFS(卖出!$G$4:$G$1000,卖出!$C$4:$C$1000,持仓统计!C583),"-")</f>
        <v>-</v>
      </c>
      <c r="O583" s="9" t="str">
        <f>IF(C583&lt;&gt;"-",SUMIFS(卖出!$I$4:$I$1000,卖出!$C$4:$C$1000,持仓统计!C583),"-")</f>
        <v>-</v>
      </c>
      <c r="P583" s="8" t="str">
        <f t="shared" si="33"/>
        <v>-</v>
      </c>
      <c r="Q583" s="9"/>
      <c r="R583" s="9" t="str">
        <f t="shared" si="34"/>
        <v>-</v>
      </c>
      <c r="S583" s="9" t="str">
        <f>IF(C583&lt;&gt;"-",SUMIFS(买入!$J$4:$J$1000,买入!$C$4:$C$1000,持仓统计!C583)+SUMIFS(卖出!$J$4:$J$1000,卖出!$C$4:$C$1000,持仓统计!C583),"-")</f>
        <v>-</v>
      </c>
      <c r="T583" s="9" t="str">
        <f t="shared" si="35"/>
        <v>-</v>
      </c>
      <c r="U583" s="8"/>
    </row>
    <row r="584" customHeight="1" spans="2:21">
      <c r="B584" s="8">
        <f t="shared" si="32"/>
        <v>578</v>
      </c>
      <c r="C584" s="8" t="str">
        <f>IF(选股!C578&lt;&gt;"",选股!C578,"-")</f>
        <v>-</v>
      </c>
      <c r="D584" s="8"/>
      <c r="E584" s="8" t="str">
        <f>IFERROR(VLOOKUP(C584,选股!C578:E1574,2,FALSE),"-")</f>
        <v>-</v>
      </c>
      <c r="F584" s="8"/>
      <c r="G584" s="8"/>
      <c r="H584" s="8"/>
      <c r="I584" s="8"/>
      <c r="J584" s="8"/>
      <c r="K584" s="8" t="str">
        <f>IFERROR(VLOOKUP(C584,选股!C578:E1574,3,FALSE),"-")</f>
        <v>-</v>
      </c>
      <c r="L584" s="8" t="str">
        <f>IF(C584&lt;&gt;"-",SUMIFS(买入!$G$4:$G$1000,买入!$C$4:$C$1000,持仓统计!C584),"-")</f>
        <v>-</v>
      </c>
      <c r="M584" s="9" t="str">
        <f>IF(C584&lt;&gt;"-",SUMIFS(买入!$I$4:$I$1000,买入!$C$4:$C$1000,持仓统计!C584),"-")</f>
        <v>-</v>
      </c>
      <c r="N584" s="8" t="str">
        <f>IF(C584&lt;&gt;"-",SUMIFS(卖出!$G$4:$G$1000,卖出!$C$4:$C$1000,持仓统计!C584),"-")</f>
        <v>-</v>
      </c>
      <c r="O584" s="9" t="str">
        <f>IF(C584&lt;&gt;"-",SUMIFS(卖出!$I$4:$I$1000,卖出!$C$4:$C$1000,持仓统计!C584),"-")</f>
        <v>-</v>
      </c>
      <c r="P584" s="8" t="str">
        <f t="shared" si="33"/>
        <v>-</v>
      </c>
      <c r="Q584" s="9"/>
      <c r="R584" s="9" t="str">
        <f t="shared" si="34"/>
        <v>-</v>
      </c>
      <c r="S584" s="9" t="str">
        <f>IF(C584&lt;&gt;"-",SUMIFS(买入!$J$4:$J$1000,买入!$C$4:$C$1000,持仓统计!C584)+SUMIFS(卖出!$J$4:$J$1000,卖出!$C$4:$C$1000,持仓统计!C584),"-")</f>
        <v>-</v>
      </c>
      <c r="T584" s="9" t="str">
        <f t="shared" si="35"/>
        <v>-</v>
      </c>
      <c r="U584" s="8"/>
    </row>
    <row r="585" customHeight="1" spans="2:21">
      <c r="B585" s="8">
        <f t="shared" si="32"/>
        <v>579</v>
      </c>
      <c r="C585" s="8" t="str">
        <f>IF(选股!C579&lt;&gt;"",选股!C579,"-")</f>
        <v>-</v>
      </c>
      <c r="D585" s="8"/>
      <c r="E585" s="8" t="str">
        <f>IFERROR(VLOOKUP(C585,选股!C579:E1575,2,FALSE),"-")</f>
        <v>-</v>
      </c>
      <c r="F585" s="8"/>
      <c r="G585" s="8"/>
      <c r="H585" s="8"/>
      <c r="I585" s="8"/>
      <c r="J585" s="8"/>
      <c r="K585" s="8" t="str">
        <f>IFERROR(VLOOKUP(C585,选股!C579:E1575,3,FALSE),"-")</f>
        <v>-</v>
      </c>
      <c r="L585" s="8" t="str">
        <f>IF(C585&lt;&gt;"-",SUMIFS(买入!$G$4:$G$1000,买入!$C$4:$C$1000,持仓统计!C585),"-")</f>
        <v>-</v>
      </c>
      <c r="M585" s="9" t="str">
        <f>IF(C585&lt;&gt;"-",SUMIFS(买入!$I$4:$I$1000,买入!$C$4:$C$1000,持仓统计!C585),"-")</f>
        <v>-</v>
      </c>
      <c r="N585" s="8" t="str">
        <f>IF(C585&lt;&gt;"-",SUMIFS(卖出!$G$4:$G$1000,卖出!$C$4:$C$1000,持仓统计!C585),"-")</f>
        <v>-</v>
      </c>
      <c r="O585" s="9" t="str">
        <f>IF(C585&lt;&gt;"-",SUMIFS(卖出!$I$4:$I$1000,卖出!$C$4:$C$1000,持仓统计!C585),"-")</f>
        <v>-</v>
      </c>
      <c r="P585" s="8" t="str">
        <f t="shared" si="33"/>
        <v>-</v>
      </c>
      <c r="Q585" s="9"/>
      <c r="R585" s="9" t="str">
        <f t="shared" si="34"/>
        <v>-</v>
      </c>
      <c r="S585" s="9" t="str">
        <f>IF(C585&lt;&gt;"-",SUMIFS(买入!$J$4:$J$1000,买入!$C$4:$C$1000,持仓统计!C585)+SUMIFS(卖出!$J$4:$J$1000,卖出!$C$4:$C$1000,持仓统计!C585),"-")</f>
        <v>-</v>
      </c>
      <c r="T585" s="9" t="str">
        <f t="shared" si="35"/>
        <v>-</v>
      </c>
      <c r="U585" s="8"/>
    </row>
    <row r="586" customHeight="1" spans="2:21">
      <c r="B586" s="8">
        <f t="shared" si="32"/>
        <v>580</v>
      </c>
      <c r="C586" s="8" t="str">
        <f>IF(选股!C580&lt;&gt;"",选股!C580,"-")</f>
        <v>-</v>
      </c>
      <c r="D586" s="8"/>
      <c r="E586" s="8" t="str">
        <f>IFERROR(VLOOKUP(C586,选股!C580:E1576,2,FALSE),"-")</f>
        <v>-</v>
      </c>
      <c r="F586" s="8"/>
      <c r="G586" s="8"/>
      <c r="H586" s="8"/>
      <c r="I586" s="8"/>
      <c r="J586" s="8"/>
      <c r="K586" s="8" t="str">
        <f>IFERROR(VLOOKUP(C586,选股!C580:E1576,3,FALSE),"-")</f>
        <v>-</v>
      </c>
      <c r="L586" s="8" t="str">
        <f>IF(C586&lt;&gt;"-",SUMIFS(买入!$G$4:$G$1000,买入!$C$4:$C$1000,持仓统计!C586),"-")</f>
        <v>-</v>
      </c>
      <c r="M586" s="9" t="str">
        <f>IF(C586&lt;&gt;"-",SUMIFS(买入!$I$4:$I$1000,买入!$C$4:$C$1000,持仓统计!C586),"-")</f>
        <v>-</v>
      </c>
      <c r="N586" s="8" t="str">
        <f>IF(C586&lt;&gt;"-",SUMIFS(卖出!$G$4:$G$1000,卖出!$C$4:$C$1000,持仓统计!C586),"-")</f>
        <v>-</v>
      </c>
      <c r="O586" s="9" t="str">
        <f>IF(C586&lt;&gt;"-",SUMIFS(卖出!$I$4:$I$1000,卖出!$C$4:$C$1000,持仓统计!C586),"-")</f>
        <v>-</v>
      </c>
      <c r="P586" s="8" t="str">
        <f t="shared" si="33"/>
        <v>-</v>
      </c>
      <c r="Q586" s="9"/>
      <c r="R586" s="9" t="str">
        <f t="shared" si="34"/>
        <v>-</v>
      </c>
      <c r="S586" s="9" t="str">
        <f>IF(C586&lt;&gt;"-",SUMIFS(买入!$J$4:$J$1000,买入!$C$4:$C$1000,持仓统计!C586)+SUMIFS(卖出!$J$4:$J$1000,卖出!$C$4:$C$1000,持仓统计!C586),"-")</f>
        <v>-</v>
      </c>
      <c r="T586" s="9" t="str">
        <f t="shared" si="35"/>
        <v>-</v>
      </c>
      <c r="U586" s="8"/>
    </row>
    <row r="587" customHeight="1" spans="2:21">
      <c r="B587" s="8">
        <f t="shared" ref="B587:B650" si="36">IF(C587&lt;&gt;"",ROW()-6,"")</f>
        <v>581</v>
      </c>
      <c r="C587" s="8" t="str">
        <f>IF(选股!C581&lt;&gt;"",选股!C581,"-")</f>
        <v>-</v>
      </c>
      <c r="D587" s="8"/>
      <c r="E587" s="8" t="str">
        <f>IFERROR(VLOOKUP(C587,选股!C581:E1577,2,FALSE),"-")</f>
        <v>-</v>
      </c>
      <c r="F587" s="8"/>
      <c r="G587" s="8"/>
      <c r="H587" s="8"/>
      <c r="I587" s="8"/>
      <c r="J587" s="8"/>
      <c r="K587" s="8" t="str">
        <f>IFERROR(VLOOKUP(C587,选股!C581:E1577,3,FALSE),"-")</f>
        <v>-</v>
      </c>
      <c r="L587" s="8" t="str">
        <f>IF(C587&lt;&gt;"-",SUMIFS(买入!$G$4:$G$1000,买入!$C$4:$C$1000,持仓统计!C587),"-")</f>
        <v>-</v>
      </c>
      <c r="M587" s="9" t="str">
        <f>IF(C587&lt;&gt;"-",SUMIFS(买入!$I$4:$I$1000,买入!$C$4:$C$1000,持仓统计!C587),"-")</f>
        <v>-</v>
      </c>
      <c r="N587" s="8" t="str">
        <f>IF(C587&lt;&gt;"-",SUMIFS(卖出!$G$4:$G$1000,卖出!$C$4:$C$1000,持仓统计!C587),"-")</f>
        <v>-</v>
      </c>
      <c r="O587" s="9" t="str">
        <f>IF(C587&lt;&gt;"-",SUMIFS(卖出!$I$4:$I$1000,卖出!$C$4:$C$1000,持仓统计!C587),"-")</f>
        <v>-</v>
      </c>
      <c r="P587" s="8" t="str">
        <f t="shared" ref="P587:P650" si="37">IFERROR(IF(AND(L587&lt;&gt;"",N587&lt;&gt;""),L587-N587,"-"),"-")</f>
        <v>-</v>
      </c>
      <c r="Q587" s="9"/>
      <c r="R587" s="9" t="str">
        <f t="shared" ref="R587:R650" si="38">IFERROR(IF(AND(P587&lt;&gt;"",Q587&lt;&gt;""),P587*Q587,"-"),"")</f>
        <v>-</v>
      </c>
      <c r="S587" s="9" t="str">
        <f>IF(C587&lt;&gt;"-",SUMIFS(买入!$J$4:$J$1000,买入!$C$4:$C$1000,持仓统计!C587)+SUMIFS(卖出!$J$4:$J$1000,卖出!$C$4:$C$1000,持仓统计!C587),"-")</f>
        <v>-</v>
      </c>
      <c r="T587" s="9" t="str">
        <f t="shared" ref="T587:T650" si="39">IF(C587&lt;&gt;"-",O587+R587-M587-S587,"-")</f>
        <v>-</v>
      </c>
      <c r="U587" s="8"/>
    </row>
    <row r="588" customHeight="1" spans="2:21">
      <c r="B588" s="8">
        <f t="shared" si="36"/>
        <v>582</v>
      </c>
      <c r="C588" s="8" t="str">
        <f>IF(选股!C582&lt;&gt;"",选股!C582,"-")</f>
        <v>-</v>
      </c>
      <c r="D588" s="8"/>
      <c r="E588" s="8" t="str">
        <f>IFERROR(VLOOKUP(C588,选股!C582:E1578,2,FALSE),"-")</f>
        <v>-</v>
      </c>
      <c r="F588" s="8"/>
      <c r="G588" s="8"/>
      <c r="H588" s="8"/>
      <c r="I588" s="8"/>
      <c r="J588" s="8"/>
      <c r="K588" s="8" t="str">
        <f>IFERROR(VLOOKUP(C588,选股!C582:E1578,3,FALSE),"-")</f>
        <v>-</v>
      </c>
      <c r="L588" s="8" t="str">
        <f>IF(C588&lt;&gt;"-",SUMIFS(买入!$G$4:$G$1000,买入!$C$4:$C$1000,持仓统计!C588),"-")</f>
        <v>-</v>
      </c>
      <c r="M588" s="9" t="str">
        <f>IF(C588&lt;&gt;"-",SUMIFS(买入!$I$4:$I$1000,买入!$C$4:$C$1000,持仓统计!C588),"-")</f>
        <v>-</v>
      </c>
      <c r="N588" s="8" t="str">
        <f>IF(C588&lt;&gt;"-",SUMIFS(卖出!$G$4:$G$1000,卖出!$C$4:$C$1000,持仓统计!C588),"-")</f>
        <v>-</v>
      </c>
      <c r="O588" s="9" t="str">
        <f>IF(C588&lt;&gt;"-",SUMIFS(卖出!$I$4:$I$1000,卖出!$C$4:$C$1000,持仓统计!C588),"-")</f>
        <v>-</v>
      </c>
      <c r="P588" s="8" t="str">
        <f t="shared" si="37"/>
        <v>-</v>
      </c>
      <c r="Q588" s="9"/>
      <c r="R588" s="9" t="str">
        <f t="shared" si="38"/>
        <v>-</v>
      </c>
      <c r="S588" s="9" t="str">
        <f>IF(C588&lt;&gt;"-",SUMIFS(买入!$J$4:$J$1000,买入!$C$4:$C$1000,持仓统计!C588)+SUMIFS(卖出!$J$4:$J$1000,卖出!$C$4:$C$1000,持仓统计!C588),"-")</f>
        <v>-</v>
      </c>
      <c r="T588" s="9" t="str">
        <f t="shared" si="39"/>
        <v>-</v>
      </c>
      <c r="U588" s="8"/>
    </row>
    <row r="589" customHeight="1" spans="2:21">
      <c r="B589" s="8">
        <f t="shared" si="36"/>
        <v>583</v>
      </c>
      <c r="C589" s="8" t="str">
        <f>IF(选股!C583&lt;&gt;"",选股!C583,"-")</f>
        <v>-</v>
      </c>
      <c r="D589" s="8"/>
      <c r="E589" s="8" t="str">
        <f>IFERROR(VLOOKUP(C589,选股!C583:E1579,2,FALSE),"-")</f>
        <v>-</v>
      </c>
      <c r="F589" s="8"/>
      <c r="G589" s="8"/>
      <c r="H589" s="8"/>
      <c r="I589" s="8"/>
      <c r="J589" s="8"/>
      <c r="K589" s="8" t="str">
        <f>IFERROR(VLOOKUP(C589,选股!C583:E1579,3,FALSE),"-")</f>
        <v>-</v>
      </c>
      <c r="L589" s="8" t="str">
        <f>IF(C589&lt;&gt;"-",SUMIFS(买入!$G$4:$G$1000,买入!$C$4:$C$1000,持仓统计!C589),"-")</f>
        <v>-</v>
      </c>
      <c r="M589" s="9" t="str">
        <f>IF(C589&lt;&gt;"-",SUMIFS(买入!$I$4:$I$1000,买入!$C$4:$C$1000,持仓统计!C589),"-")</f>
        <v>-</v>
      </c>
      <c r="N589" s="8" t="str">
        <f>IF(C589&lt;&gt;"-",SUMIFS(卖出!$G$4:$G$1000,卖出!$C$4:$C$1000,持仓统计!C589),"-")</f>
        <v>-</v>
      </c>
      <c r="O589" s="9" t="str">
        <f>IF(C589&lt;&gt;"-",SUMIFS(卖出!$I$4:$I$1000,卖出!$C$4:$C$1000,持仓统计!C589),"-")</f>
        <v>-</v>
      </c>
      <c r="P589" s="8" t="str">
        <f t="shared" si="37"/>
        <v>-</v>
      </c>
      <c r="Q589" s="9"/>
      <c r="R589" s="9" t="str">
        <f t="shared" si="38"/>
        <v>-</v>
      </c>
      <c r="S589" s="9" t="str">
        <f>IF(C589&lt;&gt;"-",SUMIFS(买入!$J$4:$J$1000,买入!$C$4:$C$1000,持仓统计!C589)+SUMIFS(卖出!$J$4:$J$1000,卖出!$C$4:$C$1000,持仓统计!C589),"-")</f>
        <v>-</v>
      </c>
      <c r="T589" s="9" t="str">
        <f t="shared" si="39"/>
        <v>-</v>
      </c>
      <c r="U589" s="8"/>
    </row>
    <row r="590" customHeight="1" spans="2:21">
      <c r="B590" s="8">
        <f t="shared" si="36"/>
        <v>584</v>
      </c>
      <c r="C590" s="8" t="str">
        <f>IF(选股!C584&lt;&gt;"",选股!C584,"-")</f>
        <v>-</v>
      </c>
      <c r="D590" s="8"/>
      <c r="E590" s="8" t="str">
        <f>IFERROR(VLOOKUP(C590,选股!C584:E1580,2,FALSE),"-")</f>
        <v>-</v>
      </c>
      <c r="F590" s="8"/>
      <c r="G590" s="8"/>
      <c r="H590" s="8"/>
      <c r="I590" s="8"/>
      <c r="J590" s="8"/>
      <c r="K590" s="8" t="str">
        <f>IFERROR(VLOOKUP(C590,选股!C584:E1580,3,FALSE),"-")</f>
        <v>-</v>
      </c>
      <c r="L590" s="8" t="str">
        <f>IF(C590&lt;&gt;"-",SUMIFS(买入!$G$4:$G$1000,买入!$C$4:$C$1000,持仓统计!C590),"-")</f>
        <v>-</v>
      </c>
      <c r="M590" s="9" t="str">
        <f>IF(C590&lt;&gt;"-",SUMIFS(买入!$I$4:$I$1000,买入!$C$4:$C$1000,持仓统计!C590),"-")</f>
        <v>-</v>
      </c>
      <c r="N590" s="8" t="str">
        <f>IF(C590&lt;&gt;"-",SUMIFS(卖出!$G$4:$G$1000,卖出!$C$4:$C$1000,持仓统计!C590),"-")</f>
        <v>-</v>
      </c>
      <c r="O590" s="9" t="str">
        <f>IF(C590&lt;&gt;"-",SUMIFS(卖出!$I$4:$I$1000,卖出!$C$4:$C$1000,持仓统计!C590),"-")</f>
        <v>-</v>
      </c>
      <c r="P590" s="8" t="str">
        <f t="shared" si="37"/>
        <v>-</v>
      </c>
      <c r="Q590" s="9"/>
      <c r="R590" s="9" t="str">
        <f t="shared" si="38"/>
        <v>-</v>
      </c>
      <c r="S590" s="9" t="str">
        <f>IF(C590&lt;&gt;"-",SUMIFS(买入!$J$4:$J$1000,买入!$C$4:$C$1000,持仓统计!C590)+SUMIFS(卖出!$J$4:$J$1000,卖出!$C$4:$C$1000,持仓统计!C590),"-")</f>
        <v>-</v>
      </c>
      <c r="T590" s="9" t="str">
        <f t="shared" si="39"/>
        <v>-</v>
      </c>
      <c r="U590" s="8"/>
    </row>
    <row r="591" customHeight="1" spans="2:21">
      <c r="B591" s="8">
        <f t="shared" si="36"/>
        <v>585</v>
      </c>
      <c r="C591" s="8" t="str">
        <f>IF(选股!C585&lt;&gt;"",选股!C585,"-")</f>
        <v>-</v>
      </c>
      <c r="D591" s="8"/>
      <c r="E591" s="8" t="str">
        <f>IFERROR(VLOOKUP(C591,选股!C585:E1581,2,FALSE),"-")</f>
        <v>-</v>
      </c>
      <c r="F591" s="8"/>
      <c r="G591" s="8"/>
      <c r="H591" s="8"/>
      <c r="I591" s="8"/>
      <c r="J591" s="8"/>
      <c r="K591" s="8" t="str">
        <f>IFERROR(VLOOKUP(C591,选股!C585:E1581,3,FALSE),"-")</f>
        <v>-</v>
      </c>
      <c r="L591" s="8" t="str">
        <f>IF(C591&lt;&gt;"-",SUMIFS(买入!$G$4:$G$1000,买入!$C$4:$C$1000,持仓统计!C591),"-")</f>
        <v>-</v>
      </c>
      <c r="M591" s="9" t="str">
        <f>IF(C591&lt;&gt;"-",SUMIFS(买入!$I$4:$I$1000,买入!$C$4:$C$1000,持仓统计!C591),"-")</f>
        <v>-</v>
      </c>
      <c r="N591" s="8" t="str">
        <f>IF(C591&lt;&gt;"-",SUMIFS(卖出!$G$4:$G$1000,卖出!$C$4:$C$1000,持仓统计!C591),"-")</f>
        <v>-</v>
      </c>
      <c r="O591" s="9" t="str">
        <f>IF(C591&lt;&gt;"-",SUMIFS(卖出!$I$4:$I$1000,卖出!$C$4:$C$1000,持仓统计!C591),"-")</f>
        <v>-</v>
      </c>
      <c r="P591" s="8" t="str">
        <f t="shared" si="37"/>
        <v>-</v>
      </c>
      <c r="Q591" s="9"/>
      <c r="R591" s="9" t="str">
        <f t="shared" si="38"/>
        <v>-</v>
      </c>
      <c r="S591" s="9" t="str">
        <f>IF(C591&lt;&gt;"-",SUMIFS(买入!$J$4:$J$1000,买入!$C$4:$C$1000,持仓统计!C591)+SUMIFS(卖出!$J$4:$J$1000,卖出!$C$4:$C$1000,持仓统计!C591),"-")</f>
        <v>-</v>
      </c>
      <c r="T591" s="9" t="str">
        <f t="shared" si="39"/>
        <v>-</v>
      </c>
      <c r="U591" s="8"/>
    </row>
    <row r="592" customHeight="1" spans="2:21">
      <c r="B592" s="8">
        <f t="shared" si="36"/>
        <v>586</v>
      </c>
      <c r="C592" s="8" t="str">
        <f>IF(选股!C586&lt;&gt;"",选股!C586,"-")</f>
        <v>-</v>
      </c>
      <c r="D592" s="8"/>
      <c r="E592" s="8" t="str">
        <f>IFERROR(VLOOKUP(C592,选股!C586:E1582,2,FALSE),"-")</f>
        <v>-</v>
      </c>
      <c r="F592" s="8"/>
      <c r="G592" s="8"/>
      <c r="H592" s="8"/>
      <c r="I592" s="8"/>
      <c r="J592" s="8"/>
      <c r="K592" s="8" t="str">
        <f>IFERROR(VLOOKUP(C592,选股!C586:E1582,3,FALSE),"-")</f>
        <v>-</v>
      </c>
      <c r="L592" s="8" t="str">
        <f>IF(C592&lt;&gt;"-",SUMIFS(买入!$G$4:$G$1000,买入!$C$4:$C$1000,持仓统计!C592),"-")</f>
        <v>-</v>
      </c>
      <c r="M592" s="9" t="str">
        <f>IF(C592&lt;&gt;"-",SUMIFS(买入!$I$4:$I$1000,买入!$C$4:$C$1000,持仓统计!C592),"-")</f>
        <v>-</v>
      </c>
      <c r="N592" s="8" t="str">
        <f>IF(C592&lt;&gt;"-",SUMIFS(卖出!$G$4:$G$1000,卖出!$C$4:$C$1000,持仓统计!C592),"-")</f>
        <v>-</v>
      </c>
      <c r="O592" s="9" t="str">
        <f>IF(C592&lt;&gt;"-",SUMIFS(卖出!$I$4:$I$1000,卖出!$C$4:$C$1000,持仓统计!C592),"-")</f>
        <v>-</v>
      </c>
      <c r="P592" s="8" t="str">
        <f t="shared" si="37"/>
        <v>-</v>
      </c>
      <c r="Q592" s="9"/>
      <c r="R592" s="9" t="str">
        <f t="shared" si="38"/>
        <v>-</v>
      </c>
      <c r="S592" s="9" t="str">
        <f>IF(C592&lt;&gt;"-",SUMIFS(买入!$J$4:$J$1000,买入!$C$4:$C$1000,持仓统计!C592)+SUMIFS(卖出!$J$4:$J$1000,卖出!$C$4:$C$1000,持仓统计!C592),"-")</f>
        <v>-</v>
      </c>
      <c r="T592" s="9" t="str">
        <f t="shared" si="39"/>
        <v>-</v>
      </c>
      <c r="U592" s="8"/>
    </row>
    <row r="593" customHeight="1" spans="2:21">
      <c r="B593" s="8">
        <f t="shared" si="36"/>
        <v>587</v>
      </c>
      <c r="C593" s="8" t="str">
        <f>IF(选股!C587&lt;&gt;"",选股!C587,"-")</f>
        <v>-</v>
      </c>
      <c r="D593" s="8"/>
      <c r="E593" s="8" t="str">
        <f>IFERROR(VLOOKUP(C593,选股!C587:E1583,2,FALSE),"-")</f>
        <v>-</v>
      </c>
      <c r="F593" s="8"/>
      <c r="G593" s="8"/>
      <c r="H593" s="8"/>
      <c r="I593" s="8"/>
      <c r="J593" s="8"/>
      <c r="K593" s="8" t="str">
        <f>IFERROR(VLOOKUP(C593,选股!C587:E1583,3,FALSE),"-")</f>
        <v>-</v>
      </c>
      <c r="L593" s="8" t="str">
        <f>IF(C593&lt;&gt;"-",SUMIFS(买入!$G$4:$G$1000,买入!$C$4:$C$1000,持仓统计!C593),"-")</f>
        <v>-</v>
      </c>
      <c r="M593" s="9" t="str">
        <f>IF(C593&lt;&gt;"-",SUMIFS(买入!$I$4:$I$1000,买入!$C$4:$C$1000,持仓统计!C593),"-")</f>
        <v>-</v>
      </c>
      <c r="N593" s="8" t="str">
        <f>IF(C593&lt;&gt;"-",SUMIFS(卖出!$G$4:$G$1000,卖出!$C$4:$C$1000,持仓统计!C593),"-")</f>
        <v>-</v>
      </c>
      <c r="O593" s="9" t="str">
        <f>IF(C593&lt;&gt;"-",SUMIFS(卖出!$I$4:$I$1000,卖出!$C$4:$C$1000,持仓统计!C593),"-")</f>
        <v>-</v>
      </c>
      <c r="P593" s="8" t="str">
        <f t="shared" si="37"/>
        <v>-</v>
      </c>
      <c r="Q593" s="9"/>
      <c r="R593" s="9" t="str">
        <f t="shared" si="38"/>
        <v>-</v>
      </c>
      <c r="S593" s="9" t="str">
        <f>IF(C593&lt;&gt;"-",SUMIFS(买入!$J$4:$J$1000,买入!$C$4:$C$1000,持仓统计!C593)+SUMIFS(卖出!$J$4:$J$1000,卖出!$C$4:$C$1000,持仓统计!C593),"-")</f>
        <v>-</v>
      </c>
      <c r="T593" s="9" t="str">
        <f t="shared" si="39"/>
        <v>-</v>
      </c>
      <c r="U593" s="8"/>
    </row>
    <row r="594" customHeight="1" spans="2:21">
      <c r="B594" s="8">
        <f t="shared" si="36"/>
        <v>588</v>
      </c>
      <c r="C594" s="8" t="str">
        <f>IF(选股!C588&lt;&gt;"",选股!C588,"-")</f>
        <v>-</v>
      </c>
      <c r="D594" s="8"/>
      <c r="E594" s="8" t="str">
        <f>IFERROR(VLOOKUP(C594,选股!C588:E1584,2,FALSE),"-")</f>
        <v>-</v>
      </c>
      <c r="F594" s="8"/>
      <c r="G594" s="8"/>
      <c r="H594" s="8"/>
      <c r="I594" s="8"/>
      <c r="J594" s="8"/>
      <c r="K594" s="8" t="str">
        <f>IFERROR(VLOOKUP(C594,选股!C588:E1584,3,FALSE),"-")</f>
        <v>-</v>
      </c>
      <c r="L594" s="8" t="str">
        <f>IF(C594&lt;&gt;"-",SUMIFS(买入!$G$4:$G$1000,买入!$C$4:$C$1000,持仓统计!C594),"-")</f>
        <v>-</v>
      </c>
      <c r="M594" s="9" t="str">
        <f>IF(C594&lt;&gt;"-",SUMIFS(买入!$I$4:$I$1000,买入!$C$4:$C$1000,持仓统计!C594),"-")</f>
        <v>-</v>
      </c>
      <c r="N594" s="8" t="str">
        <f>IF(C594&lt;&gt;"-",SUMIFS(卖出!$G$4:$G$1000,卖出!$C$4:$C$1000,持仓统计!C594),"-")</f>
        <v>-</v>
      </c>
      <c r="O594" s="9" t="str">
        <f>IF(C594&lt;&gt;"-",SUMIFS(卖出!$I$4:$I$1000,卖出!$C$4:$C$1000,持仓统计!C594),"-")</f>
        <v>-</v>
      </c>
      <c r="P594" s="8" t="str">
        <f t="shared" si="37"/>
        <v>-</v>
      </c>
      <c r="Q594" s="9"/>
      <c r="R594" s="9" t="str">
        <f t="shared" si="38"/>
        <v>-</v>
      </c>
      <c r="S594" s="9" t="str">
        <f>IF(C594&lt;&gt;"-",SUMIFS(买入!$J$4:$J$1000,买入!$C$4:$C$1000,持仓统计!C594)+SUMIFS(卖出!$J$4:$J$1000,卖出!$C$4:$C$1000,持仓统计!C594),"-")</f>
        <v>-</v>
      </c>
      <c r="T594" s="9" t="str">
        <f t="shared" si="39"/>
        <v>-</v>
      </c>
      <c r="U594" s="8"/>
    </row>
    <row r="595" customHeight="1" spans="2:21">
      <c r="B595" s="8">
        <f t="shared" si="36"/>
        <v>589</v>
      </c>
      <c r="C595" s="8" t="str">
        <f>IF(选股!C589&lt;&gt;"",选股!C589,"-")</f>
        <v>-</v>
      </c>
      <c r="D595" s="8"/>
      <c r="E595" s="8" t="str">
        <f>IFERROR(VLOOKUP(C595,选股!C589:E1585,2,FALSE),"-")</f>
        <v>-</v>
      </c>
      <c r="F595" s="8"/>
      <c r="G595" s="8"/>
      <c r="H595" s="8"/>
      <c r="I595" s="8"/>
      <c r="J595" s="8"/>
      <c r="K595" s="8" t="str">
        <f>IFERROR(VLOOKUP(C595,选股!C589:E1585,3,FALSE),"-")</f>
        <v>-</v>
      </c>
      <c r="L595" s="8" t="str">
        <f>IF(C595&lt;&gt;"-",SUMIFS(买入!$G$4:$G$1000,买入!$C$4:$C$1000,持仓统计!C595),"-")</f>
        <v>-</v>
      </c>
      <c r="M595" s="9" t="str">
        <f>IF(C595&lt;&gt;"-",SUMIFS(买入!$I$4:$I$1000,买入!$C$4:$C$1000,持仓统计!C595),"-")</f>
        <v>-</v>
      </c>
      <c r="N595" s="8" t="str">
        <f>IF(C595&lt;&gt;"-",SUMIFS(卖出!$G$4:$G$1000,卖出!$C$4:$C$1000,持仓统计!C595),"-")</f>
        <v>-</v>
      </c>
      <c r="O595" s="9" t="str">
        <f>IF(C595&lt;&gt;"-",SUMIFS(卖出!$I$4:$I$1000,卖出!$C$4:$C$1000,持仓统计!C595),"-")</f>
        <v>-</v>
      </c>
      <c r="P595" s="8" t="str">
        <f t="shared" si="37"/>
        <v>-</v>
      </c>
      <c r="Q595" s="9"/>
      <c r="R595" s="9" t="str">
        <f t="shared" si="38"/>
        <v>-</v>
      </c>
      <c r="S595" s="9" t="str">
        <f>IF(C595&lt;&gt;"-",SUMIFS(买入!$J$4:$J$1000,买入!$C$4:$C$1000,持仓统计!C595)+SUMIFS(卖出!$J$4:$J$1000,卖出!$C$4:$C$1000,持仓统计!C595),"-")</f>
        <v>-</v>
      </c>
      <c r="T595" s="9" t="str">
        <f t="shared" si="39"/>
        <v>-</v>
      </c>
      <c r="U595" s="8"/>
    </row>
    <row r="596" customHeight="1" spans="2:21">
      <c r="B596" s="8">
        <f t="shared" si="36"/>
        <v>590</v>
      </c>
      <c r="C596" s="8" t="str">
        <f>IF(选股!C590&lt;&gt;"",选股!C590,"-")</f>
        <v>-</v>
      </c>
      <c r="D596" s="8"/>
      <c r="E596" s="8" t="str">
        <f>IFERROR(VLOOKUP(C596,选股!C590:E1586,2,FALSE),"-")</f>
        <v>-</v>
      </c>
      <c r="F596" s="8"/>
      <c r="G596" s="8"/>
      <c r="H596" s="8"/>
      <c r="I596" s="8"/>
      <c r="J596" s="8"/>
      <c r="K596" s="8" t="str">
        <f>IFERROR(VLOOKUP(C596,选股!C590:E1586,3,FALSE),"-")</f>
        <v>-</v>
      </c>
      <c r="L596" s="8" t="str">
        <f>IF(C596&lt;&gt;"-",SUMIFS(买入!$G$4:$G$1000,买入!$C$4:$C$1000,持仓统计!C596),"-")</f>
        <v>-</v>
      </c>
      <c r="M596" s="9" t="str">
        <f>IF(C596&lt;&gt;"-",SUMIFS(买入!$I$4:$I$1000,买入!$C$4:$C$1000,持仓统计!C596),"-")</f>
        <v>-</v>
      </c>
      <c r="N596" s="8" t="str">
        <f>IF(C596&lt;&gt;"-",SUMIFS(卖出!$G$4:$G$1000,卖出!$C$4:$C$1000,持仓统计!C596),"-")</f>
        <v>-</v>
      </c>
      <c r="O596" s="9" t="str">
        <f>IF(C596&lt;&gt;"-",SUMIFS(卖出!$I$4:$I$1000,卖出!$C$4:$C$1000,持仓统计!C596),"-")</f>
        <v>-</v>
      </c>
      <c r="P596" s="8" t="str">
        <f t="shared" si="37"/>
        <v>-</v>
      </c>
      <c r="Q596" s="9"/>
      <c r="R596" s="9" t="str">
        <f t="shared" si="38"/>
        <v>-</v>
      </c>
      <c r="S596" s="9" t="str">
        <f>IF(C596&lt;&gt;"-",SUMIFS(买入!$J$4:$J$1000,买入!$C$4:$C$1000,持仓统计!C596)+SUMIFS(卖出!$J$4:$J$1000,卖出!$C$4:$C$1000,持仓统计!C596),"-")</f>
        <v>-</v>
      </c>
      <c r="T596" s="9" t="str">
        <f t="shared" si="39"/>
        <v>-</v>
      </c>
      <c r="U596" s="8"/>
    </row>
    <row r="597" customHeight="1" spans="2:21">
      <c r="B597" s="8">
        <f t="shared" si="36"/>
        <v>591</v>
      </c>
      <c r="C597" s="8" t="str">
        <f>IF(选股!C591&lt;&gt;"",选股!C591,"-")</f>
        <v>-</v>
      </c>
      <c r="D597" s="8"/>
      <c r="E597" s="8" t="str">
        <f>IFERROR(VLOOKUP(C597,选股!C591:E1587,2,FALSE),"-")</f>
        <v>-</v>
      </c>
      <c r="F597" s="8"/>
      <c r="G597" s="8"/>
      <c r="H597" s="8"/>
      <c r="I597" s="8"/>
      <c r="J597" s="8"/>
      <c r="K597" s="8" t="str">
        <f>IFERROR(VLOOKUP(C597,选股!C591:E1587,3,FALSE),"-")</f>
        <v>-</v>
      </c>
      <c r="L597" s="8" t="str">
        <f>IF(C597&lt;&gt;"-",SUMIFS(买入!$G$4:$G$1000,买入!$C$4:$C$1000,持仓统计!C597),"-")</f>
        <v>-</v>
      </c>
      <c r="M597" s="9" t="str">
        <f>IF(C597&lt;&gt;"-",SUMIFS(买入!$I$4:$I$1000,买入!$C$4:$C$1000,持仓统计!C597),"-")</f>
        <v>-</v>
      </c>
      <c r="N597" s="8" t="str">
        <f>IF(C597&lt;&gt;"-",SUMIFS(卖出!$G$4:$G$1000,卖出!$C$4:$C$1000,持仓统计!C597),"-")</f>
        <v>-</v>
      </c>
      <c r="O597" s="9" t="str">
        <f>IF(C597&lt;&gt;"-",SUMIFS(卖出!$I$4:$I$1000,卖出!$C$4:$C$1000,持仓统计!C597),"-")</f>
        <v>-</v>
      </c>
      <c r="P597" s="8" t="str">
        <f t="shared" si="37"/>
        <v>-</v>
      </c>
      <c r="Q597" s="9"/>
      <c r="R597" s="9" t="str">
        <f t="shared" si="38"/>
        <v>-</v>
      </c>
      <c r="S597" s="9" t="str">
        <f>IF(C597&lt;&gt;"-",SUMIFS(买入!$J$4:$J$1000,买入!$C$4:$C$1000,持仓统计!C597)+SUMIFS(卖出!$J$4:$J$1000,卖出!$C$4:$C$1000,持仓统计!C597),"-")</f>
        <v>-</v>
      </c>
      <c r="T597" s="9" t="str">
        <f t="shared" si="39"/>
        <v>-</v>
      </c>
      <c r="U597" s="8"/>
    </row>
    <row r="598" customHeight="1" spans="2:21">
      <c r="B598" s="8">
        <f t="shared" si="36"/>
        <v>592</v>
      </c>
      <c r="C598" s="8" t="str">
        <f>IF(选股!C592&lt;&gt;"",选股!C592,"-")</f>
        <v>-</v>
      </c>
      <c r="D598" s="8"/>
      <c r="E598" s="8" t="str">
        <f>IFERROR(VLOOKUP(C598,选股!C592:E1588,2,FALSE),"-")</f>
        <v>-</v>
      </c>
      <c r="F598" s="8"/>
      <c r="G598" s="8"/>
      <c r="H598" s="8"/>
      <c r="I598" s="8"/>
      <c r="J598" s="8"/>
      <c r="K598" s="8" t="str">
        <f>IFERROR(VLOOKUP(C598,选股!C592:E1588,3,FALSE),"-")</f>
        <v>-</v>
      </c>
      <c r="L598" s="8" t="str">
        <f>IF(C598&lt;&gt;"-",SUMIFS(买入!$G$4:$G$1000,买入!$C$4:$C$1000,持仓统计!C598),"-")</f>
        <v>-</v>
      </c>
      <c r="M598" s="9" t="str">
        <f>IF(C598&lt;&gt;"-",SUMIFS(买入!$I$4:$I$1000,买入!$C$4:$C$1000,持仓统计!C598),"-")</f>
        <v>-</v>
      </c>
      <c r="N598" s="8" t="str">
        <f>IF(C598&lt;&gt;"-",SUMIFS(卖出!$G$4:$G$1000,卖出!$C$4:$C$1000,持仓统计!C598),"-")</f>
        <v>-</v>
      </c>
      <c r="O598" s="9" t="str">
        <f>IF(C598&lt;&gt;"-",SUMIFS(卖出!$I$4:$I$1000,卖出!$C$4:$C$1000,持仓统计!C598),"-")</f>
        <v>-</v>
      </c>
      <c r="P598" s="8" t="str">
        <f t="shared" si="37"/>
        <v>-</v>
      </c>
      <c r="Q598" s="9"/>
      <c r="R598" s="9" t="str">
        <f t="shared" si="38"/>
        <v>-</v>
      </c>
      <c r="S598" s="9" t="str">
        <f>IF(C598&lt;&gt;"-",SUMIFS(买入!$J$4:$J$1000,买入!$C$4:$C$1000,持仓统计!C598)+SUMIFS(卖出!$J$4:$J$1000,卖出!$C$4:$C$1000,持仓统计!C598),"-")</f>
        <v>-</v>
      </c>
      <c r="T598" s="9" t="str">
        <f t="shared" si="39"/>
        <v>-</v>
      </c>
      <c r="U598" s="8"/>
    </row>
    <row r="599" customHeight="1" spans="2:21">
      <c r="B599" s="8">
        <f t="shared" si="36"/>
        <v>593</v>
      </c>
      <c r="C599" s="8" t="str">
        <f>IF(选股!C593&lt;&gt;"",选股!C593,"-")</f>
        <v>-</v>
      </c>
      <c r="D599" s="8"/>
      <c r="E599" s="8" t="str">
        <f>IFERROR(VLOOKUP(C599,选股!C593:E1589,2,FALSE),"-")</f>
        <v>-</v>
      </c>
      <c r="F599" s="8"/>
      <c r="G599" s="8"/>
      <c r="H599" s="8"/>
      <c r="I599" s="8"/>
      <c r="J599" s="8"/>
      <c r="K599" s="8" t="str">
        <f>IFERROR(VLOOKUP(C599,选股!C593:E1589,3,FALSE),"-")</f>
        <v>-</v>
      </c>
      <c r="L599" s="8" t="str">
        <f>IF(C599&lt;&gt;"-",SUMIFS(买入!$G$4:$G$1000,买入!$C$4:$C$1000,持仓统计!C599),"-")</f>
        <v>-</v>
      </c>
      <c r="M599" s="9" t="str">
        <f>IF(C599&lt;&gt;"-",SUMIFS(买入!$I$4:$I$1000,买入!$C$4:$C$1000,持仓统计!C599),"-")</f>
        <v>-</v>
      </c>
      <c r="N599" s="8" t="str">
        <f>IF(C599&lt;&gt;"-",SUMIFS(卖出!$G$4:$G$1000,卖出!$C$4:$C$1000,持仓统计!C599),"-")</f>
        <v>-</v>
      </c>
      <c r="O599" s="9" t="str">
        <f>IF(C599&lt;&gt;"-",SUMIFS(卖出!$I$4:$I$1000,卖出!$C$4:$C$1000,持仓统计!C599),"-")</f>
        <v>-</v>
      </c>
      <c r="P599" s="8" t="str">
        <f t="shared" si="37"/>
        <v>-</v>
      </c>
      <c r="Q599" s="9"/>
      <c r="R599" s="9" t="str">
        <f t="shared" si="38"/>
        <v>-</v>
      </c>
      <c r="S599" s="9" t="str">
        <f>IF(C599&lt;&gt;"-",SUMIFS(买入!$J$4:$J$1000,买入!$C$4:$C$1000,持仓统计!C599)+SUMIFS(卖出!$J$4:$J$1000,卖出!$C$4:$C$1000,持仓统计!C599),"-")</f>
        <v>-</v>
      </c>
      <c r="T599" s="9" t="str">
        <f t="shared" si="39"/>
        <v>-</v>
      </c>
      <c r="U599" s="8"/>
    </row>
    <row r="600" customHeight="1" spans="2:21">
      <c r="B600" s="8">
        <f t="shared" si="36"/>
        <v>594</v>
      </c>
      <c r="C600" s="8" t="str">
        <f>IF(选股!C594&lt;&gt;"",选股!C594,"-")</f>
        <v>-</v>
      </c>
      <c r="D600" s="8"/>
      <c r="E600" s="8" t="str">
        <f>IFERROR(VLOOKUP(C600,选股!C594:E1590,2,FALSE),"-")</f>
        <v>-</v>
      </c>
      <c r="F600" s="8"/>
      <c r="G600" s="8"/>
      <c r="H600" s="8"/>
      <c r="I600" s="8"/>
      <c r="J600" s="8"/>
      <c r="K600" s="8" t="str">
        <f>IFERROR(VLOOKUP(C600,选股!C594:E1590,3,FALSE),"-")</f>
        <v>-</v>
      </c>
      <c r="L600" s="8" t="str">
        <f>IF(C600&lt;&gt;"-",SUMIFS(买入!$G$4:$G$1000,买入!$C$4:$C$1000,持仓统计!C600),"-")</f>
        <v>-</v>
      </c>
      <c r="M600" s="9" t="str">
        <f>IF(C600&lt;&gt;"-",SUMIFS(买入!$I$4:$I$1000,买入!$C$4:$C$1000,持仓统计!C600),"-")</f>
        <v>-</v>
      </c>
      <c r="N600" s="8" t="str">
        <f>IF(C600&lt;&gt;"-",SUMIFS(卖出!$G$4:$G$1000,卖出!$C$4:$C$1000,持仓统计!C600),"-")</f>
        <v>-</v>
      </c>
      <c r="O600" s="9" t="str">
        <f>IF(C600&lt;&gt;"-",SUMIFS(卖出!$I$4:$I$1000,卖出!$C$4:$C$1000,持仓统计!C600),"-")</f>
        <v>-</v>
      </c>
      <c r="P600" s="8" t="str">
        <f t="shared" si="37"/>
        <v>-</v>
      </c>
      <c r="Q600" s="9"/>
      <c r="R600" s="9" t="str">
        <f t="shared" si="38"/>
        <v>-</v>
      </c>
      <c r="S600" s="9" t="str">
        <f>IF(C600&lt;&gt;"-",SUMIFS(买入!$J$4:$J$1000,买入!$C$4:$C$1000,持仓统计!C600)+SUMIFS(卖出!$J$4:$J$1000,卖出!$C$4:$C$1000,持仓统计!C600),"-")</f>
        <v>-</v>
      </c>
      <c r="T600" s="9" t="str">
        <f t="shared" si="39"/>
        <v>-</v>
      </c>
      <c r="U600" s="8"/>
    </row>
    <row r="601" customHeight="1" spans="2:21">
      <c r="B601" s="8">
        <f t="shared" si="36"/>
        <v>595</v>
      </c>
      <c r="C601" s="8" t="str">
        <f>IF(选股!C595&lt;&gt;"",选股!C595,"-")</f>
        <v>-</v>
      </c>
      <c r="D601" s="8"/>
      <c r="E601" s="8" t="str">
        <f>IFERROR(VLOOKUP(C601,选股!C595:E1591,2,FALSE),"-")</f>
        <v>-</v>
      </c>
      <c r="F601" s="8"/>
      <c r="G601" s="8"/>
      <c r="H601" s="8"/>
      <c r="I601" s="8"/>
      <c r="J601" s="8"/>
      <c r="K601" s="8" t="str">
        <f>IFERROR(VLOOKUP(C601,选股!C595:E1591,3,FALSE),"-")</f>
        <v>-</v>
      </c>
      <c r="L601" s="8" t="str">
        <f>IF(C601&lt;&gt;"-",SUMIFS(买入!$G$4:$G$1000,买入!$C$4:$C$1000,持仓统计!C601),"-")</f>
        <v>-</v>
      </c>
      <c r="M601" s="9" t="str">
        <f>IF(C601&lt;&gt;"-",SUMIFS(买入!$I$4:$I$1000,买入!$C$4:$C$1000,持仓统计!C601),"-")</f>
        <v>-</v>
      </c>
      <c r="N601" s="8" t="str">
        <f>IF(C601&lt;&gt;"-",SUMIFS(卖出!$G$4:$G$1000,卖出!$C$4:$C$1000,持仓统计!C601),"-")</f>
        <v>-</v>
      </c>
      <c r="O601" s="9" t="str">
        <f>IF(C601&lt;&gt;"-",SUMIFS(卖出!$I$4:$I$1000,卖出!$C$4:$C$1000,持仓统计!C601),"-")</f>
        <v>-</v>
      </c>
      <c r="P601" s="8" t="str">
        <f t="shared" si="37"/>
        <v>-</v>
      </c>
      <c r="Q601" s="9"/>
      <c r="R601" s="9" t="str">
        <f t="shared" si="38"/>
        <v>-</v>
      </c>
      <c r="S601" s="9" t="str">
        <f>IF(C601&lt;&gt;"-",SUMIFS(买入!$J$4:$J$1000,买入!$C$4:$C$1000,持仓统计!C601)+SUMIFS(卖出!$J$4:$J$1000,卖出!$C$4:$C$1000,持仓统计!C601),"-")</f>
        <v>-</v>
      </c>
      <c r="T601" s="9" t="str">
        <f t="shared" si="39"/>
        <v>-</v>
      </c>
      <c r="U601" s="8"/>
    </row>
    <row r="602" customHeight="1" spans="2:21">
      <c r="B602" s="8">
        <f t="shared" si="36"/>
        <v>596</v>
      </c>
      <c r="C602" s="8" t="str">
        <f>IF(选股!C596&lt;&gt;"",选股!C596,"-")</f>
        <v>-</v>
      </c>
      <c r="D602" s="8"/>
      <c r="E602" s="8" t="str">
        <f>IFERROR(VLOOKUP(C602,选股!C596:E1592,2,FALSE),"-")</f>
        <v>-</v>
      </c>
      <c r="F602" s="8"/>
      <c r="G602" s="8"/>
      <c r="H602" s="8"/>
      <c r="I602" s="8"/>
      <c r="J602" s="8"/>
      <c r="K602" s="8" t="str">
        <f>IFERROR(VLOOKUP(C602,选股!C596:E1592,3,FALSE),"-")</f>
        <v>-</v>
      </c>
      <c r="L602" s="8" t="str">
        <f>IF(C602&lt;&gt;"-",SUMIFS(买入!$G$4:$G$1000,买入!$C$4:$C$1000,持仓统计!C602),"-")</f>
        <v>-</v>
      </c>
      <c r="M602" s="9" t="str">
        <f>IF(C602&lt;&gt;"-",SUMIFS(买入!$I$4:$I$1000,买入!$C$4:$C$1000,持仓统计!C602),"-")</f>
        <v>-</v>
      </c>
      <c r="N602" s="8" t="str">
        <f>IF(C602&lt;&gt;"-",SUMIFS(卖出!$G$4:$G$1000,卖出!$C$4:$C$1000,持仓统计!C602),"-")</f>
        <v>-</v>
      </c>
      <c r="O602" s="9" t="str">
        <f>IF(C602&lt;&gt;"-",SUMIFS(卖出!$I$4:$I$1000,卖出!$C$4:$C$1000,持仓统计!C602),"-")</f>
        <v>-</v>
      </c>
      <c r="P602" s="8" t="str">
        <f t="shared" si="37"/>
        <v>-</v>
      </c>
      <c r="Q602" s="9"/>
      <c r="R602" s="9" t="str">
        <f t="shared" si="38"/>
        <v>-</v>
      </c>
      <c r="S602" s="9" t="str">
        <f>IF(C602&lt;&gt;"-",SUMIFS(买入!$J$4:$J$1000,买入!$C$4:$C$1000,持仓统计!C602)+SUMIFS(卖出!$J$4:$J$1000,卖出!$C$4:$C$1000,持仓统计!C602),"-")</f>
        <v>-</v>
      </c>
      <c r="T602" s="9" t="str">
        <f t="shared" si="39"/>
        <v>-</v>
      </c>
      <c r="U602" s="8"/>
    </row>
    <row r="603" customHeight="1" spans="2:21">
      <c r="B603" s="8">
        <f t="shared" si="36"/>
        <v>597</v>
      </c>
      <c r="C603" s="8" t="str">
        <f>IF(选股!C597&lt;&gt;"",选股!C597,"-")</f>
        <v>-</v>
      </c>
      <c r="D603" s="8"/>
      <c r="E603" s="8" t="str">
        <f>IFERROR(VLOOKUP(C603,选股!C597:E1593,2,FALSE),"-")</f>
        <v>-</v>
      </c>
      <c r="F603" s="8"/>
      <c r="G603" s="8"/>
      <c r="H603" s="8"/>
      <c r="I603" s="8"/>
      <c r="J603" s="8"/>
      <c r="K603" s="8" t="str">
        <f>IFERROR(VLOOKUP(C603,选股!C597:E1593,3,FALSE),"-")</f>
        <v>-</v>
      </c>
      <c r="L603" s="8" t="str">
        <f>IF(C603&lt;&gt;"-",SUMIFS(买入!$G$4:$G$1000,买入!$C$4:$C$1000,持仓统计!C603),"-")</f>
        <v>-</v>
      </c>
      <c r="M603" s="9" t="str">
        <f>IF(C603&lt;&gt;"-",SUMIFS(买入!$I$4:$I$1000,买入!$C$4:$C$1000,持仓统计!C603),"-")</f>
        <v>-</v>
      </c>
      <c r="N603" s="8" t="str">
        <f>IF(C603&lt;&gt;"-",SUMIFS(卖出!$G$4:$G$1000,卖出!$C$4:$C$1000,持仓统计!C603),"-")</f>
        <v>-</v>
      </c>
      <c r="O603" s="9" t="str">
        <f>IF(C603&lt;&gt;"-",SUMIFS(卖出!$I$4:$I$1000,卖出!$C$4:$C$1000,持仓统计!C603),"-")</f>
        <v>-</v>
      </c>
      <c r="P603" s="8" t="str">
        <f t="shared" si="37"/>
        <v>-</v>
      </c>
      <c r="Q603" s="9"/>
      <c r="R603" s="9" t="str">
        <f t="shared" si="38"/>
        <v>-</v>
      </c>
      <c r="S603" s="9" t="str">
        <f>IF(C603&lt;&gt;"-",SUMIFS(买入!$J$4:$J$1000,买入!$C$4:$C$1000,持仓统计!C603)+SUMIFS(卖出!$J$4:$J$1000,卖出!$C$4:$C$1000,持仓统计!C603),"-")</f>
        <v>-</v>
      </c>
      <c r="T603" s="9" t="str">
        <f t="shared" si="39"/>
        <v>-</v>
      </c>
      <c r="U603" s="8"/>
    </row>
    <row r="604" customHeight="1" spans="2:21">
      <c r="B604" s="8">
        <f t="shared" si="36"/>
        <v>598</v>
      </c>
      <c r="C604" s="8" t="str">
        <f>IF(选股!C598&lt;&gt;"",选股!C598,"-")</f>
        <v>-</v>
      </c>
      <c r="D604" s="8"/>
      <c r="E604" s="8" t="str">
        <f>IFERROR(VLOOKUP(C604,选股!C598:E1594,2,FALSE),"-")</f>
        <v>-</v>
      </c>
      <c r="F604" s="8"/>
      <c r="G604" s="8"/>
      <c r="H604" s="8"/>
      <c r="I604" s="8"/>
      <c r="J604" s="8"/>
      <c r="K604" s="8" t="str">
        <f>IFERROR(VLOOKUP(C604,选股!C598:E1594,3,FALSE),"-")</f>
        <v>-</v>
      </c>
      <c r="L604" s="8" t="str">
        <f>IF(C604&lt;&gt;"-",SUMIFS(买入!$G$4:$G$1000,买入!$C$4:$C$1000,持仓统计!C604),"-")</f>
        <v>-</v>
      </c>
      <c r="M604" s="9" t="str">
        <f>IF(C604&lt;&gt;"-",SUMIFS(买入!$I$4:$I$1000,买入!$C$4:$C$1000,持仓统计!C604),"-")</f>
        <v>-</v>
      </c>
      <c r="N604" s="8" t="str">
        <f>IF(C604&lt;&gt;"-",SUMIFS(卖出!$G$4:$G$1000,卖出!$C$4:$C$1000,持仓统计!C604),"-")</f>
        <v>-</v>
      </c>
      <c r="O604" s="9" t="str">
        <f>IF(C604&lt;&gt;"-",SUMIFS(卖出!$I$4:$I$1000,卖出!$C$4:$C$1000,持仓统计!C604),"-")</f>
        <v>-</v>
      </c>
      <c r="P604" s="8" t="str">
        <f t="shared" si="37"/>
        <v>-</v>
      </c>
      <c r="Q604" s="9"/>
      <c r="R604" s="9" t="str">
        <f t="shared" si="38"/>
        <v>-</v>
      </c>
      <c r="S604" s="9" t="str">
        <f>IF(C604&lt;&gt;"-",SUMIFS(买入!$J$4:$J$1000,买入!$C$4:$C$1000,持仓统计!C604)+SUMIFS(卖出!$J$4:$J$1000,卖出!$C$4:$C$1000,持仓统计!C604),"-")</f>
        <v>-</v>
      </c>
      <c r="T604" s="9" t="str">
        <f t="shared" si="39"/>
        <v>-</v>
      </c>
      <c r="U604" s="8"/>
    </row>
    <row r="605" customHeight="1" spans="2:21">
      <c r="B605" s="8">
        <f t="shared" si="36"/>
        <v>599</v>
      </c>
      <c r="C605" s="8" t="str">
        <f>IF(选股!C599&lt;&gt;"",选股!C599,"-")</f>
        <v>-</v>
      </c>
      <c r="D605" s="8"/>
      <c r="E605" s="8" t="str">
        <f>IFERROR(VLOOKUP(C605,选股!C599:E1595,2,FALSE),"-")</f>
        <v>-</v>
      </c>
      <c r="F605" s="8"/>
      <c r="G605" s="8"/>
      <c r="H605" s="8"/>
      <c r="I605" s="8"/>
      <c r="J605" s="8"/>
      <c r="K605" s="8" t="str">
        <f>IFERROR(VLOOKUP(C605,选股!C599:E1595,3,FALSE),"-")</f>
        <v>-</v>
      </c>
      <c r="L605" s="8" t="str">
        <f>IF(C605&lt;&gt;"-",SUMIFS(买入!$G$4:$G$1000,买入!$C$4:$C$1000,持仓统计!C605),"-")</f>
        <v>-</v>
      </c>
      <c r="M605" s="9" t="str">
        <f>IF(C605&lt;&gt;"-",SUMIFS(买入!$I$4:$I$1000,买入!$C$4:$C$1000,持仓统计!C605),"-")</f>
        <v>-</v>
      </c>
      <c r="N605" s="8" t="str">
        <f>IF(C605&lt;&gt;"-",SUMIFS(卖出!$G$4:$G$1000,卖出!$C$4:$C$1000,持仓统计!C605),"-")</f>
        <v>-</v>
      </c>
      <c r="O605" s="9" t="str">
        <f>IF(C605&lt;&gt;"-",SUMIFS(卖出!$I$4:$I$1000,卖出!$C$4:$C$1000,持仓统计!C605),"-")</f>
        <v>-</v>
      </c>
      <c r="P605" s="8" t="str">
        <f t="shared" si="37"/>
        <v>-</v>
      </c>
      <c r="Q605" s="9"/>
      <c r="R605" s="9" t="str">
        <f t="shared" si="38"/>
        <v>-</v>
      </c>
      <c r="S605" s="9" t="str">
        <f>IF(C605&lt;&gt;"-",SUMIFS(买入!$J$4:$J$1000,买入!$C$4:$C$1000,持仓统计!C605)+SUMIFS(卖出!$J$4:$J$1000,卖出!$C$4:$C$1000,持仓统计!C605),"-")</f>
        <v>-</v>
      </c>
      <c r="T605" s="9" t="str">
        <f t="shared" si="39"/>
        <v>-</v>
      </c>
      <c r="U605" s="8"/>
    </row>
    <row r="606" customHeight="1" spans="2:21">
      <c r="B606" s="8">
        <f t="shared" si="36"/>
        <v>600</v>
      </c>
      <c r="C606" s="8" t="str">
        <f>IF(选股!C600&lt;&gt;"",选股!C600,"-")</f>
        <v>-</v>
      </c>
      <c r="D606" s="8"/>
      <c r="E606" s="8" t="str">
        <f>IFERROR(VLOOKUP(C606,选股!C600:E1596,2,FALSE),"-")</f>
        <v>-</v>
      </c>
      <c r="F606" s="8"/>
      <c r="G606" s="8"/>
      <c r="H606" s="8"/>
      <c r="I606" s="8"/>
      <c r="J606" s="8"/>
      <c r="K606" s="8" t="str">
        <f>IFERROR(VLOOKUP(C606,选股!C600:E1596,3,FALSE),"-")</f>
        <v>-</v>
      </c>
      <c r="L606" s="8" t="str">
        <f>IF(C606&lt;&gt;"-",SUMIFS(买入!$G$4:$G$1000,买入!$C$4:$C$1000,持仓统计!C606),"-")</f>
        <v>-</v>
      </c>
      <c r="M606" s="9" t="str">
        <f>IF(C606&lt;&gt;"-",SUMIFS(买入!$I$4:$I$1000,买入!$C$4:$C$1000,持仓统计!C606),"-")</f>
        <v>-</v>
      </c>
      <c r="N606" s="8" t="str">
        <f>IF(C606&lt;&gt;"-",SUMIFS(卖出!$G$4:$G$1000,卖出!$C$4:$C$1000,持仓统计!C606),"-")</f>
        <v>-</v>
      </c>
      <c r="O606" s="9" t="str">
        <f>IF(C606&lt;&gt;"-",SUMIFS(卖出!$I$4:$I$1000,卖出!$C$4:$C$1000,持仓统计!C606),"-")</f>
        <v>-</v>
      </c>
      <c r="P606" s="8" t="str">
        <f t="shared" si="37"/>
        <v>-</v>
      </c>
      <c r="Q606" s="9"/>
      <c r="R606" s="9" t="str">
        <f t="shared" si="38"/>
        <v>-</v>
      </c>
      <c r="S606" s="9" t="str">
        <f>IF(C606&lt;&gt;"-",SUMIFS(买入!$J$4:$J$1000,买入!$C$4:$C$1000,持仓统计!C606)+SUMIFS(卖出!$J$4:$J$1000,卖出!$C$4:$C$1000,持仓统计!C606),"-")</f>
        <v>-</v>
      </c>
      <c r="T606" s="9" t="str">
        <f t="shared" si="39"/>
        <v>-</v>
      </c>
      <c r="U606" s="8"/>
    </row>
    <row r="607" customHeight="1" spans="2:21">
      <c r="B607" s="8">
        <f t="shared" si="36"/>
        <v>601</v>
      </c>
      <c r="C607" s="8" t="str">
        <f>IF(选股!C601&lt;&gt;"",选股!C601,"-")</f>
        <v>-</v>
      </c>
      <c r="D607" s="8"/>
      <c r="E607" s="8" t="str">
        <f>IFERROR(VLOOKUP(C607,选股!C601:E1597,2,FALSE),"-")</f>
        <v>-</v>
      </c>
      <c r="F607" s="8"/>
      <c r="G607" s="8"/>
      <c r="H607" s="8"/>
      <c r="I607" s="8"/>
      <c r="J607" s="8"/>
      <c r="K607" s="8" t="str">
        <f>IFERROR(VLOOKUP(C607,选股!C601:E1597,3,FALSE),"-")</f>
        <v>-</v>
      </c>
      <c r="L607" s="8" t="str">
        <f>IF(C607&lt;&gt;"-",SUMIFS(买入!$G$4:$G$1000,买入!$C$4:$C$1000,持仓统计!C607),"-")</f>
        <v>-</v>
      </c>
      <c r="M607" s="9" t="str">
        <f>IF(C607&lt;&gt;"-",SUMIFS(买入!$I$4:$I$1000,买入!$C$4:$C$1000,持仓统计!C607),"-")</f>
        <v>-</v>
      </c>
      <c r="N607" s="8" t="str">
        <f>IF(C607&lt;&gt;"-",SUMIFS(卖出!$G$4:$G$1000,卖出!$C$4:$C$1000,持仓统计!C607),"-")</f>
        <v>-</v>
      </c>
      <c r="O607" s="9" t="str">
        <f>IF(C607&lt;&gt;"-",SUMIFS(卖出!$I$4:$I$1000,卖出!$C$4:$C$1000,持仓统计!C607),"-")</f>
        <v>-</v>
      </c>
      <c r="P607" s="8" t="str">
        <f t="shared" si="37"/>
        <v>-</v>
      </c>
      <c r="Q607" s="9"/>
      <c r="R607" s="9" t="str">
        <f t="shared" si="38"/>
        <v>-</v>
      </c>
      <c r="S607" s="9" t="str">
        <f>IF(C607&lt;&gt;"-",SUMIFS(买入!$J$4:$J$1000,买入!$C$4:$C$1000,持仓统计!C607)+SUMIFS(卖出!$J$4:$J$1000,卖出!$C$4:$C$1000,持仓统计!C607),"-")</f>
        <v>-</v>
      </c>
      <c r="T607" s="9" t="str">
        <f t="shared" si="39"/>
        <v>-</v>
      </c>
      <c r="U607" s="8"/>
    </row>
    <row r="608" customHeight="1" spans="2:21">
      <c r="B608" s="8">
        <f t="shared" si="36"/>
        <v>602</v>
      </c>
      <c r="C608" s="8" t="str">
        <f>IF(选股!C602&lt;&gt;"",选股!C602,"-")</f>
        <v>-</v>
      </c>
      <c r="D608" s="8"/>
      <c r="E608" s="8" t="str">
        <f>IFERROR(VLOOKUP(C608,选股!C602:E1598,2,FALSE),"-")</f>
        <v>-</v>
      </c>
      <c r="F608" s="8"/>
      <c r="G608" s="8"/>
      <c r="H608" s="8"/>
      <c r="I608" s="8"/>
      <c r="J608" s="8"/>
      <c r="K608" s="8" t="str">
        <f>IFERROR(VLOOKUP(C608,选股!C602:E1598,3,FALSE),"-")</f>
        <v>-</v>
      </c>
      <c r="L608" s="8" t="str">
        <f>IF(C608&lt;&gt;"-",SUMIFS(买入!$G$4:$G$1000,买入!$C$4:$C$1000,持仓统计!C608),"-")</f>
        <v>-</v>
      </c>
      <c r="M608" s="9" t="str">
        <f>IF(C608&lt;&gt;"-",SUMIFS(买入!$I$4:$I$1000,买入!$C$4:$C$1000,持仓统计!C608),"-")</f>
        <v>-</v>
      </c>
      <c r="N608" s="8" t="str">
        <f>IF(C608&lt;&gt;"-",SUMIFS(卖出!$G$4:$G$1000,卖出!$C$4:$C$1000,持仓统计!C608),"-")</f>
        <v>-</v>
      </c>
      <c r="O608" s="9" t="str">
        <f>IF(C608&lt;&gt;"-",SUMIFS(卖出!$I$4:$I$1000,卖出!$C$4:$C$1000,持仓统计!C608),"-")</f>
        <v>-</v>
      </c>
      <c r="P608" s="8" t="str">
        <f t="shared" si="37"/>
        <v>-</v>
      </c>
      <c r="Q608" s="9"/>
      <c r="R608" s="9" t="str">
        <f t="shared" si="38"/>
        <v>-</v>
      </c>
      <c r="S608" s="9" t="str">
        <f>IF(C608&lt;&gt;"-",SUMIFS(买入!$J$4:$J$1000,买入!$C$4:$C$1000,持仓统计!C608)+SUMIFS(卖出!$J$4:$J$1000,卖出!$C$4:$C$1000,持仓统计!C608),"-")</f>
        <v>-</v>
      </c>
      <c r="T608" s="9" t="str">
        <f t="shared" si="39"/>
        <v>-</v>
      </c>
      <c r="U608" s="8"/>
    </row>
    <row r="609" customHeight="1" spans="2:21">
      <c r="B609" s="8">
        <f t="shared" si="36"/>
        <v>603</v>
      </c>
      <c r="C609" s="8" t="str">
        <f>IF(选股!C603&lt;&gt;"",选股!C603,"-")</f>
        <v>-</v>
      </c>
      <c r="D609" s="8"/>
      <c r="E609" s="8" t="str">
        <f>IFERROR(VLOOKUP(C609,选股!C603:E1599,2,FALSE),"-")</f>
        <v>-</v>
      </c>
      <c r="F609" s="8"/>
      <c r="G609" s="8"/>
      <c r="H609" s="8"/>
      <c r="I609" s="8"/>
      <c r="J609" s="8"/>
      <c r="K609" s="8" t="str">
        <f>IFERROR(VLOOKUP(C609,选股!C603:E1599,3,FALSE),"-")</f>
        <v>-</v>
      </c>
      <c r="L609" s="8" t="str">
        <f>IF(C609&lt;&gt;"-",SUMIFS(买入!$G$4:$G$1000,买入!$C$4:$C$1000,持仓统计!C609),"-")</f>
        <v>-</v>
      </c>
      <c r="M609" s="9" t="str">
        <f>IF(C609&lt;&gt;"-",SUMIFS(买入!$I$4:$I$1000,买入!$C$4:$C$1000,持仓统计!C609),"-")</f>
        <v>-</v>
      </c>
      <c r="N609" s="8" t="str">
        <f>IF(C609&lt;&gt;"-",SUMIFS(卖出!$G$4:$G$1000,卖出!$C$4:$C$1000,持仓统计!C609),"-")</f>
        <v>-</v>
      </c>
      <c r="O609" s="9" t="str">
        <f>IF(C609&lt;&gt;"-",SUMIFS(卖出!$I$4:$I$1000,卖出!$C$4:$C$1000,持仓统计!C609),"-")</f>
        <v>-</v>
      </c>
      <c r="P609" s="8" t="str">
        <f t="shared" si="37"/>
        <v>-</v>
      </c>
      <c r="Q609" s="9"/>
      <c r="R609" s="9" t="str">
        <f t="shared" si="38"/>
        <v>-</v>
      </c>
      <c r="S609" s="9" t="str">
        <f>IF(C609&lt;&gt;"-",SUMIFS(买入!$J$4:$J$1000,买入!$C$4:$C$1000,持仓统计!C609)+SUMIFS(卖出!$J$4:$J$1000,卖出!$C$4:$C$1000,持仓统计!C609),"-")</f>
        <v>-</v>
      </c>
      <c r="T609" s="9" t="str">
        <f t="shared" si="39"/>
        <v>-</v>
      </c>
      <c r="U609" s="8"/>
    </row>
    <row r="610" customHeight="1" spans="2:21">
      <c r="B610" s="8">
        <f t="shared" si="36"/>
        <v>604</v>
      </c>
      <c r="C610" s="8" t="str">
        <f>IF(选股!C604&lt;&gt;"",选股!C604,"-")</f>
        <v>-</v>
      </c>
      <c r="D610" s="8"/>
      <c r="E610" s="8" t="str">
        <f>IFERROR(VLOOKUP(C610,选股!C604:E1600,2,FALSE),"-")</f>
        <v>-</v>
      </c>
      <c r="F610" s="8"/>
      <c r="G610" s="8"/>
      <c r="H610" s="8"/>
      <c r="I610" s="8"/>
      <c r="J610" s="8"/>
      <c r="K610" s="8" t="str">
        <f>IFERROR(VLOOKUP(C610,选股!C604:E1600,3,FALSE),"-")</f>
        <v>-</v>
      </c>
      <c r="L610" s="8" t="str">
        <f>IF(C610&lt;&gt;"-",SUMIFS(买入!$G$4:$G$1000,买入!$C$4:$C$1000,持仓统计!C610),"-")</f>
        <v>-</v>
      </c>
      <c r="M610" s="9" t="str">
        <f>IF(C610&lt;&gt;"-",SUMIFS(买入!$I$4:$I$1000,买入!$C$4:$C$1000,持仓统计!C610),"-")</f>
        <v>-</v>
      </c>
      <c r="N610" s="8" t="str">
        <f>IF(C610&lt;&gt;"-",SUMIFS(卖出!$G$4:$G$1000,卖出!$C$4:$C$1000,持仓统计!C610),"-")</f>
        <v>-</v>
      </c>
      <c r="O610" s="9" t="str">
        <f>IF(C610&lt;&gt;"-",SUMIFS(卖出!$I$4:$I$1000,卖出!$C$4:$C$1000,持仓统计!C610),"-")</f>
        <v>-</v>
      </c>
      <c r="P610" s="8" t="str">
        <f t="shared" si="37"/>
        <v>-</v>
      </c>
      <c r="Q610" s="9"/>
      <c r="R610" s="9" t="str">
        <f t="shared" si="38"/>
        <v>-</v>
      </c>
      <c r="S610" s="9" t="str">
        <f>IF(C610&lt;&gt;"-",SUMIFS(买入!$J$4:$J$1000,买入!$C$4:$C$1000,持仓统计!C610)+SUMIFS(卖出!$J$4:$J$1000,卖出!$C$4:$C$1000,持仓统计!C610),"-")</f>
        <v>-</v>
      </c>
      <c r="T610" s="9" t="str">
        <f t="shared" si="39"/>
        <v>-</v>
      </c>
      <c r="U610" s="8"/>
    </row>
    <row r="611" customHeight="1" spans="2:21">
      <c r="B611" s="8">
        <f t="shared" si="36"/>
        <v>605</v>
      </c>
      <c r="C611" s="8" t="str">
        <f>IF(选股!C605&lt;&gt;"",选股!C605,"-")</f>
        <v>-</v>
      </c>
      <c r="D611" s="8"/>
      <c r="E611" s="8" t="str">
        <f>IFERROR(VLOOKUP(C611,选股!C605:E1601,2,FALSE),"-")</f>
        <v>-</v>
      </c>
      <c r="F611" s="8"/>
      <c r="G611" s="8"/>
      <c r="H611" s="8"/>
      <c r="I611" s="8"/>
      <c r="J611" s="8"/>
      <c r="K611" s="8" t="str">
        <f>IFERROR(VLOOKUP(C611,选股!C605:E1601,3,FALSE),"-")</f>
        <v>-</v>
      </c>
      <c r="L611" s="8" t="str">
        <f>IF(C611&lt;&gt;"-",SUMIFS(买入!$G$4:$G$1000,买入!$C$4:$C$1000,持仓统计!C611),"-")</f>
        <v>-</v>
      </c>
      <c r="M611" s="9" t="str">
        <f>IF(C611&lt;&gt;"-",SUMIFS(买入!$I$4:$I$1000,买入!$C$4:$C$1000,持仓统计!C611),"-")</f>
        <v>-</v>
      </c>
      <c r="N611" s="8" t="str">
        <f>IF(C611&lt;&gt;"-",SUMIFS(卖出!$G$4:$G$1000,卖出!$C$4:$C$1000,持仓统计!C611),"-")</f>
        <v>-</v>
      </c>
      <c r="O611" s="9" t="str">
        <f>IF(C611&lt;&gt;"-",SUMIFS(卖出!$I$4:$I$1000,卖出!$C$4:$C$1000,持仓统计!C611),"-")</f>
        <v>-</v>
      </c>
      <c r="P611" s="8" t="str">
        <f t="shared" si="37"/>
        <v>-</v>
      </c>
      <c r="Q611" s="9"/>
      <c r="R611" s="9" t="str">
        <f t="shared" si="38"/>
        <v>-</v>
      </c>
      <c r="S611" s="9" t="str">
        <f>IF(C611&lt;&gt;"-",SUMIFS(买入!$J$4:$J$1000,买入!$C$4:$C$1000,持仓统计!C611)+SUMIFS(卖出!$J$4:$J$1000,卖出!$C$4:$C$1000,持仓统计!C611),"-")</f>
        <v>-</v>
      </c>
      <c r="T611" s="9" t="str">
        <f t="shared" si="39"/>
        <v>-</v>
      </c>
      <c r="U611" s="8"/>
    </row>
    <row r="612" customHeight="1" spans="2:21">
      <c r="B612" s="8">
        <f t="shared" si="36"/>
        <v>606</v>
      </c>
      <c r="C612" s="8" t="str">
        <f>IF(选股!C606&lt;&gt;"",选股!C606,"-")</f>
        <v>-</v>
      </c>
      <c r="D612" s="8"/>
      <c r="E612" s="8" t="str">
        <f>IFERROR(VLOOKUP(C612,选股!C606:E1602,2,FALSE),"-")</f>
        <v>-</v>
      </c>
      <c r="F612" s="8"/>
      <c r="G612" s="8"/>
      <c r="H612" s="8"/>
      <c r="I612" s="8"/>
      <c r="J612" s="8"/>
      <c r="K612" s="8" t="str">
        <f>IFERROR(VLOOKUP(C612,选股!C606:E1602,3,FALSE),"-")</f>
        <v>-</v>
      </c>
      <c r="L612" s="8" t="str">
        <f>IF(C612&lt;&gt;"-",SUMIFS(买入!$G$4:$G$1000,买入!$C$4:$C$1000,持仓统计!C612),"-")</f>
        <v>-</v>
      </c>
      <c r="M612" s="9" t="str">
        <f>IF(C612&lt;&gt;"-",SUMIFS(买入!$I$4:$I$1000,买入!$C$4:$C$1000,持仓统计!C612),"-")</f>
        <v>-</v>
      </c>
      <c r="N612" s="8" t="str">
        <f>IF(C612&lt;&gt;"-",SUMIFS(卖出!$G$4:$G$1000,卖出!$C$4:$C$1000,持仓统计!C612),"-")</f>
        <v>-</v>
      </c>
      <c r="O612" s="9" t="str">
        <f>IF(C612&lt;&gt;"-",SUMIFS(卖出!$I$4:$I$1000,卖出!$C$4:$C$1000,持仓统计!C612),"-")</f>
        <v>-</v>
      </c>
      <c r="P612" s="8" t="str">
        <f t="shared" si="37"/>
        <v>-</v>
      </c>
      <c r="Q612" s="9"/>
      <c r="R612" s="9" t="str">
        <f t="shared" si="38"/>
        <v>-</v>
      </c>
      <c r="S612" s="9" t="str">
        <f>IF(C612&lt;&gt;"-",SUMIFS(买入!$J$4:$J$1000,买入!$C$4:$C$1000,持仓统计!C612)+SUMIFS(卖出!$J$4:$J$1000,卖出!$C$4:$C$1000,持仓统计!C612),"-")</f>
        <v>-</v>
      </c>
      <c r="T612" s="9" t="str">
        <f t="shared" si="39"/>
        <v>-</v>
      </c>
      <c r="U612" s="8"/>
    </row>
    <row r="613" customHeight="1" spans="2:21">
      <c r="B613" s="8">
        <f t="shared" si="36"/>
        <v>607</v>
      </c>
      <c r="C613" s="8" t="str">
        <f>IF(选股!C607&lt;&gt;"",选股!C607,"-")</f>
        <v>-</v>
      </c>
      <c r="D613" s="8"/>
      <c r="E613" s="8" t="str">
        <f>IFERROR(VLOOKUP(C613,选股!C607:E1603,2,FALSE),"-")</f>
        <v>-</v>
      </c>
      <c r="F613" s="8"/>
      <c r="G613" s="8"/>
      <c r="H613" s="8"/>
      <c r="I613" s="8"/>
      <c r="J613" s="8"/>
      <c r="K613" s="8" t="str">
        <f>IFERROR(VLOOKUP(C613,选股!C607:E1603,3,FALSE),"-")</f>
        <v>-</v>
      </c>
      <c r="L613" s="8" t="str">
        <f>IF(C613&lt;&gt;"-",SUMIFS(买入!$G$4:$G$1000,买入!$C$4:$C$1000,持仓统计!C613),"-")</f>
        <v>-</v>
      </c>
      <c r="M613" s="9" t="str">
        <f>IF(C613&lt;&gt;"-",SUMIFS(买入!$I$4:$I$1000,买入!$C$4:$C$1000,持仓统计!C613),"-")</f>
        <v>-</v>
      </c>
      <c r="N613" s="8" t="str">
        <f>IF(C613&lt;&gt;"-",SUMIFS(卖出!$G$4:$G$1000,卖出!$C$4:$C$1000,持仓统计!C613),"-")</f>
        <v>-</v>
      </c>
      <c r="O613" s="9" t="str">
        <f>IF(C613&lt;&gt;"-",SUMIFS(卖出!$I$4:$I$1000,卖出!$C$4:$C$1000,持仓统计!C613),"-")</f>
        <v>-</v>
      </c>
      <c r="P613" s="8" t="str">
        <f t="shared" si="37"/>
        <v>-</v>
      </c>
      <c r="Q613" s="9"/>
      <c r="R613" s="9" t="str">
        <f t="shared" si="38"/>
        <v>-</v>
      </c>
      <c r="S613" s="9" t="str">
        <f>IF(C613&lt;&gt;"-",SUMIFS(买入!$J$4:$J$1000,买入!$C$4:$C$1000,持仓统计!C613)+SUMIFS(卖出!$J$4:$J$1000,卖出!$C$4:$C$1000,持仓统计!C613),"-")</f>
        <v>-</v>
      </c>
      <c r="T613" s="9" t="str">
        <f t="shared" si="39"/>
        <v>-</v>
      </c>
      <c r="U613" s="8"/>
    </row>
    <row r="614" customHeight="1" spans="2:21">
      <c r="B614" s="8">
        <f t="shared" si="36"/>
        <v>608</v>
      </c>
      <c r="C614" s="8" t="str">
        <f>IF(选股!C608&lt;&gt;"",选股!C608,"-")</f>
        <v>-</v>
      </c>
      <c r="D614" s="8"/>
      <c r="E614" s="8" t="str">
        <f>IFERROR(VLOOKUP(C614,选股!C608:E1604,2,FALSE),"-")</f>
        <v>-</v>
      </c>
      <c r="F614" s="8"/>
      <c r="G614" s="8"/>
      <c r="H614" s="8"/>
      <c r="I614" s="8"/>
      <c r="J614" s="8"/>
      <c r="K614" s="8" t="str">
        <f>IFERROR(VLOOKUP(C614,选股!C608:E1604,3,FALSE),"-")</f>
        <v>-</v>
      </c>
      <c r="L614" s="8" t="str">
        <f>IF(C614&lt;&gt;"-",SUMIFS(买入!$G$4:$G$1000,买入!$C$4:$C$1000,持仓统计!C614),"-")</f>
        <v>-</v>
      </c>
      <c r="M614" s="9" t="str">
        <f>IF(C614&lt;&gt;"-",SUMIFS(买入!$I$4:$I$1000,买入!$C$4:$C$1000,持仓统计!C614),"-")</f>
        <v>-</v>
      </c>
      <c r="N614" s="8" t="str">
        <f>IF(C614&lt;&gt;"-",SUMIFS(卖出!$G$4:$G$1000,卖出!$C$4:$C$1000,持仓统计!C614),"-")</f>
        <v>-</v>
      </c>
      <c r="O614" s="9" t="str">
        <f>IF(C614&lt;&gt;"-",SUMIFS(卖出!$I$4:$I$1000,卖出!$C$4:$C$1000,持仓统计!C614),"-")</f>
        <v>-</v>
      </c>
      <c r="P614" s="8" t="str">
        <f t="shared" si="37"/>
        <v>-</v>
      </c>
      <c r="Q614" s="9"/>
      <c r="R614" s="9" t="str">
        <f t="shared" si="38"/>
        <v>-</v>
      </c>
      <c r="S614" s="9" t="str">
        <f>IF(C614&lt;&gt;"-",SUMIFS(买入!$J$4:$J$1000,买入!$C$4:$C$1000,持仓统计!C614)+SUMIFS(卖出!$J$4:$J$1000,卖出!$C$4:$C$1000,持仓统计!C614),"-")</f>
        <v>-</v>
      </c>
      <c r="T614" s="9" t="str">
        <f t="shared" si="39"/>
        <v>-</v>
      </c>
      <c r="U614" s="8"/>
    </row>
    <row r="615" customHeight="1" spans="2:21">
      <c r="B615" s="8">
        <f t="shared" si="36"/>
        <v>609</v>
      </c>
      <c r="C615" s="8" t="str">
        <f>IF(选股!C609&lt;&gt;"",选股!C609,"-")</f>
        <v>-</v>
      </c>
      <c r="D615" s="8"/>
      <c r="E615" s="8" t="str">
        <f>IFERROR(VLOOKUP(C615,选股!C609:E1605,2,FALSE),"-")</f>
        <v>-</v>
      </c>
      <c r="F615" s="8"/>
      <c r="G615" s="8"/>
      <c r="H615" s="8"/>
      <c r="I615" s="8"/>
      <c r="J615" s="8"/>
      <c r="K615" s="8" t="str">
        <f>IFERROR(VLOOKUP(C615,选股!C609:E1605,3,FALSE),"-")</f>
        <v>-</v>
      </c>
      <c r="L615" s="8" t="str">
        <f>IF(C615&lt;&gt;"-",SUMIFS(买入!$G$4:$G$1000,买入!$C$4:$C$1000,持仓统计!C615),"-")</f>
        <v>-</v>
      </c>
      <c r="M615" s="9" t="str">
        <f>IF(C615&lt;&gt;"-",SUMIFS(买入!$I$4:$I$1000,买入!$C$4:$C$1000,持仓统计!C615),"-")</f>
        <v>-</v>
      </c>
      <c r="N615" s="8" t="str">
        <f>IF(C615&lt;&gt;"-",SUMIFS(卖出!$G$4:$G$1000,卖出!$C$4:$C$1000,持仓统计!C615),"-")</f>
        <v>-</v>
      </c>
      <c r="O615" s="9" t="str">
        <f>IF(C615&lt;&gt;"-",SUMIFS(卖出!$I$4:$I$1000,卖出!$C$4:$C$1000,持仓统计!C615),"-")</f>
        <v>-</v>
      </c>
      <c r="P615" s="8" t="str">
        <f t="shared" si="37"/>
        <v>-</v>
      </c>
      <c r="Q615" s="9"/>
      <c r="R615" s="9" t="str">
        <f t="shared" si="38"/>
        <v>-</v>
      </c>
      <c r="S615" s="9" t="str">
        <f>IF(C615&lt;&gt;"-",SUMIFS(买入!$J$4:$J$1000,买入!$C$4:$C$1000,持仓统计!C615)+SUMIFS(卖出!$J$4:$J$1000,卖出!$C$4:$C$1000,持仓统计!C615),"-")</f>
        <v>-</v>
      </c>
      <c r="T615" s="9" t="str">
        <f t="shared" si="39"/>
        <v>-</v>
      </c>
      <c r="U615" s="8"/>
    </row>
    <row r="616" customHeight="1" spans="2:21">
      <c r="B616" s="8">
        <f t="shared" si="36"/>
        <v>610</v>
      </c>
      <c r="C616" s="8" t="str">
        <f>IF(选股!C610&lt;&gt;"",选股!C610,"-")</f>
        <v>-</v>
      </c>
      <c r="D616" s="8"/>
      <c r="E616" s="8" t="str">
        <f>IFERROR(VLOOKUP(C616,选股!C610:E1606,2,FALSE),"-")</f>
        <v>-</v>
      </c>
      <c r="F616" s="8"/>
      <c r="G616" s="8"/>
      <c r="H616" s="8"/>
      <c r="I616" s="8"/>
      <c r="J616" s="8"/>
      <c r="K616" s="8" t="str">
        <f>IFERROR(VLOOKUP(C616,选股!C610:E1606,3,FALSE),"-")</f>
        <v>-</v>
      </c>
      <c r="L616" s="8" t="str">
        <f>IF(C616&lt;&gt;"-",SUMIFS(买入!$G$4:$G$1000,买入!$C$4:$C$1000,持仓统计!C616),"-")</f>
        <v>-</v>
      </c>
      <c r="M616" s="9" t="str">
        <f>IF(C616&lt;&gt;"-",SUMIFS(买入!$I$4:$I$1000,买入!$C$4:$C$1000,持仓统计!C616),"-")</f>
        <v>-</v>
      </c>
      <c r="N616" s="8" t="str">
        <f>IF(C616&lt;&gt;"-",SUMIFS(卖出!$G$4:$G$1000,卖出!$C$4:$C$1000,持仓统计!C616),"-")</f>
        <v>-</v>
      </c>
      <c r="O616" s="9" t="str">
        <f>IF(C616&lt;&gt;"-",SUMIFS(卖出!$I$4:$I$1000,卖出!$C$4:$C$1000,持仓统计!C616),"-")</f>
        <v>-</v>
      </c>
      <c r="P616" s="8" t="str">
        <f t="shared" si="37"/>
        <v>-</v>
      </c>
      <c r="Q616" s="9"/>
      <c r="R616" s="9" t="str">
        <f t="shared" si="38"/>
        <v>-</v>
      </c>
      <c r="S616" s="9" t="str">
        <f>IF(C616&lt;&gt;"-",SUMIFS(买入!$J$4:$J$1000,买入!$C$4:$C$1000,持仓统计!C616)+SUMIFS(卖出!$J$4:$J$1000,卖出!$C$4:$C$1000,持仓统计!C616),"-")</f>
        <v>-</v>
      </c>
      <c r="T616" s="9" t="str">
        <f t="shared" si="39"/>
        <v>-</v>
      </c>
      <c r="U616" s="8"/>
    </row>
    <row r="617" customHeight="1" spans="2:21">
      <c r="B617" s="8">
        <f t="shared" si="36"/>
        <v>611</v>
      </c>
      <c r="C617" s="8" t="str">
        <f>IF(选股!C611&lt;&gt;"",选股!C611,"-")</f>
        <v>-</v>
      </c>
      <c r="D617" s="8"/>
      <c r="E617" s="8" t="str">
        <f>IFERROR(VLOOKUP(C617,选股!C611:E1607,2,FALSE),"-")</f>
        <v>-</v>
      </c>
      <c r="F617" s="8"/>
      <c r="G617" s="8"/>
      <c r="H617" s="8"/>
      <c r="I617" s="8"/>
      <c r="J617" s="8"/>
      <c r="K617" s="8" t="str">
        <f>IFERROR(VLOOKUP(C617,选股!C611:E1607,3,FALSE),"-")</f>
        <v>-</v>
      </c>
      <c r="L617" s="8" t="str">
        <f>IF(C617&lt;&gt;"-",SUMIFS(买入!$G$4:$G$1000,买入!$C$4:$C$1000,持仓统计!C617),"-")</f>
        <v>-</v>
      </c>
      <c r="M617" s="9" t="str">
        <f>IF(C617&lt;&gt;"-",SUMIFS(买入!$I$4:$I$1000,买入!$C$4:$C$1000,持仓统计!C617),"-")</f>
        <v>-</v>
      </c>
      <c r="N617" s="8" t="str">
        <f>IF(C617&lt;&gt;"-",SUMIFS(卖出!$G$4:$G$1000,卖出!$C$4:$C$1000,持仓统计!C617),"-")</f>
        <v>-</v>
      </c>
      <c r="O617" s="9" t="str">
        <f>IF(C617&lt;&gt;"-",SUMIFS(卖出!$I$4:$I$1000,卖出!$C$4:$C$1000,持仓统计!C617),"-")</f>
        <v>-</v>
      </c>
      <c r="P617" s="8" t="str">
        <f t="shared" si="37"/>
        <v>-</v>
      </c>
      <c r="Q617" s="9"/>
      <c r="R617" s="9" t="str">
        <f t="shared" si="38"/>
        <v>-</v>
      </c>
      <c r="S617" s="9" t="str">
        <f>IF(C617&lt;&gt;"-",SUMIFS(买入!$J$4:$J$1000,买入!$C$4:$C$1000,持仓统计!C617)+SUMIFS(卖出!$J$4:$J$1000,卖出!$C$4:$C$1000,持仓统计!C617),"-")</f>
        <v>-</v>
      </c>
      <c r="T617" s="9" t="str">
        <f t="shared" si="39"/>
        <v>-</v>
      </c>
      <c r="U617" s="8"/>
    </row>
    <row r="618" customHeight="1" spans="2:21">
      <c r="B618" s="8">
        <f t="shared" si="36"/>
        <v>612</v>
      </c>
      <c r="C618" s="8" t="str">
        <f>IF(选股!C612&lt;&gt;"",选股!C612,"-")</f>
        <v>-</v>
      </c>
      <c r="D618" s="8"/>
      <c r="E618" s="8" t="str">
        <f>IFERROR(VLOOKUP(C618,选股!C612:E1608,2,FALSE),"-")</f>
        <v>-</v>
      </c>
      <c r="F618" s="8"/>
      <c r="G618" s="8"/>
      <c r="H618" s="8"/>
      <c r="I618" s="8"/>
      <c r="J618" s="8"/>
      <c r="K618" s="8" t="str">
        <f>IFERROR(VLOOKUP(C618,选股!C612:E1608,3,FALSE),"-")</f>
        <v>-</v>
      </c>
      <c r="L618" s="8" t="str">
        <f>IF(C618&lt;&gt;"-",SUMIFS(买入!$G$4:$G$1000,买入!$C$4:$C$1000,持仓统计!C618),"-")</f>
        <v>-</v>
      </c>
      <c r="M618" s="9" t="str">
        <f>IF(C618&lt;&gt;"-",SUMIFS(买入!$I$4:$I$1000,买入!$C$4:$C$1000,持仓统计!C618),"-")</f>
        <v>-</v>
      </c>
      <c r="N618" s="8" t="str">
        <f>IF(C618&lt;&gt;"-",SUMIFS(卖出!$G$4:$G$1000,卖出!$C$4:$C$1000,持仓统计!C618),"-")</f>
        <v>-</v>
      </c>
      <c r="O618" s="9" t="str">
        <f>IF(C618&lt;&gt;"-",SUMIFS(卖出!$I$4:$I$1000,卖出!$C$4:$C$1000,持仓统计!C618),"-")</f>
        <v>-</v>
      </c>
      <c r="P618" s="8" t="str">
        <f t="shared" si="37"/>
        <v>-</v>
      </c>
      <c r="Q618" s="9"/>
      <c r="R618" s="9" t="str">
        <f t="shared" si="38"/>
        <v>-</v>
      </c>
      <c r="S618" s="9" t="str">
        <f>IF(C618&lt;&gt;"-",SUMIFS(买入!$J$4:$J$1000,买入!$C$4:$C$1000,持仓统计!C618)+SUMIFS(卖出!$J$4:$J$1000,卖出!$C$4:$C$1000,持仓统计!C618),"-")</f>
        <v>-</v>
      </c>
      <c r="T618" s="9" t="str">
        <f t="shared" si="39"/>
        <v>-</v>
      </c>
      <c r="U618" s="8"/>
    </row>
    <row r="619" customHeight="1" spans="2:21">
      <c r="B619" s="8">
        <f t="shared" si="36"/>
        <v>613</v>
      </c>
      <c r="C619" s="8" t="str">
        <f>IF(选股!C613&lt;&gt;"",选股!C613,"-")</f>
        <v>-</v>
      </c>
      <c r="D619" s="8"/>
      <c r="E619" s="8" t="str">
        <f>IFERROR(VLOOKUP(C619,选股!C613:E1609,2,FALSE),"-")</f>
        <v>-</v>
      </c>
      <c r="F619" s="8"/>
      <c r="G619" s="8"/>
      <c r="H619" s="8"/>
      <c r="I619" s="8"/>
      <c r="J619" s="8"/>
      <c r="K619" s="8" t="str">
        <f>IFERROR(VLOOKUP(C619,选股!C613:E1609,3,FALSE),"-")</f>
        <v>-</v>
      </c>
      <c r="L619" s="8" t="str">
        <f>IF(C619&lt;&gt;"-",SUMIFS(买入!$G$4:$G$1000,买入!$C$4:$C$1000,持仓统计!C619),"-")</f>
        <v>-</v>
      </c>
      <c r="M619" s="9" t="str">
        <f>IF(C619&lt;&gt;"-",SUMIFS(买入!$I$4:$I$1000,买入!$C$4:$C$1000,持仓统计!C619),"-")</f>
        <v>-</v>
      </c>
      <c r="N619" s="8" t="str">
        <f>IF(C619&lt;&gt;"-",SUMIFS(卖出!$G$4:$G$1000,卖出!$C$4:$C$1000,持仓统计!C619),"-")</f>
        <v>-</v>
      </c>
      <c r="O619" s="9" t="str">
        <f>IF(C619&lt;&gt;"-",SUMIFS(卖出!$I$4:$I$1000,卖出!$C$4:$C$1000,持仓统计!C619),"-")</f>
        <v>-</v>
      </c>
      <c r="P619" s="8" t="str">
        <f t="shared" si="37"/>
        <v>-</v>
      </c>
      <c r="Q619" s="9"/>
      <c r="R619" s="9" t="str">
        <f t="shared" si="38"/>
        <v>-</v>
      </c>
      <c r="S619" s="9" t="str">
        <f>IF(C619&lt;&gt;"-",SUMIFS(买入!$J$4:$J$1000,买入!$C$4:$C$1000,持仓统计!C619)+SUMIFS(卖出!$J$4:$J$1000,卖出!$C$4:$C$1000,持仓统计!C619),"-")</f>
        <v>-</v>
      </c>
      <c r="T619" s="9" t="str">
        <f t="shared" si="39"/>
        <v>-</v>
      </c>
      <c r="U619" s="8"/>
    </row>
    <row r="620" customHeight="1" spans="2:21">
      <c r="B620" s="8">
        <f t="shared" si="36"/>
        <v>614</v>
      </c>
      <c r="C620" s="8" t="str">
        <f>IF(选股!C614&lt;&gt;"",选股!C614,"-")</f>
        <v>-</v>
      </c>
      <c r="D620" s="8"/>
      <c r="E620" s="8" t="str">
        <f>IFERROR(VLOOKUP(C620,选股!C614:E1610,2,FALSE),"-")</f>
        <v>-</v>
      </c>
      <c r="F620" s="8"/>
      <c r="G620" s="8"/>
      <c r="H620" s="8"/>
      <c r="I620" s="8"/>
      <c r="J620" s="8"/>
      <c r="K620" s="8" t="str">
        <f>IFERROR(VLOOKUP(C620,选股!C614:E1610,3,FALSE),"-")</f>
        <v>-</v>
      </c>
      <c r="L620" s="8" t="str">
        <f>IF(C620&lt;&gt;"-",SUMIFS(买入!$G$4:$G$1000,买入!$C$4:$C$1000,持仓统计!C620),"-")</f>
        <v>-</v>
      </c>
      <c r="M620" s="9" t="str">
        <f>IF(C620&lt;&gt;"-",SUMIFS(买入!$I$4:$I$1000,买入!$C$4:$C$1000,持仓统计!C620),"-")</f>
        <v>-</v>
      </c>
      <c r="N620" s="8" t="str">
        <f>IF(C620&lt;&gt;"-",SUMIFS(卖出!$G$4:$G$1000,卖出!$C$4:$C$1000,持仓统计!C620),"-")</f>
        <v>-</v>
      </c>
      <c r="O620" s="9" t="str">
        <f>IF(C620&lt;&gt;"-",SUMIFS(卖出!$I$4:$I$1000,卖出!$C$4:$C$1000,持仓统计!C620),"-")</f>
        <v>-</v>
      </c>
      <c r="P620" s="8" t="str">
        <f t="shared" si="37"/>
        <v>-</v>
      </c>
      <c r="Q620" s="9"/>
      <c r="R620" s="9" t="str">
        <f t="shared" si="38"/>
        <v>-</v>
      </c>
      <c r="S620" s="9" t="str">
        <f>IF(C620&lt;&gt;"-",SUMIFS(买入!$J$4:$J$1000,买入!$C$4:$C$1000,持仓统计!C620)+SUMIFS(卖出!$J$4:$J$1000,卖出!$C$4:$C$1000,持仓统计!C620),"-")</f>
        <v>-</v>
      </c>
      <c r="T620" s="9" t="str">
        <f t="shared" si="39"/>
        <v>-</v>
      </c>
      <c r="U620" s="8"/>
    </row>
    <row r="621" customHeight="1" spans="2:21">
      <c r="B621" s="8">
        <f t="shared" si="36"/>
        <v>615</v>
      </c>
      <c r="C621" s="8" t="str">
        <f>IF(选股!C615&lt;&gt;"",选股!C615,"-")</f>
        <v>-</v>
      </c>
      <c r="D621" s="8"/>
      <c r="E621" s="8" t="str">
        <f>IFERROR(VLOOKUP(C621,选股!C615:E1611,2,FALSE),"-")</f>
        <v>-</v>
      </c>
      <c r="F621" s="8"/>
      <c r="G621" s="8"/>
      <c r="H621" s="8"/>
      <c r="I621" s="8"/>
      <c r="J621" s="8"/>
      <c r="K621" s="8" t="str">
        <f>IFERROR(VLOOKUP(C621,选股!C615:E1611,3,FALSE),"-")</f>
        <v>-</v>
      </c>
      <c r="L621" s="8" t="str">
        <f>IF(C621&lt;&gt;"-",SUMIFS(买入!$G$4:$G$1000,买入!$C$4:$C$1000,持仓统计!C621),"-")</f>
        <v>-</v>
      </c>
      <c r="M621" s="9" t="str">
        <f>IF(C621&lt;&gt;"-",SUMIFS(买入!$I$4:$I$1000,买入!$C$4:$C$1000,持仓统计!C621),"-")</f>
        <v>-</v>
      </c>
      <c r="N621" s="8" t="str">
        <f>IF(C621&lt;&gt;"-",SUMIFS(卖出!$G$4:$G$1000,卖出!$C$4:$C$1000,持仓统计!C621),"-")</f>
        <v>-</v>
      </c>
      <c r="O621" s="9" t="str">
        <f>IF(C621&lt;&gt;"-",SUMIFS(卖出!$I$4:$I$1000,卖出!$C$4:$C$1000,持仓统计!C621),"-")</f>
        <v>-</v>
      </c>
      <c r="P621" s="8" t="str">
        <f t="shared" si="37"/>
        <v>-</v>
      </c>
      <c r="Q621" s="9"/>
      <c r="R621" s="9" t="str">
        <f t="shared" si="38"/>
        <v>-</v>
      </c>
      <c r="S621" s="9" t="str">
        <f>IF(C621&lt;&gt;"-",SUMIFS(买入!$J$4:$J$1000,买入!$C$4:$C$1000,持仓统计!C621)+SUMIFS(卖出!$J$4:$J$1000,卖出!$C$4:$C$1000,持仓统计!C621),"-")</f>
        <v>-</v>
      </c>
      <c r="T621" s="9" t="str">
        <f t="shared" si="39"/>
        <v>-</v>
      </c>
      <c r="U621" s="8"/>
    </row>
    <row r="622" customHeight="1" spans="2:21">
      <c r="B622" s="8">
        <f t="shared" si="36"/>
        <v>616</v>
      </c>
      <c r="C622" s="8" t="str">
        <f>IF(选股!C616&lt;&gt;"",选股!C616,"-")</f>
        <v>-</v>
      </c>
      <c r="D622" s="8"/>
      <c r="E622" s="8" t="str">
        <f>IFERROR(VLOOKUP(C622,选股!C616:E1612,2,FALSE),"-")</f>
        <v>-</v>
      </c>
      <c r="F622" s="8"/>
      <c r="G622" s="8"/>
      <c r="H622" s="8"/>
      <c r="I622" s="8"/>
      <c r="J622" s="8"/>
      <c r="K622" s="8" t="str">
        <f>IFERROR(VLOOKUP(C622,选股!C616:E1612,3,FALSE),"-")</f>
        <v>-</v>
      </c>
      <c r="L622" s="8" t="str">
        <f>IF(C622&lt;&gt;"-",SUMIFS(买入!$G$4:$G$1000,买入!$C$4:$C$1000,持仓统计!C622),"-")</f>
        <v>-</v>
      </c>
      <c r="M622" s="9" t="str">
        <f>IF(C622&lt;&gt;"-",SUMIFS(买入!$I$4:$I$1000,买入!$C$4:$C$1000,持仓统计!C622),"-")</f>
        <v>-</v>
      </c>
      <c r="N622" s="8" t="str">
        <f>IF(C622&lt;&gt;"-",SUMIFS(卖出!$G$4:$G$1000,卖出!$C$4:$C$1000,持仓统计!C622),"-")</f>
        <v>-</v>
      </c>
      <c r="O622" s="9" t="str">
        <f>IF(C622&lt;&gt;"-",SUMIFS(卖出!$I$4:$I$1000,卖出!$C$4:$C$1000,持仓统计!C622),"-")</f>
        <v>-</v>
      </c>
      <c r="P622" s="8" t="str">
        <f t="shared" si="37"/>
        <v>-</v>
      </c>
      <c r="Q622" s="9"/>
      <c r="R622" s="9" t="str">
        <f t="shared" si="38"/>
        <v>-</v>
      </c>
      <c r="S622" s="9" t="str">
        <f>IF(C622&lt;&gt;"-",SUMIFS(买入!$J$4:$J$1000,买入!$C$4:$C$1000,持仓统计!C622)+SUMIFS(卖出!$J$4:$J$1000,卖出!$C$4:$C$1000,持仓统计!C622),"-")</f>
        <v>-</v>
      </c>
      <c r="T622" s="9" t="str">
        <f t="shared" si="39"/>
        <v>-</v>
      </c>
      <c r="U622" s="8"/>
    </row>
    <row r="623" customHeight="1" spans="2:21">
      <c r="B623" s="8">
        <f t="shared" si="36"/>
        <v>617</v>
      </c>
      <c r="C623" s="8" t="str">
        <f>IF(选股!C617&lt;&gt;"",选股!C617,"-")</f>
        <v>-</v>
      </c>
      <c r="D623" s="8"/>
      <c r="E623" s="8" t="str">
        <f>IFERROR(VLOOKUP(C623,选股!C617:E1613,2,FALSE),"-")</f>
        <v>-</v>
      </c>
      <c r="F623" s="8"/>
      <c r="G623" s="8"/>
      <c r="H623" s="8"/>
      <c r="I623" s="8"/>
      <c r="J623" s="8"/>
      <c r="K623" s="8" t="str">
        <f>IFERROR(VLOOKUP(C623,选股!C617:E1613,3,FALSE),"-")</f>
        <v>-</v>
      </c>
      <c r="L623" s="8" t="str">
        <f>IF(C623&lt;&gt;"-",SUMIFS(买入!$G$4:$G$1000,买入!$C$4:$C$1000,持仓统计!C623),"-")</f>
        <v>-</v>
      </c>
      <c r="M623" s="9" t="str">
        <f>IF(C623&lt;&gt;"-",SUMIFS(买入!$I$4:$I$1000,买入!$C$4:$C$1000,持仓统计!C623),"-")</f>
        <v>-</v>
      </c>
      <c r="N623" s="8" t="str">
        <f>IF(C623&lt;&gt;"-",SUMIFS(卖出!$G$4:$G$1000,卖出!$C$4:$C$1000,持仓统计!C623),"-")</f>
        <v>-</v>
      </c>
      <c r="O623" s="9" t="str">
        <f>IF(C623&lt;&gt;"-",SUMIFS(卖出!$I$4:$I$1000,卖出!$C$4:$C$1000,持仓统计!C623),"-")</f>
        <v>-</v>
      </c>
      <c r="P623" s="8" t="str">
        <f t="shared" si="37"/>
        <v>-</v>
      </c>
      <c r="Q623" s="9"/>
      <c r="R623" s="9" t="str">
        <f t="shared" si="38"/>
        <v>-</v>
      </c>
      <c r="S623" s="9" t="str">
        <f>IF(C623&lt;&gt;"-",SUMIFS(买入!$J$4:$J$1000,买入!$C$4:$C$1000,持仓统计!C623)+SUMIFS(卖出!$J$4:$J$1000,卖出!$C$4:$C$1000,持仓统计!C623),"-")</f>
        <v>-</v>
      </c>
      <c r="T623" s="9" t="str">
        <f t="shared" si="39"/>
        <v>-</v>
      </c>
      <c r="U623" s="8"/>
    </row>
    <row r="624" customHeight="1" spans="2:21">
      <c r="B624" s="8">
        <f t="shared" si="36"/>
        <v>618</v>
      </c>
      <c r="C624" s="8" t="str">
        <f>IF(选股!C618&lt;&gt;"",选股!C618,"-")</f>
        <v>-</v>
      </c>
      <c r="D624" s="8"/>
      <c r="E624" s="8" t="str">
        <f>IFERROR(VLOOKUP(C624,选股!C618:E1614,2,FALSE),"-")</f>
        <v>-</v>
      </c>
      <c r="F624" s="8"/>
      <c r="G624" s="8"/>
      <c r="H624" s="8"/>
      <c r="I624" s="8"/>
      <c r="J624" s="8"/>
      <c r="K624" s="8" t="str">
        <f>IFERROR(VLOOKUP(C624,选股!C618:E1614,3,FALSE),"-")</f>
        <v>-</v>
      </c>
      <c r="L624" s="8" t="str">
        <f>IF(C624&lt;&gt;"-",SUMIFS(买入!$G$4:$G$1000,买入!$C$4:$C$1000,持仓统计!C624),"-")</f>
        <v>-</v>
      </c>
      <c r="M624" s="9" t="str">
        <f>IF(C624&lt;&gt;"-",SUMIFS(买入!$I$4:$I$1000,买入!$C$4:$C$1000,持仓统计!C624),"-")</f>
        <v>-</v>
      </c>
      <c r="N624" s="8" t="str">
        <f>IF(C624&lt;&gt;"-",SUMIFS(卖出!$G$4:$G$1000,卖出!$C$4:$C$1000,持仓统计!C624),"-")</f>
        <v>-</v>
      </c>
      <c r="O624" s="9" t="str">
        <f>IF(C624&lt;&gt;"-",SUMIFS(卖出!$I$4:$I$1000,卖出!$C$4:$C$1000,持仓统计!C624),"-")</f>
        <v>-</v>
      </c>
      <c r="P624" s="8" t="str">
        <f t="shared" si="37"/>
        <v>-</v>
      </c>
      <c r="Q624" s="9"/>
      <c r="R624" s="9" t="str">
        <f t="shared" si="38"/>
        <v>-</v>
      </c>
      <c r="S624" s="9" t="str">
        <f>IF(C624&lt;&gt;"-",SUMIFS(买入!$J$4:$J$1000,买入!$C$4:$C$1000,持仓统计!C624)+SUMIFS(卖出!$J$4:$J$1000,卖出!$C$4:$C$1000,持仓统计!C624),"-")</f>
        <v>-</v>
      </c>
      <c r="T624" s="9" t="str">
        <f t="shared" si="39"/>
        <v>-</v>
      </c>
      <c r="U624" s="8"/>
    </row>
    <row r="625" customHeight="1" spans="2:21">
      <c r="B625" s="8">
        <f t="shared" si="36"/>
        <v>619</v>
      </c>
      <c r="C625" s="8" t="str">
        <f>IF(选股!C619&lt;&gt;"",选股!C619,"-")</f>
        <v>-</v>
      </c>
      <c r="D625" s="8"/>
      <c r="E625" s="8" t="str">
        <f>IFERROR(VLOOKUP(C625,选股!C619:E1615,2,FALSE),"-")</f>
        <v>-</v>
      </c>
      <c r="F625" s="8"/>
      <c r="G625" s="8"/>
      <c r="H625" s="8"/>
      <c r="I625" s="8"/>
      <c r="J625" s="8"/>
      <c r="K625" s="8" t="str">
        <f>IFERROR(VLOOKUP(C625,选股!C619:E1615,3,FALSE),"-")</f>
        <v>-</v>
      </c>
      <c r="L625" s="8" t="str">
        <f>IF(C625&lt;&gt;"-",SUMIFS(买入!$G$4:$G$1000,买入!$C$4:$C$1000,持仓统计!C625),"-")</f>
        <v>-</v>
      </c>
      <c r="M625" s="9" t="str">
        <f>IF(C625&lt;&gt;"-",SUMIFS(买入!$I$4:$I$1000,买入!$C$4:$C$1000,持仓统计!C625),"-")</f>
        <v>-</v>
      </c>
      <c r="N625" s="8" t="str">
        <f>IF(C625&lt;&gt;"-",SUMIFS(卖出!$G$4:$G$1000,卖出!$C$4:$C$1000,持仓统计!C625),"-")</f>
        <v>-</v>
      </c>
      <c r="O625" s="9" t="str">
        <f>IF(C625&lt;&gt;"-",SUMIFS(卖出!$I$4:$I$1000,卖出!$C$4:$C$1000,持仓统计!C625),"-")</f>
        <v>-</v>
      </c>
      <c r="P625" s="8" t="str">
        <f t="shared" si="37"/>
        <v>-</v>
      </c>
      <c r="Q625" s="9"/>
      <c r="R625" s="9" t="str">
        <f t="shared" si="38"/>
        <v>-</v>
      </c>
      <c r="S625" s="9" t="str">
        <f>IF(C625&lt;&gt;"-",SUMIFS(买入!$J$4:$J$1000,买入!$C$4:$C$1000,持仓统计!C625)+SUMIFS(卖出!$J$4:$J$1000,卖出!$C$4:$C$1000,持仓统计!C625),"-")</f>
        <v>-</v>
      </c>
      <c r="T625" s="9" t="str">
        <f t="shared" si="39"/>
        <v>-</v>
      </c>
      <c r="U625" s="8"/>
    </row>
    <row r="626" customHeight="1" spans="2:21">
      <c r="B626" s="8">
        <f t="shared" si="36"/>
        <v>620</v>
      </c>
      <c r="C626" s="8" t="str">
        <f>IF(选股!C620&lt;&gt;"",选股!C620,"-")</f>
        <v>-</v>
      </c>
      <c r="D626" s="8"/>
      <c r="E626" s="8" t="str">
        <f>IFERROR(VLOOKUP(C626,选股!C620:E1616,2,FALSE),"-")</f>
        <v>-</v>
      </c>
      <c r="F626" s="8"/>
      <c r="G626" s="8"/>
      <c r="H626" s="8"/>
      <c r="I626" s="8"/>
      <c r="J626" s="8"/>
      <c r="K626" s="8" t="str">
        <f>IFERROR(VLOOKUP(C626,选股!C620:E1616,3,FALSE),"-")</f>
        <v>-</v>
      </c>
      <c r="L626" s="8" t="str">
        <f>IF(C626&lt;&gt;"-",SUMIFS(买入!$G$4:$G$1000,买入!$C$4:$C$1000,持仓统计!C626),"-")</f>
        <v>-</v>
      </c>
      <c r="M626" s="9" t="str">
        <f>IF(C626&lt;&gt;"-",SUMIFS(买入!$I$4:$I$1000,买入!$C$4:$C$1000,持仓统计!C626),"-")</f>
        <v>-</v>
      </c>
      <c r="N626" s="8" t="str">
        <f>IF(C626&lt;&gt;"-",SUMIFS(卖出!$G$4:$G$1000,卖出!$C$4:$C$1000,持仓统计!C626),"-")</f>
        <v>-</v>
      </c>
      <c r="O626" s="9" t="str">
        <f>IF(C626&lt;&gt;"-",SUMIFS(卖出!$I$4:$I$1000,卖出!$C$4:$C$1000,持仓统计!C626),"-")</f>
        <v>-</v>
      </c>
      <c r="P626" s="8" t="str">
        <f t="shared" si="37"/>
        <v>-</v>
      </c>
      <c r="Q626" s="9"/>
      <c r="R626" s="9" t="str">
        <f t="shared" si="38"/>
        <v>-</v>
      </c>
      <c r="S626" s="9" t="str">
        <f>IF(C626&lt;&gt;"-",SUMIFS(买入!$J$4:$J$1000,买入!$C$4:$C$1000,持仓统计!C626)+SUMIFS(卖出!$J$4:$J$1000,卖出!$C$4:$C$1000,持仓统计!C626),"-")</f>
        <v>-</v>
      </c>
      <c r="T626" s="9" t="str">
        <f t="shared" si="39"/>
        <v>-</v>
      </c>
      <c r="U626" s="8"/>
    </row>
    <row r="627" customHeight="1" spans="2:21">
      <c r="B627" s="8">
        <f t="shared" si="36"/>
        <v>621</v>
      </c>
      <c r="C627" s="8" t="str">
        <f>IF(选股!C621&lt;&gt;"",选股!C621,"-")</f>
        <v>-</v>
      </c>
      <c r="D627" s="8"/>
      <c r="E627" s="8" t="str">
        <f>IFERROR(VLOOKUP(C627,选股!C621:E1617,2,FALSE),"-")</f>
        <v>-</v>
      </c>
      <c r="F627" s="8"/>
      <c r="G627" s="8"/>
      <c r="H627" s="8"/>
      <c r="I627" s="8"/>
      <c r="J627" s="8"/>
      <c r="K627" s="8" t="str">
        <f>IFERROR(VLOOKUP(C627,选股!C621:E1617,3,FALSE),"-")</f>
        <v>-</v>
      </c>
      <c r="L627" s="8" t="str">
        <f>IF(C627&lt;&gt;"-",SUMIFS(买入!$G$4:$G$1000,买入!$C$4:$C$1000,持仓统计!C627),"-")</f>
        <v>-</v>
      </c>
      <c r="M627" s="9" t="str">
        <f>IF(C627&lt;&gt;"-",SUMIFS(买入!$I$4:$I$1000,买入!$C$4:$C$1000,持仓统计!C627),"-")</f>
        <v>-</v>
      </c>
      <c r="N627" s="8" t="str">
        <f>IF(C627&lt;&gt;"-",SUMIFS(卖出!$G$4:$G$1000,卖出!$C$4:$C$1000,持仓统计!C627),"-")</f>
        <v>-</v>
      </c>
      <c r="O627" s="9" t="str">
        <f>IF(C627&lt;&gt;"-",SUMIFS(卖出!$I$4:$I$1000,卖出!$C$4:$C$1000,持仓统计!C627),"-")</f>
        <v>-</v>
      </c>
      <c r="P627" s="8" t="str">
        <f t="shared" si="37"/>
        <v>-</v>
      </c>
      <c r="Q627" s="9"/>
      <c r="R627" s="9" t="str">
        <f t="shared" si="38"/>
        <v>-</v>
      </c>
      <c r="S627" s="9" t="str">
        <f>IF(C627&lt;&gt;"-",SUMIFS(买入!$J$4:$J$1000,买入!$C$4:$C$1000,持仓统计!C627)+SUMIFS(卖出!$J$4:$J$1000,卖出!$C$4:$C$1000,持仓统计!C627),"-")</f>
        <v>-</v>
      </c>
      <c r="T627" s="9" t="str">
        <f t="shared" si="39"/>
        <v>-</v>
      </c>
      <c r="U627" s="8"/>
    </row>
    <row r="628" customHeight="1" spans="2:21">
      <c r="B628" s="8">
        <f t="shared" si="36"/>
        <v>622</v>
      </c>
      <c r="C628" s="8" t="str">
        <f>IF(选股!C622&lt;&gt;"",选股!C622,"-")</f>
        <v>-</v>
      </c>
      <c r="D628" s="8"/>
      <c r="E628" s="8" t="str">
        <f>IFERROR(VLOOKUP(C628,选股!C622:E1618,2,FALSE),"-")</f>
        <v>-</v>
      </c>
      <c r="F628" s="8"/>
      <c r="G628" s="8"/>
      <c r="H628" s="8"/>
      <c r="I628" s="8"/>
      <c r="J628" s="8"/>
      <c r="K628" s="8" t="str">
        <f>IFERROR(VLOOKUP(C628,选股!C622:E1618,3,FALSE),"-")</f>
        <v>-</v>
      </c>
      <c r="L628" s="8" t="str">
        <f>IF(C628&lt;&gt;"-",SUMIFS(买入!$G$4:$G$1000,买入!$C$4:$C$1000,持仓统计!C628),"-")</f>
        <v>-</v>
      </c>
      <c r="M628" s="9" t="str">
        <f>IF(C628&lt;&gt;"-",SUMIFS(买入!$I$4:$I$1000,买入!$C$4:$C$1000,持仓统计!C628),"-")</f>
        <v>-</v>
      </c>
      <c r="N628" s="8" t="str">
        <f>IF(C628&lt;&gt;"-",SUMIFS(卖出!$G$4:$G$1000,卖出!$C$4:$C$1000,持仓统计!C628),"-")</f>
        <v>-</v>
      </c>
      <c r="O628" s="9" t="str">
        <f>IF(C628&lt;&gt;"-",SUMIFS(卖出!$I$4:$I$1000,卖出!$C$4:$C$1000,持仓统计!C628),"-")</f>
        <v>-</v>
      </c>
      <c r="P628" s="8" t="str">
        <f t="shared" si="37"/>
        <v>-</v>
      </c>
      <c r="Q628" s="9"/>
      <c r="R628" s="9" t="str">
        <f t="shared" si="38"/>
        <v>-</v>
      </c>
      <c r="S628" s="9" t="str">
        <f>IF(C628&lt;&gt;"-",SUMIFS(买入!$J$4:$J$1000,买入!$C$4:$C$1000,持仓统计!C628)+SUMIFS(卖出!$J$4:$J$1000,卖出!$C$4:$C$1000,持仓统计!C628),"-")</f>
        <v>-</v>
      </c>
      <c r="T628" s="9" t="str">
        <f t="shared" si="39"/>
        <v>-</v>
      </c>
      <c r="U628" s="8"/>
    </row>
    <row r="629" customHeight="1" spans="2:21">
      <c r="B629" s="8">
        <f t="shared" si="36"/>
        <v>623</v>
      </c>
      <c r="C629" s="8" t="str">
        <f>IF(选股!C623&lt;&gt;"",选股!C623,"-")</f>
        <v>-</v>
      </c>
      <c r="D629" s="8"/>
      <c r="E629" s="8" t="str">
        <f>IFERROR(VLOOKUP(C629,选股!C623:E1619,2,FALSE),"-")</f>
        <v>-</v>
      </c>
      <c r="F629" s="8"/>
      <c r="G629" s="8"/>
      <c r="H629" s="8"/>
      <c r="I629" s="8"/>
      <c r="J629" s="8"/>
      <c r="K629" s="8" t="str">
        <f>IFERROR(VLOOKUP(C629,选股!C623:E1619,3,FALSE),"-")</f>
        <v>-</v>
      </c>
      <c r="L629" s="8" t="str">
        <f>IF(C629&lt;&gt;"-",SUMIFS(买入!$G$4:$G$1000,买入!$C$4:$C$1000,持仓统计!C629),"-")</f>
        <v>-</v>
      </c>
      <c r="M629" s="9" t="str">
        <f>IF(C629&lt;&gt;"-",SUMIFS(买入!$I$4:$I$1000,买入!$C$4:$C$1000,持仓统计!C629),"-")</f>
        <v>-</v>
      </c>
      <c r="N629" s="8" t="str">
        <f>IF(C629&lt;&gt;"-",SUMIFS(卖出!$G$4:$G$1000,卖出!$C$4:$C$1000,持仓统计!C629),"-")</f>
        <v>-</v>
      </c>
      <c r="O629" s="9" t="str">
        <f>IF(C629&lt;&gt;"-",SUMIFS(卖出!$I$4:$I$1000,卖出!$C$4:$C$1000,持仓统计!C629),"-")</f>
        <v>-</v>
      </c>
      <c r="P629" s="8" t="str">
        <f t="shared" si="37"/>
        <v>-</v>
      </c>
      <c r="Q629" s="9"/>
      <c r="R629" s="9" t="str">
        <f t="shared" si="38"/>
        <v>-</v>
      </c>
      <c r="S629" s="9" t="str">
        <f>IF(C629&lt;&gt;"-",SUMIFS(买入!$J$4:$J$1000,买入!$C$4:$C$1000,持仓统计!C629)+SUMIFS(卖出!$J$4:$J$1000,卖出!$C$4:$C$1000,持仓统计!C629),"-")</f>
        <v>-</v>
      </c>
      <c r="T629" s="9" t="str">
        <f t="shared" si="39"/>
        <v>-</v>
      </c>
      <c r="U629" s="8"/>
    </row>
    <row r="630" customHeight="1" spans="2:21">
      <c r="B630" s="8">
        <f t="shared" si="36"/>
        <v>624</v>
      </c>
      <c r="C630" s="8" t="str">
        <f>IF(选股!C624&lt;&gt;"",选股!C624,"-")</f>
        <v>-</v>
      </c>
      <c r="D630" s="8"/>
      <c r="E630" s="8" t="str">
        <f>IFERROR(VLOOKUP(C630,选股!C624:E1620,2,FALSE),"-")</f>
        <v>-</v>
      </c>
      <c r="F630" s="8"/>
      <c r="G630" s="8"/>
      <c r="H630" s="8"/>
      <c r="I630" s="8"/>
      <c r="J630" s="8"/>
      <c r="K630" s="8" t="str">
        <f>IFERROR(VLOOKUP(C630,选股!C624:E1620,3,FALSE),"-")</f>
        <v>-</v>
      </c>
      <c r="L630" s="8" t="str">
        <f>IF(C630&lt;&gt;"-",SUMIFS(买入!$G$4:$G$1000,买入!$C$4:$C$1000,持仓统计!C630),"-")</f>
        <v>-</v>
      </c>
      <c r="M630" s="9" t="str">
        <f>IF(C630&lt;&gt;"-",SUMIFS(买入!$I$4:$I$1000,买入!$C$4:$C$1000,持仓统计!C630),"-")</f>
        <v>-</v>
      </c>
      <c r="N630" s="8" t="str">
        <f>IF(C630&lt;&gt;"-",SUMIFS(卖出!$G$4:$G$1000,卖出!$C$4:$C$1000,持仓统计!C630),"-")</f>
        <v>-</v>
      </c>
      <c r="O630" s="9" t="str">
        <f>IF(C630&lt;&gt;"-",SUMIFS(卖出!$I$4:$I$1000,卖出!$C$4:$C$1000,持仓统计!C630),"-")</f>
        <v>-</v>
      </c>
      <c r="P630" s="8" t="str">
        <f t="shared" si="37"/>
        <v>-</v>
      </c>
      <c r="Q630" s="9"/>
      <c r="R630" s="9" t="str">
        <f t="shared" si="38"/>
        <v>-</v>
      </c>
      <c r="S630" s="9" t="str">
        <f>IF(C630&lt;&gt;"-",SUMIFS(买入!$J$4:$J$1000,买入!$C$4:$C$1000,持仓统计!C630)+SUMIFS(卖出!$J$4:$J$1000,卖出!$C$4:$C$1000,持仓统计!C630),"-")</f>
        <v>-</v>
      </c>
      <c r="T630" s="9" t="str">
        <f t="shared" si="39"/>
        <v>-</v>
      </c>
      <c r="U630" s="8"/>
    </row>
    <row r="631" customHeight="1" spans="2:21">
      <c r="B631" s="8">
        <f t="shared" si="36"/>
        <v>625</v>
      </c>
      <c r="C631" s="8" t="str">
        <f>IF(选股!C625&lt;&gt;"",选股!C625,"-")</f>
        <v>-</v>
      </c>
      <c r="D631" s="8"/>
      <c r="E631" s="8" t="str">
        <f>IFERROR(VLOOKUP(C631,选股!C625:E1621,2,FALSE),"-")</f>
        <v>-</v>
      </c>
      <c r="F631" s="8"/>
      <c r="G631" s="8"/>
      <c r="H631" s="8"/>
      <c r="I631" s="8"/>
      <c r="J631" s="8"/>
      <c r="K631" s="8" t="str">
        <f>IFERROR(VLOOKUP(C631,选股!C625:E1621,3,FALSE),"-")</f>
        <v>-</v>
      </c>
      <c r="L631" s="8" t="str">
        <f>IF(C631&lt;&gt;"-",SUMIFS(买入!$G$4:$G$1000,买入!$C$4:$C$1000,持仓统计!C631),"-")</f>
        <v>-</v>
      </c>
      <c r="M631" s="9" t="str">
        <f>IF(C631&lt;&gt;"-",SUMIFS(买入!$I$4:$I$1000,买入!$C$4:$C$1000,持仓统计!C631),"-")</f>
        <v>-</v>
      </c>
      <c r="N631" s="8" t="str">
        <f>IF(C631&lt;&gt;"-",SUMIFS(卖出!$G$4:$G$1000,卖出!$C$4:$C$1000,持仓统计!C631),"-")</f>
        <v>-</v>
      </c>
      <c r="O631" s="9" t="str">
        <f>IF(C631&lt;&gt;"-",SUMIFS(卖出!$I$4:$I$1000,卖出!$C$4:$C$1000,持仓统计!C631),"-")</f>
        <v>-</v>
      </c>
      <c r="P631" s="8" t="str">
        <f t="shared" si="37"/>
        <v>-</v>
      </c>
      <c r="Q631" s="9"/>
      <c r="R631" s="9" t="str">
        <f t="shared" si="38"/>
        <v>-</v>
      </c>
      <c r="S631" s="9" t="str">
        <f>IF(C631&lt;&gt;"-",SUMIFS(买入!$J$4:$J$1000,买入!$C$4:$C$1000,持仓统计!C631)+SUMIFS(卖出!$J$4:$J$1000,卖出!$C$4:$C$1000,持仓统计!C631),"-")</f>
        <v>-</v>
      </c>
      <c r="T631" s="9" t="str">
        <f t="shared" si="39"/>
        <v>-</v>
      </c>
      <c r="U631" s="8"/>
    </row>
    <row r="632" customHeight="1" spans="2:21">
      <c r="B632" s="8">
        <f t="shared" si="36"/>
        <v>626</v>
      </c>
      <c r="C632" s="8" t="str">
        <f>IF(选股!C626&lt;&gt;"",选股!C626,"-")</f>
        <v>-</v>
      </c>
      <c r="D632" s="8"/>
      <c r="E632" s="8" t="str">
        <f>IFERROR(VLOOKUP(C632,选股!C626:E1622,2,FALSE),"-")</f>
        <v>-</v>
      </c>
      <c r="F632" s="8"/>
      <c r="G632" s="8"/>
      <c r="H632" s="8"/>
      <c r="I632" s="8"/>
      <c r="J632" s="8"/>
      <c r="K632" s="8" t="str">
        <f>IFERROR(VLOOKUP(C632,选股!C626:E1622,3,FALSE),"-")</f>
        <v>-</v>
      </c>
      <c r="L632" s="8" t="str">
        <f>IF(C632&lt;&gt;"-",SUMIFS(买入!$G$4:$G$1000,买入!$C$4:$C$1000,持仓统计!C632),"-")</f>
        <v>-</v>
      </c>
      <c r="M632" s="9" t="str">
        <f>IF(C632&lt;&gt;"-",SUMIFS(买入!$I$4:$I$1000,买入!$C$4:$C$1000,持仓统计!C632),"-")</f>
        <v>-</v>
      </c>
      <c r="N632" s="8" t="str">
        <f>IF(C632&lt;&gt;"-",SUMIFS(卖出!$G$4:$G$1000,卖出!$C$4:$C$1000,持仓统计!C632),"-")</f>
        <v>-</v>
      </c>
      <c r="O632" s="9" t="str">
        <f>IF(C632&lt;&gt;"-",SUMIFS(卖出!$I$4:$I$1000,卖出!$C$4:$C$1000,持仓统计!C632),"-")</f>
        <v>-</v>
      </c>
      <c r="P632" s="8" t="str">
        <f t="shared" si="37"/>
        <v>-</v>
      </c>
      <c r="Q632" s="9"/>
      <c r="R632" s="9" t="str">
        <f t="shared" si="38"/>
        <v>-</v>
      </c>
      <c r="S632" s="9" t="str">
        <f>IF(C632&lt;&gt;"-",SUMIFS(买入!$J$4:$J$1000,买入!$C$4:$C$1000,持仓统计!C632)+SUMIFS(卖出!$J$4:$J$1000,卖出!$C$4:$C$1000,持仓统计!C632),"-")</f>
        <v>-</v>
      </c>
      <c r="T632" s="9" t="str">
        <f t="shared" si="39"/>
        <v>-</v>
      </c>
      <c r="U632" s="8"/>
    </row>
    <row r="633" customHeight="1" spans="2:21">
      <c r="B633" s="8">
        <f t="shared" si="36"/>
        <v>627</v>
      </c>
      <c r="C633" s="8" t="str">
        <f>IF(选股!C627&lt;&gt;"",选股!C627,"-")</f>
        <v>-</v>
      </c>
      <c r="D633" s="8"/>
      <c r="E633" s="8" t="str">
        <f>IFERROR(VLOOKUP(C633,选股!C627:E1623,2,FALSE),"-")</f>
        <v>-</v>
      </c>
      <c r="F633" s="8"/>
      <c r="G633" s="8"/>
      <c r="H633" s="8"/>
      <c r="I633" s="8"/>
      <c r="J633" s="8"/>
      <c r="K633" s="8" t="str">
        <f>IFERROR(VLOOKUP(C633,选股!C627:E1623,3,FALSE),"-")</f>
        <v>-</v>
      </c>
      <c r="L633" s="8" t="str">
        <f>IF(C633&lt;&gt;"-",SUMIFS(买入!$G$4:$G$1000,买入!$C$4:$C$1000,持仓统计!C633),"-")</f>
        <v>-</v>
      </c>
      <c r="M633" s="9" t="str">
        <f>IF(C633&lt;&gt;"-",SUMIFS(买入!$I$4:$I$1000,买入!$C$4:$C$1000,持仓统计!C633),"-")</f>
        <v>-</v>
      </c>
      <c r="N633" s="8" t="str">
        <f>IF(C633&lt;&gt;"-",SUMIFS(卖出!$G$4:$G$1000,卖出!$C$4:$C$1000,持仓统计!C633),"-")</f>
        <v>-</v>
      </c>
      <c r="O633" s="9" t="str">
        <f>IF(C633&lt;&gt;"-",SUMIFS(卖出!$I$4:$I$1000,卖出!$C$4:$C$1000,持仓统计!C633),"-")</f>
        <v>-</v>
      </c>
      <c r="P633" s="8" t="str">
        <f t="shared" si="37"/>
        <v>-</v>
      </c>
      <c r="Q633" s="9"/>
      <c r="R633" s="9" t="str">
        <f t="shared" si="38"/>
        <v>-</v>
      </c>
      <c r="S633" s="9" t="str">
        <f>IF(C633&lt;&gt;"-",SUMIFS(买入!$J$4:$J$1000,买入!$C$4:$C$1000,持仓统计!C633)+SUMIFS(卖出!$J$4:$J$1000,卖出!$C$4:$C$1000,持仓统计!C633),"-")</f>
        <v>-</v>
      </c>
      <c r="T633" s="9" t="str">
        <f t="shared" si="39"/>
        <v>-</v>
      </c>
      <c r="U633" s="8"/>
    </row>
    <row r="634" customHeight="1" spans="2:21">
      <c r="B634" s="8">
        <f t="shared" si="36"/>
        <v>628</v>
      </c>
      <c r="C634" s="8" t="str">
        <f>IF(选股!C628&lt;&gt;"",选股!C628,"-")</f>
        <v>-</v>
      </c>
      <c r="D634" s="8"/>
      <c r="E634" s="8" t="str">
        <f>IFERROR(VLOOKUP(C634,选股!C628:E1624,2,FALSE),"-")</f>
        <v>-</v>
      </c>
      <c r="F634" s="8"/>
      <c r="G634" s="8"/>
      <c r="H634" s="8"/>
      <c r="I634" s="8"/>
      <c r="J634" s="8"/>
      <c r="K634" s="8" t="str">
        <f>IFERROR(VLOOKUP(C634,选股!C628:E1624,3,FALSE),"-")</f>
        <v>-</v>
      </c>
      <c r="L634" s="8" t="str">
        <f>IF(C634&lt;&gt;"-",SUMIFS(买入!$G$4:$G$1000,买入!$C$4:$C$1000,持仓统计!C634),"-")</f>
        <v>-</v>
      </c>
      <c r="M634" s="9" t="str">
        <f>IF(C634&lt;&gt;"-",SUMIFS(买入!$I$4:$I$1000,买入!$C$4:$C$1000,持仓统计!C634),"-")</f>
        <v>-</v>
      </c>
      <c r="N634" s="8" t="str">
        <f>IF(C634&lt;&gt;"-",SUMIFS(卖出!$G$4:$G$1000,卖出!$C$4:$C$1000,持仓统计!C634),"-")</f>
        <v>-</v>
      </c>
      <c r="O634" s="9" t="str">
        <f>IF(C634&lt;&gt;"-",SUMIFS(卖出!$I$4:$I$1000,卖出!$C$4:$C$1000,持仓统计!C634),"-")</f>
        <v>-</v>
      </c>
      <c r="P634" s="8" t="str">
        <f t="shared" si="37"/>
        <v>-</v>
      </c>
      <c r="Q634" s="9"/>
      <c r="R634" s="9" t="str">
        <f t="shared" si="38"/>
        <v>-</v>
      </c>
      <c r="S634" s="9" t="str">
        <f>IF(C634&lt;&gt;"-",SUMIFS(买入!$J$4:$J$1000,买入!$C$4:$C$1000,持仓统计!C634)+SUMIFS(卖出!$J$4:$J$1000,卖出!$C$4:$C$1000,持仓统计!C634),"-")</f>
        <v>-</v>
      </c>
      <c r="T634" s="9" t="str">
        <f t="shared" si="39"/>
        <v>-</v>
      </c>
      <c r="U634" s="8"/>
    </row>
    <row r="635" customHeight="1" spans="2:21">
      <c r="B635" s="8">
        <f t="shared" si="36"/>
        <v>629</v>
      </c>
      <c r="C635" s="8" t="str">
        <f>IF(选股!C629&lt;&gt;"",选股!C629,"-")</f>
        <v>-</v>
      </c>
      <c r="D635" s="8"/>
      <c r="E635" s="8" t="str">
        <f>IFERROR(VLOOKUP(C635,选股!C629:E1625,2,FALSE),"-")</f>
        <v>-</v>
      </c>
      <c r="F635" s="8"/>
      <c r="G635" s="8"/>
      <c r="H635" s="8"/>
      <c r="I635" s="8"/>
      <c r="J635" s="8"/>
      <c r="K635" s="8" t="str">
        <f>IFERROR(VLOOKUP(C635,选股!C629:E1625,3,FALSE),"-")</f>
        <v>-</v>
      </c>
      <c r="L635" s="8" t="str">
        <f>IF(C635&lt;&gt;"-",SUMIFS(买入!$G$4:$G$1000,买入!$C$4:$C$1000,持仓统计!C635),"-")</f>
        <v>-</v>
      </c>
      <c r="M635" s="9" t="str">
        <f>IF(C635&lt;&gt;"-",SUMIFS(买入!$I$4:$I$1000,买入!$C$4:$C$1000,持仓统计!C635),"-")</f>
        <v>-</v>
      </c>
      <c r="N635" s="8" t="str">
        <f>IF(C635&lt;&gt;"-",SUMIFS(卖出!$G$4:$G$1000,卖出!$C$4:$C$1000,持仓统计!C635),"-")</f>
        <v>-</v>
      </c>
      <c r="O635" s="9" t="str">
        <f>IF(C635&lt;&gt;"-",SUMIFS(卖出!$I$4:$I$1000,卖出!$C$4:$C$1000,持仓统计!C635),"-")</f>
        <v>-</v>
      </c>
      <c r="P635" s="8" t="str">
        <f t="shared" si="37"/>
        <v>-</v>
      </c>
      <c r="Q635" s="9"/>
      <c r="R635" s="9" t="str">
        <f t="shared" si="38"/>
        <v>-</v>
      </c>
      <c r="S635" s="9" t="str">
        <f>IF(C635&lt;&gt;"-",SUMIFS(买入!$J$4:$J$1000,买入!$C$4:$C$1000,持仓统计!C635)+SUMIFS(卖出!$J$4:$J$1000,卖出!$C$4:$C$1000,持仓统计!C635),"-")</f>
        <v>-</v>
      </c>
      <c r="T635" s="9" t="str">
        <f t="shared" si="39"/>
        <v>-</v>
      </c>
      <c r="U635" s="8"/>
    </row>
    <row r="636" customHeight="1" spans="2:21">
      <c r="B636" s="8">
        <f t="shared" si="36"/>
        <v>630</v>
      </c>
      <c r="C636" s="8" t="str">
        <f>IF(选股!C630&lt;&gt;"",选股!C630,"-")</f>
        <v>-</v>
      </c>
      <c r="D636" s="8"/>
      <c r="E636" s="8" t="str">
        <f>IFERROR(VLOOKUP(C636,选股!C630:E1626,2,FALSE),"-")</f>
        <v>-</v>
      </c>
      <c r="F636" s="8"/>
      <c r="G636" s="8"/>
      <c r="H636" s="8"/>
      <c r="I636" s="8"/>
      <c r="J636" s="8"/>
      <c r="K636" s="8" t="str">
        <f>IFERROR(VLOOKUP(C636,选股!C630:E1626,3,FALSE),"-")</f>
        <v>-</v>
      </c>
      <c r="L636" s="8" t="str">
        <f>IF(C636&lt;&gt;"-",SUMIFS(买入!$G$4:$G$1000,买入!$C$4:$C$1000,持仓统计!C636),"-")</f>
        <v>-</v>
      </c>
      <c r="M636" s="9" t="str">
        <f>IF(C636&lt;&gt;"-",SUMIFS(买入!$I$4:$I$1000,买入!$C$4:$C$1000,持仓统计!C636),"-")</f>
        <v>-</v>
      </c>
      <c r="N636" s="8" t="str">
        <f>IF(C636&lt;&gt;"-",SUMIFS(卖出!$G$4:$G$1000,卖出!$C$4:$C$1000,持仓统计!C636),"-")</f>
        <v>-</v>
      </c>
      <c r="O636" s="9" t="str">
        <f>IF(C636&lt;&gt;"-",SUMIFS(卖出!$I$4:$I$1000,卖出!$C$4:$C$1000,持仓统计!C636),"-")</f>
        <v>-</v>
      </c>
      <c r="P636" s="8" t="str">
        <f t="shared" si="37"/>
        <v>-</v>
      </c>
      <c r="Q636" s="9"/>
      <c r="R636" s="9" t="str">
        <f t="shared" si="38"/>
        <v>-</v>
      </c>
      <c r="S636" s="9" t="str">
        <f>IF(C636&lt;&gt;"-",SUMIFS(买入!$J$4:$J$1000,买入!$C$4:$C$1000,持仓统计!C636)+SUMIFS(卖出!$J$4:$J$1000,卖出!$C$4:$C$1000,持仓统计!C636),"-")</f>
        <v>-</v>
      </c>
      <c r="T636" s="9" t="str">
        <f t="shared" si="39"/>
        <v>-</v>
      </c>
      <c r="U636" s="8"/>
    </row>
    <row r="637" customHeight="1" spans="2:21">
      <c r="B637" s="8">
        <f t="shared" si="36"/>
        <v>631</v>
      </c>
      <c r="C637" s="8" t="str">
        <f>IF(选股!C631&lt;&gt;"",选股!C631,"-")</f>
        <v>-</v>
      </c>
      <c r="D637" s="8"/>
      <c r="E637" s="8" t="str">
        <f>IFERROR(VLOOKUP(C637,选股!C631:E1627,2,FALSE),"-")</f>
        <v>-</v>
      </c>
      <c r="F637" s="8"/>
      <c r="G637" s="8"/>
      <c r="H637" s="8"/>
      <c r="I637" s="8"/>
      <c r="J637" s="8"/>
      <c r="K637" s="8" t="str">
        <f>IFERROR(VLOOKUP(C637,选股!C631:E1627,3,FALSE),"-")</f>
        <v>-</v>
      </c>
      <c r="L637" s="8" t="str">
        <f>IF(C637&lt;&gt;"-",SUMIFS(买入!$G$4:$G$1000,买入!$C$4:$C$1000,持仓统计!C637),"-")</f>
        <v>-</v>
      </c>
      <c r="M637" s="9" t="str">
        <f>IF(C637&lt;&gt;"-",SUMIFS(买入!$I$4:$I$1000,买入!$C$4:$C$1000,持仓统计!C637),"-")</f>
        <v>-</v>
      </c>
      <c r="N637" s="8" t="str">
        <f>IF(C637&lt;&gt;"-",SUMIFS(卖出!$G$4:$G$1000,卖出!$C$4:$C$1000,持仓统计!C637),"-")</f>
        <v>-</v>
      </c>
      <c r="O637" s="9" t="str">
        <f>IF(C637&lt;&gt;"-",SUMIFS(卖出!$I$4:$I$1000,卖出!$C$4:$C$1000,持仓统计!C637),"-")</f>
        <v>-</v>
      </c>
      <c r="P637" s="8" t="str">
        <f t="shared" si="37"/>
        <v>-</v>
      </c>
      <c r="Q637" s="9"/>
      <c r="R637" s="9" t="str">
        <f t="shared" si="38"/>
        <v>-</v>
      </c>
      <c r="S637" s="9" t="str">
        <f>IF(C637&lt;&gt;"-",SUMIFS(买入!$J$4:$J$1000,买入!$C$4:$C$1000,持仓统计!C637)+SUMIFS(卖出!$J$4:$J$1000,卖出!$C$4:$C$1000,持仓统计!C637),"-")</f>
        <v>-</v>
      </c>
      <c r="T637" s="9" t="str">
        <f t="shared" si="39"/>
        <v>-</v>
      </c>
      <c r="U637" s="8"/>
    </row>
    <row r="638" customHeight="1" spans="2:21">
      <c r="B638" s="8">
        <f t="shared" si="36"/>
        <v>632</v>
      </c>
      <c r="C638" s="8" t="str">
        <f>IF(选股!C632&lt;&gt;"",选股!C632,"-")</f>
        <v>-</v>
      </c>
      <c r="D638" s="8"/>
      <c r="E638" s="8" t="str">
        <f>IFERROR(VLOOKUP(C638,选股!C632:E1628,2,FALSE),"-")</f>
        <v>-</v>
      </c>
      <c r="F638" s="8"/>
      <c r="G638" s="8"/>
      <c r="H638" s="8"/>
      <c r="I638" s="8"/>
      <c r="J638" s="8"/>
      <c r="K638" s="8" t="str">
        <f>IFERROR(VLOOKUP(C638,选股!C632:E1628,3,FALSE),"-")</f>
        <v>-</v>
      </c>
      <c r="L638" s="8" t="str">
        <f>IF(C638&lt;&gt;"-",SUMIFS(买入!$G$4:$G$1000,买入!$C$4:$C$1000,持仓统计!C638),"-")</f>
        <v>-</v>
      </c>
      <c r="M638" s="9" t="str">
        <f>IF(C638&lt;&gt;"-",SUMIFS(买入!$I$4:$I$1000,买入!$C$4:$C$1000,持仓统计!C638),"-")</f>
        <v>-</v>
      </c>
      <c r="N638" s="8" t="str">
        <f>IF(C638&lt;&gt;"-",SUMIFS(卖出!$G$4:$G$1000,卖出!$C$4:$C$1000,持仓统计!C638),"-")</f>
        <v>-</v>
      </c>
      <c r="O638" s="9" t="str">
        <f>IF(C638&lt;&gt;"-",SUMIFS(卖出!$I$4:$I$1000,卖出!$C$4:$C$1000,持仓统计!C638),"-")</f>
        <v>-</v>
      </c>
      <c r="P638" s="8" t="str">
        <f t="shared" si="37"/>
        <v>-</v>
      </c>
      <c r="Q638" s="9"/>
      <c r="R638" s="9" t="str">
        <f t="shared" si="38"/>
        <v>-</v>
      </c>
      <c r="S638" s="9" t="str">
        <f>IF(C638&lt;&gt;"-",SUMIFS(买入!$J$4:$J$1000,买入!$C$4:$C$1000,持仓统计!C638)+SUMIFS(卖出!$J$4:$J$1000,卖出!$C$4:$C$1000,持仓统计!C638),"-")</f>
        <v>-</v>
      </c>
      <c r="T638" s="9" t="str">
        <f t="shared" si="39"/>
        <v>-</v>
      </c>
      <c r="U638" s="8"/>
    </row>
    <row r="639" customHeight="1" spans="2:21">
      <c r="B639" s="8">
        <f t="shared" si="36"/>
        <v>633</v>
      </c>
      <c r="C639" s="8" t="str">
        <f>IF(选股!C633&lt;&gt;"",选股!C633,"-")</f>
        <v>-</v>
      </c>
      <c r="D639" s="8"/>
      <c r="E639" s="8" t="str">
        <f>IFERROR(VLOOKUP(C639,选股!C633:E1629,2,FALSE),"-")</f>
        <v>-</v>
      </c>
      <c r="F639" s="8"/>
      <c r="G639" s="8"/>
      <c r="H639" s="8"/>
      <c r="I639" s="8"/>
      <c r="J639" s="8"/>
      <c r="K639" s="8" t="str">
        <f>IFERROR(VLOOKUP(C639,选股!C633:E1629,3,FALSE),"-")</f>
        <v>-</v>
      </c>
      <c r="L639" s="8" t="str">
        <f>IF(C639&lt;&gt;"-",SUMIFS(买入!$G$4:$G$1000,买入!$C$4:$C$1000,持仓统计!C639),"-")</f>
        <v>-</v>
      </c>
      <c r="M639" s="9" t="str">
        <f>IF(C639&lt;&gt;"-",SUMIFS(买入!$I$4:$I$1000,买入!$C$4:$C$1000,持仓统计!C639),"-")</f>
        <v>-</v>
      </c>
      <c r="N639" s="8" t="str">
        <f>IF(C639&lt;&gt;"-",SUMIFS(卖出!$G$4:$G$1000,卖出!$C$4:$C$1000,持仓统计!C639),"-")</f>
        <v>-</v>
      </c>
      <c r="O639" s="9" t="str">
        <f>IF(C639&lt;&gt;"-",SUMIFS(卖出!$I$4:$I$1000,卖出!$C$4:$C$1000,持仓统计!C639),"-")</f>
        <v>-</v>
      </c>
      <c r="P639" s="8" t="str">
        <f t="shared" si="37"/>
        <v>-</v>
      </c>
      <c r="Q639" s="9"/>
      <c r="R639" s="9" t="str">
        <f t="shared" si="38"/>
        <v>-</v>
      </c>
      <c r="S639" s="9" t="str">
        <f>IF(C639&lt;&gt;"-",SUMIFS(买入!$J$4:$J$1000,买入!$C$4:$C$1000,持仓统计!C639)+SUMIFS(卖出!$J$4:$J$1000,卖出!$C$4:$C$1000,持仓统计!C639),"-")</f>
        <v>-</v>
      </c>
      <c r="T639" s="9" t="str">
        <f t="shared" si="39"/>
        <v>-</v>
      </c>
      <c r="U639" s="8"/>
    </row>
    <row r="640" customHeight="1" spans="2:21">
      <c r="B640" s="8">
        <f t="shared" si="36"/>
        <v>634</v>
      </c>
      <c r="C640" s="8" t="str">
        <f>IF(选股!C634&lt;&gt;"",选股!C634,"-")</f>
        <v>-</v>
      </c>
      <c r="D640" s="8"/>
      <c r="E640" s="8" t="str">
        <f>IFERROR(VLOOKUP(C640,选股!C634:E1630,2,FALSE),"-")</f>
        <v>-</v>
      </c>
      <c r="F640" s="8"/>
      <c r="G640" s="8"/>
      <c r="H640" s="8"/>
      <c r="I640" s="8"/>
      <c r="J640" s="8"/>
      <c r="K640" s="8" t="str">
        <f>IFERROR(VLOOKUP(C640,选股!C634:E1630,3,FALSE),"-")</f>
        <v>-</v>
      </c>
      <c r="L640" s="8" t="str">
        <f>IF(C640&lt;&gt;"-",SUMIFS(买入!$G$4:$G$1000,买入!$C$4:$C$1000,持仓统计!C640),"-")</f>
        <v>-</v>
      </c>
      <c r="M640" s="9" t="str">
        <f>IF(C640&lt;&gt;"-",SUMIFS(买入!$I$4:$I$1000,买入!$C$4:$C$1000,持仓统计!C640),"-")</f>
        <v>-</v>
      </c>
      <c r="N640" s="8" t="str">
        <f>IF(C640&lt;&gt;"-",SUMIFS(卖出!$G$4:$G$1000,卖出!$C$4:$C$1000,持仓统计!C640),"-")</f>
        <v>-</v>
      </c>
      <c r="O640" s="9" t="str">
        <f>IF(C640&lt;&gt;"-",SUMIFS(卖出!$I$4:$I$1000,卖出!$C$4:$C$1000,持仓统计!C640),"-")</f>
        <v>-</v>
      </c>
      <c r="P640" s="8" t="str">
        <f t="shared" si="37"/>
        <v>-</v>
      </c>
      <c r="Q640" s="9"/>
      <c r="R640" s="9" t="str">
        <f t="shared" si="38"/>
        <v>-</v>
      </c>
      <c r="S640" s="9" t="str">
        <f>IF(C640&lt;&gt;"-",SUMIFS(买入!$J$4:$J$1000,买入!$C$4:$C$1000,持仓统计!C640)+SUMIFS(卖出!$J$4:$J$1000,卖出!$C$4:$C$1000,持仓统计!C640),"-")</f>
        <v>-</v>
      </c>
      <c r="T640" s="9" t="str">
        <f t="shared" si="39"/>
        <v>-</v>
      </c>
      <c r="U640" s="8"/>
    </row>
    <row r="641" customHeight="1" spans="2:21">
      <c r="B641" s="8">
        <f t="shared" si="36"/>
        <v>635</v>
      </c>
      <c r="C641" s="8" t="str">
        <f>IF(选股!C635&lt;&gt;"",选股!C635,"-")</f>
        <v>-</v>
      </c>
      <c r="D641" s="8"/>
      <c r="E641" s="8" t="str">
        <f>IFERROR(VLOOKUP(C641,选股!C635:E1631,2,FALSE),"-")</f>
        <v>-</v>
      </c>
      <c r="F641" s="8"/>
      <c r="G641" s="8"/>
      <c r="H641" s="8"/>
      <c r="I641" s="8"/>
      <c r="J641" s="8"/>
      <c r="K641" s="8" t="str">
        <f>IFERROR(VLOOKUP(C641,选股!C635:E1631,3,FALSE),"-")</f>
        <v>-</v>
      </c>
      <c r="L641" s="8" t="str">
        <f>IF(C641&lt;&gt;"-",SUMIFS(买入!$G$4:$G$1000,买入!$C$4:$C$1000,持仓统计!C641),"-")</f>
        <v>-</v>
      </c>
      <c r="M641" s="9" t="str">
        <f>IF(C641&lt;&gt;"-",SUMIFS(买入!$I$4:$I$1000,买入!$C$4:$C$1000,持仓统计!C641),"-")</f>
        <v>-</v>
      </c>
      <c r="N641" s="8" t="str">
        <f>IF(C641&lt;&gt;"-",SUMIFS(卖出!$G$4:$G$1000,卖出!$C$4:$C$1000,持仓统计!C641),"-")</f>
        <v>-</v>
      </c>
      <c r="O641" s="9" t="str">
        <f>IF(C641&lt;&gt;"-",SUMIFS(卖出!$I$4:$I$1000,卖出!$C$4:$C$1000,持仓统计!C641),"-")</f>
        <v>-</v>
      </c>
      <c r="P641" s="8" t="str">
        <f t="shared" si="37"/>
        <v>-</v>
      </c>
      <c r="Q641" s="9"/>
      <c r="R641" s="9" t="str">
        <f t="shared" si="38"/>
        <v>-</v>
      </c>
      <c r="S641" s="9" t="str">
        <f>IF(C641&lt;&gt;"-",SUMIFS(买入!$J$4:$J$1000,买入!$C$4:$C$1000,持仓统计!C641)+SUMIFS(卖出!$J$4:$J$1000,卖出!$C$4:$C$1000,持仓统计!C641),"-")</f>
        <v>-</v>
      </c>
      <c r="T641" s="9" t="str">
        <f t="shared" si="39"/>
        <v>-</v>
      </c>
      <c r="U641" s="8"/>
    </row>
    <row r="642" customHeight="1" spans="2:21">
      <c r="B642" s="8">
        <f t="shared" si="36"/>
        <v>636</v>
      </c>
      <c r="C642" s="8" t="str">
        <f>IF(选股!C636&lt;&gt;"",选股!C636,"-")</f>
        <v>-</v>
      </c>
      <c r="D642" s="8"/>
      <c r="E642" s="8" t="str">
        <f>IFERROR(VLOOKUP(C642,选股!C636:E1632,2,FALSE),"-")</f>
        <v>-</v>
      </c>
      <c r="F642" s="8"/>
      <c r="G642" s="8"/>
      <c r="H642" s="8"/>
      <c r="I642" s="8"/>
      <c r="J642" s="8"/>
      <c r="K642" s="8" t="str">
        <f>IFERROR(VLOOKUP(C642,选股!C636:E1632,3,FALSE),"-")</f>
        <v>-</v>
      </c>
      <c r="L642" s="8" t="str">
        <f>IF(C642&lt;&gt;"-",SUMIFS(买入!$G$4:$G$1000,买入!$C$4:$C$1000,持仓统计!C642),"-")</f>
        <v>-</v>
      </c>
      <c r="M642" s="9" t="str">
        <f>IF(C642&lt;&gt;"-",SUMIFS(买入!$I$4:$I$1000,买入!$C$4:$C$1000,持仓统计!C642),"-")</f>
        <v>-</v>
      </c>
      <c r="N642" s="8" t="str">
        <f>IF(C642&lt;&gt;"-",SUMIFS(卖出!$G$4:$G$1000,卖出!$C$4:$C$1000,持仓统计!C642),"-")</f>
        <v>-</v>
      </c>
      <c r="O642" s="9" t="str">
        <f>IF(C642&lt;&gt;"-",SUMIFS(卖出!$I$4:$I$1000,卖出!$C$4:$C$1000,持仓统计!C642),"-")</f>
        <v>-</v>
      </c>
      <c r="P642" s="8" t="str">
        <f t="shared" si="37"/>
        <v>-</v>
      </c>
      <c r="Q642" s="9"/>
      <c r="R642" s="9" t="str">
        <f t="shared" si="38"/>
        <v>-</v>
      </c>
      <c r="S642" s="9" t="str">
        <f>IF(C642&lt;&gt;"-",SUMIFS(买入!$J$4:$J$1000,买入!$C$4:$C$1000,持仓统计!C642)+SUMIFS(卖出!$J$4:$J$1000,卖出!$C$4:$C$1000,持仓统计!C642),"-")</f>
        <v>-</v>
      </c>
      <c r="T642" s="9" t="str">
        <f t="shared" si="39"/>
        <v>-</v>
      </c>
      <c r="U642" s="8"/>
    </row>
    <row r="643" customHeight="1" spans="2:21">
      <c r="B643" s="8">
        <f t="shared" si="36"/>
        <v>637</v>
      </c>
      <c r="C643" s="8" t="str">
        <f>IF(选股!C637&lt;&gt;"",选股!C637,"-")</f>
        <v>-</v>
      </c>
      <c r="D643" s="8"/>
      <c r="E643" s="8" t="str">
        <f>IFERROR(VLOOKUP(C643,选股!C637:E1633,2,FALSE),"-")</f>
        <v>-</v>
      </c>
      <c r="F643" s="8"/>
      <c r="G643" s="8"/>
      <c r="H643" s="8"/>
      <c r="I643" s="8"/>
      <c r="J643" s="8"/>
      <c r="K643" s="8" t="str">
        <f>IFERROR(VLOOKUP(C643,选股!C637:E1633,3,FALSE),"-")</f>
        <v>-</v>
      </c>
      <c r="L643" s="8" t="str">
        <f>IF(C643&lt;&gt;"-",SUMIFS(买入!$G$4:$G$1000,买入!$C$4:$C$1000,持仓统计!C643),"-")</f>
        <v>-</v>
      </c>
      <c r="M643" s="9" t="str">
        <f>IF(C643&lt;&gt;"-",SUMIFS(买入!$I$4:$I$1000,买入!$C$4:$C$1000,持仓统计!C643),"-")</f>
        <v>-</v>
      </c>
      <c r="N643" s="8" t="str">
        <f>IF(C643&lt;&gt;"-",SUMIFS(卖出!$G$4:$G$1000,卖出!$C$4:$C$1000,持仓统计!C643),"-")</f>
        <v>-</v>
      </c>
      <c r="O643" s="9" t="str">
        <f>IF(C643&lt;&gt;"-",SUMIFS(卖出!$I$4:$I$1000,卖出!$C$4:$C$1000,持仓统计!C643),"-")</f>
        <v>-</v>
      </c>
      <c r="P643" s="8" t="str">
        <f t="shared" si="37"/>
        <v>-</v>
      </c>
      <c r="Q643" s="9"/>
      <c r="R643" s="9" t="str">
        <f t="shared" si="38"/>
        <v>-</v>
      </c>
      <c r="S643" s="9" t="str">
        <f>IF(C643&lt;&gt;"-",SUMIFS(买入!$J$4:$J$1000,买入!$C$4:$C$1000,持仓统计!C643)+SUMIFS(卖出!$J$4:$J$1000,卖出!$C$4:$C$1000,持仓统计!C643),"-")</f>
        <v>-</v>
      </c>
      <c r="T643" s="9" t="str">
        <f t="shared" si="39"/>
        <v>-</v>
      </c>
      <c r="U643" s="8"/>
    </row>
    <row r="644" customHeight="1" spans="2:21">
      <c r="B644" s="8">
        <f t="shared" si="36"/>
        <v>638</v>
      </c>
      <c r="C644" s="8" t="str">
        <f>IF(选股!C638&lt;&gt;"",选股!C638,"-")</f>
        <v>-</v>
      </c>
      <c r="D644" s="8"/>
      <c r="E644" s="8" t="str">
        <f>IFERROR(VLOOKUP(C644,选股!C638:E1634,2,FALSE),"-")</f>
        <v>-</v>
      </c>
      <c r="F644" s="8"/>
      <c r="G644" s="8"/>
      <c r="H644" s="8"/>
      <c r="I644" s="8"/>
      <c r="J644" s="8"/>
      <c r="K644" s="8" t="str">
        <f>IFERROR(VLOOKUP(C644,选股!C638:E1634,3,FALSE),"-")</f>
        <v>-</v>
      </c>
      <c r="L644" s="8" t="str">
        <f>IF(C644&lt;&gt;"-",SUMIFS(买入!$G$4:$G$1000,买入!$C$4:$C$1000,持仓统计!C644),"-")</f>
        <v>-</v>
      </c>
      <c r="M644" s="9" t="str">
        <f>IF(C644&lt;&gt;"-",SUMIFS(买入!$I$4:$I$1000,买入!$C$4:$C$1000,持仓统计!C644),"-")</f>
        <v>-</v>
      </c>
      <c r="N644" s="8" t="str">
        <f>IF(C644&lt;&gt;"-",SUMIFS(卖出!$G$4:$G$1000,卖出!$C$4:$C$1000,持仓统计!C644),"-")</f>
        <v>-</v>
      </c>
      <c r="O644" s="9" t="str">
        <f>IF(C644&lt;&gt;"-",SUMIFS(卖出!$I$4:$I$1000,卖出!$C$4:$C$1000,持仓统计!C644),"-")</f>
        <v>-</v>
      </c>
      <c r="P644" s="8" t="str">
        <f t="shared" si="37"/>
        <v>-</v>
      </c>
      <c r="Q644" s="9"/>
      <c r="R644" s="9" t="str">
        <f t="shared" si="38"/>
        <v>-</v>
      </c>
      <c r="S644" s="9" t="str">
        <f>IF(C644&lt;&gt;"-",SUMIFS(买入!$J$4:$J$1000,买入!$C$4:$C$1000,持仓统计!C644)+SUMIFS(卖出!$J$4:$J$1000,卖出!$C$4:$C$1000,持仓统计!C644),"-")</f>
        <v>-</v>
      </c>
      <c r="T644" s="9" t="str">
        <f t="shared" si="39"/>
        <v>-</v>
      </c>
      <c r="U644" s="8"/>
    </row>
    <row r="645" customHeight="1" spans="2:21">
      <c r="B645" s="8">
        <f t="shared" si="36"/>
        <v>639</v>
      </c>
      <c r="C645" s="8" t="str">
        <f>IF(选股!C639&lt;&gt;"",选股!C639,"-")</f>
        <v>-</v>
      </c>
      <c r="D645" s="8"/>
      <c r="E645" s="8" t="str">
        <f>IFERROR(VLOOKUP(C645,选股!C639:E1635,2,FALSE),"-")</f>
        <v>-</v>
      </c>
      <c r="F645" s="8"/>
      <c r="G645" s="8"/>
      <c r="H645" s="8"/>
      <c r="I645" s="8"/>
      <c r="J645" s="8"/>
      <c r="K645" s="8" t="str">
        <f>IFERROR(VLOOKUP(C645,选股!C639:E1635,3,FALSE),"-")</f>
        <v>-</v>
      </c>
      <c r="L645" s="8" t="str">
        <f>IF(C645&lt;&gt;"-",SUMIFS(买入!$G$4:$G$1000,买入!$C$4:$C$1000,持仓统计!C645),"-")</f>
        <v>-</v>
      </c>
      <c r="M645" s="9" t="str">
        <f>IF(C645&lt;&gt;"-",SUMIFS(买入!$I$4:$I$1000,买入!$C$4:$C$1000,持仓统计!C645),"-")</f>
        <v>-</v>
      </c>
      <c r="N645" s="8" t="str">
        <f>IF(C645&lt;&gt;"-",SUMIFS(卖出!$G$4:$G$1000,卖出!$C$4:$C$1000,持仓统计!C645),"-")</f>
        <v>-</v>
      </c>
      <c r="O645" s="9" t="str">
        <f>IF(C645&lt;&gt;"-",SUMIFS(卖出!$I$4:$I$1000,卖出!$C$4:$C$1000,持仓统计!C645),"-")</f>
        <v>-</v>
      </c>
      <c r="P645" s="8" t="str">
        <f t="shared" si="37"/>
        <v>-</v>
      </c>
      <c r="Q645" s="9"/>
      <c r="R645" s="9" t="str">
        <f t="shared" si="38"/>
        <v>-</v>
      </c>
      <c r="S645" s="9" t="str">
        <f>IF(C645&lt;&gt;"-",SUMIFS(买入!$J$4:$J$1000,买入!$C$4:$C$1000,持仓统计!C645)+SUMIFS(卖出!$J$4:$J$1000,卖出!$C$4:$C$1000,持仓统计!C645),"-")</f>
        <v>-</v>
      </c>
      <c r="T645" s="9" t="str">
        <f t="shared" si="39"/>
        <v>-</v>
      </c>
      <c r="U645" s="8"/>
    </row>
    <row r="646" customHeight="1" spans="2:21">
      <c r="B646" s="8">
        <f t="shared" si="36"/>
        <v>640</v>
      </c>
      <c r="C646" s="8" t="str">
        <f>IF(选股!C640&lt;&gt;"",选股!C640,"-")</f>
        <v>-</v>
      </c>
      <c r="D646" s="8"/>
      <c r="E646" s="8" t="str">
        <f>IFERROR(VLOOKUP(C646,选股!C640:E1636,2,FALSE),"-")</f>
        <v>-</v>
      </c>
      <c r="F646" s="8"/>
      <c r="G646" s="8"/>
      <c r="H646" s="8"/>
      <c r="I646" s="8"/>
      <c r="J646" s="8"/>
      <c r="K646" s="8" t="str">
        <f>IFERROR(VLOOKUP(C646,选股!C640:E1636,3,FALSE),"-")</f>
        <v>-</v>
      </c>
      <c r="L646" s="8" t="str">
        <f>IF(C646&lt;&gt;"-",SUMIFS(买入!$G$4:$G$1000,买入!$C$4:$C$1000,持仓统计!C646),"-")</f>
        <v>-</v>
      </c>
      <c r="M646" s="9" t="str">
        <f>IF(C646&lt;&gt;"-",SUMIFS(买入!$I$4:$I$1000,买入!$C$4:$C$1000,持仓统计!C646),"-")</f>
        <v>-</v>
      </c>
      <c r="N646" s="8" t="str">
        <f>IF(C646&lt;&gt;"-",SUMIFS(卖出!$G$4:$G$1000,卖出!$C$4:$C$1000,持仓统计!C646),"-")</f>
        <v>-</v>
      </c>
      <c r="O646" s="9" t="str">
        <f>IF(C646&lt;&gt;"-",SUMIFS(卖出!$I$4:$I$1000,卖出!$C$4:$C$1000,持仓统计!C646),"-")</f>
        <v>-</v>
      </c>
      <c r="P646" s="8" t="str">
        <f t="shared" si="37"/>
        <v>-</v>
      </c>
      <c r="Q646" s="9"/>
      <c r="R646" s="9" t="str">
        <f t="shared" si="38"/>
        <v>-</v>
      </c>
      <c r="S646" s="9" t="str">
        <f>IF(C646&lt;&gt;"-",SUMIFS(买入!$J$4:$J$1000,买入!$C$4:$C$1000,持仓统计!C646)+SUMIFS(卖出!$J$4:$J$1000,卖出!$C$4:$C$1000,持仓统计!C646),"-")</f>
        <v>-</v>
      </c>
      <c r="T646" s="9" t="str">
        <f t="shared" si="39"/>
        <v>-</v>
      </c>
      <c r="U646" s="8"/>
    </row>
    <row r="647" customHeight="1" spans="2:21">
      <c r="B647" s="8">
        <f t="shared" si="36"/>
        <v>641</v>
      </c>
      <c r="C647" s="8" t="str">
        <f>IF(选股!C641&lt;&gt;"",选股!C641,"-")</f>
        <v>-</v>
      </c>
      <c r="D647" s="8"/>
      <c r="E647" s="8" t="str">
        <f>IFERROR(VLOOKUP(C647,选股!C641:E1637,2,FALSE),"-")</f>
        <v>-</v>
      </c>
      <c r="F647" s="8"/>
      <c r="G647" s="8"/>
      <c r="H647" s="8"/>
      <c r="I647" s="8"/>
      <c r="J647" s="8"/>
      <c r="K647" s="8" t="str">
        <f>IFERROR(VLOOKUP(C647,选股!C641:E1637,3,FALSE),"-")</f>
        <v>-</v>
      </c>
      <c r="L647" s="8" t="str">
        <f>IF(C647&lt;&gt;"-",SUMIFS(买入!$G$4:$G$1000,买入!$C$4:$C$1000,持仓统计!C647),"-")</f>
        <v>-</v>
      </c>
      <c r="M647" s="9" t="str">
        <f>IF(C647&lt;&gt;"-",SUMIFS(买入!$I$4:$I$1000,买入!$C$4:$C$1000,持仓统计!C647),"-")</f>
        <v>-</v>
      </c>
      <c r="N647" s="8" t="str">
        <f>IF(C647&lt;&gt;"-",SUMIFS(卖出!$G$4:$G$1000,卖出!$C$4:$C$1000,持仓统计!C647),"-")</f>
        <v>-</v>
      </c>
      <c r="O647" s="9" t="str">
        <f>IF(C647&lt;&gt;"-",SUMIFS(卖出!$I$4:$I$1000,卖出!$C$4:$C$1000,持仓统计!C647),"-")</f>
        <v>-</v>
      </c>
      <c r="P647" s="8" t="str">
        <f t="shared" si="37"/>
        <v>-</v>
      </c>
      <c r="Q647" s="9"/>
      <c r="R647" s="9" t="str">
        <f t="shared" si="38"/>
        <v>-</v>
      </c>
      <c r="S647" s="9" t="str">
        <f>IF(C647&lt;&gt;"-",SUMIFS(买入!$J$4:$J$1000,买入!$C$4:$C$1000,持仓统计!C647)+SUMIFS(卖出!$J$4:$J$1000,卖出!$C$4:$C$1000,持仓统计!C647),"-")</f>
        <v>-</v>
      </c>
      <c r="T647" s="9" t="str">
        <f t="shared" si="39"/>
        <v>-</v>
      </c>
      <c r="U647" s="8"/>
    </row>
    <row r="648" customHeight="1" spans="2:21">
      <c r="B648" s="8">
        <f t="shared" si="36"/>
        <v>642</v>
      </c>
      <c r="C648" s="8" t="str">
        <f>IF(选股!C642&lt;&gt;"",选股!C642,"-")</f>
        <v>-</v>
      </c>
      <c r="D648" s="8"/>
      <c r="E648" s="8" t="str">
        <f>IFERROR(VLOOKUP(C648,选股!C642:E1638,2,FALSE),"-")</f>
        <v>-</v>
      </c>
      <c r="F648" s="8"/>
      <c r="G648" s="8"/>
      <c r="H648" s="8"/>
      <c r="I648" s="8"/>
      <c r="J648" s="8"/>
      <c r="K648" s="8" t="str">
        <f>IFERROR(VLOOKUP(C648,选股!C642:E1638,3,FALSE),"-")</f>
        <v>-</v>
      </c>
      <c r="L648" s="8" t="str">
        <f>IF(C648&lt;&gt;"-",SUMIFS(买入!$G$4:$G$1000,买入!$C$4:$C$1000,持仓统计!C648),"-")</f>
        <v>-</v>
      </c>
      <c r="M648" s="9" t="str">
        <f>IF(C648&lt;&gt;"-",SUMIFS(买入!$I$4:$I$1000,买入!$C$4:$C$1000,持仓统计!C648),"-")</f>
        <v>-</v>
      </c>
      <c r="N648" s="8" t="str">
        <f>IF(C648&lt;&gt;"-",SUMIFS(卖出!$G$4:$G$1000,卖出!$C$4:$C$1000,持仓统计!C648),"-")</f>
        <v>-</v>
      </c>
      <c r="O648" s="9" t="str">
        <f>IF(C648&lt;&gt;"-",SUMIFS(卖出!$I$4:$I$1000,卖出!$C$4:$C$1000,持仓统计!C648),"-")</f>
        <v>-</v>
      </c>
      <c r="P648" s="8" t="str">
        <f t="shared" si="37"/>
        <v>-</v>
      </c>
      <c r="Q648" s="9"/>
      <c r="R648" s="9" t="str">
        <f t="shared" si="38"/>
        <v>-</v>
      </c>
      <c r="S648" s="9" t="str">
        <f>IF(C648&lt;&gt;"-",SUMIFS(买入!$J$4:$J$1000,买入!$C$4:$C$1000,持仓统计!C648)+SUMIFS(卖出!$J$4:$J$1000,卖出!$C$4:$C$1000,持仓统计!C648),"-")</f>
        <v>-</v>
      </c>
      <c r="T648" s="9" t="str">
        <f t="shared" si="39"/>
        <v>-</v>
      </c>
      <c r="U648" s="8"/>
    </row>
    <row r="649" customHeight="1" spans="2:21">
      <c r="B649" s="8">
        <f t="shared" si="36"/>
        <v>643</v>
      </c>
      <c r="C649" s="8" t="str">
        <f>IF(选股!C643&lt;&gt;"",选股!C643,"-")</f>
        <v>-</v>
      </c>
      <c r="D649" s="8"/>
      <c r="E649" s="8" t="str">
        <f>IFERROR(VLOOKUP(C649,选股!C643:E1639,2,FALSE),"-")</f>
        <v>-</v>
      </c>
      <c r="F649" s="8"/>
      <c r="G649" s="8"/>
      <c r="H649" s="8"/>
      <c r="I649" s="8"/>
      <c r="J649" s="8"/>
      <c r="K649" s="8" t="str">
        <f>IFERROR(VLOOKUP(C649,选股!C643:E1639,3,FALSE),"-")</f>
        <v>-</v>
      </c>
      <c r="L649" s="8" t="str">
        <f>IF(C649&lt;&gt;"-",SUMIFS(买入!$G$4:$G$1000,买入!$C$4:$C$1000,持仓统计!C649),"-")</f>
        <v>-</v>
      </c>
      <c r="M649" s="9" t="str">
        <f>IF(C649&lt;&gt;"-",SUMIFS(买入!$I$4:$I$1000,买入!$C$4:$C$1000,持仓统计!C649),"-")</f>
        <v>-</v>
      </c>
      <c r="N649" s="8" t="str">
        <f>IF(C649&lt;&gt;"-",SUMIFS(卖出!$G$4:$G$1000,卖出!$C$4:$C$1000,持仓统计!C649),"-")</f>
        <v>-</v>
      </c>
      <c r="O649" s="9" t="str">
        <f>IF(C649&lt;&gt;"-",SUMIFS(卖出!$I$4:$I$1000,卖出!$C$4:$C$1000,持仓统计!C649),"-")</f>
        <v>-</v>
      </c>
      <c r="P649" s="8" t="str">
        <f t="shared" si="37"/>
        <v>-</v>
      </c>
      <c r="Q649" s="9"/>
      <c r="R649" s="9" t="str">
        <f t="shared" si="38"/>
        <v>-</v>
      </c>
      <c r="S649" s="9" t="str">
        <f>IF(C649&lt;&gt;"-",SUMIFS(买入!$J$4:$J$1000,买入!$C$4:$C$1000,持仓统计!C649)+SUMIFS(卖出!$J$4:$J$1000,卖出!$C$4:$C$1000,持仓统计!C649),"-")</f>
        <v>-</v>
      </c>
      <c r="T649" s="9" t="str">
        <f t="shared" si="39"/>
        <v>-</v>
      </c>
      <c r="U649" s="8"/>
    </row>
    <row r="650" customHeight="1" spans="2:21">
      <c r="B650" s="8">
        <f t="shared" si="36"/>
        <v>644</v>
      </c>
      <c r="C650" s="8" t="str">
        <f>IF(选股!C644&lt;&gt;"",选股!C644,"-")</f>
        <v>-</v>
      </c>
      <c r="D650" s="8"/>
      <c r="E650" s="8" t="str">
        <f>IFERROR(VLOOKUP(C650,选股!C644:E1640,2,FALSE),"-")</f>
        <v>-</v>
      </c>
      <c r="F650" s="8"/>
      <c r="G650" s="8"/>
      <c r="H650" s="8"/>
      <c r="I650" s="8"/>
      <c r="J650" s="8"/>
      <c r="K650" s="8" t="str">
        <f>IFERROR(VLOOKUP(C650,选股!C644:E1640,3,FALSE),"-")</f>
        <v>-</v>
      </c>
      <c r="L650" s="8" t="str">
        <f>IF(C650&lt;&gt;"-",SUMIFS(买入!$G$4:$G$1000,买入!$C$4:$C$1000,持仓统计!C650),"-")</f>
        <v>-</v>
      </c>
      <c r="M650" s="9" t="str">
        <f>IF(C650&lt;&gt;"-",SUMIFS(买入!$I$4:$I$1000,买入!$C$4:$C$1000,持仓统计!C650),"-")</f>
        <v>-</v>
      </c>
      <c r="N650" s="8" t="str">
        <f>IF(C650&lt;&gt;"-",SUMIFS(卖出!$G$4:$G$1000,卖出!$C$4:$C$1000,持仓统计!C650),"-")</f>
        <v>-</v>
      </c>
      <c r="O650" s="9" t="str">
        <f>IF(C650&lt;&gt;"-",SUMIFS(卖出!$I$4:$I$1000,卖出!$C$4:$C$1000,持仓统计!C650),"-")</f>
        <v>-</v>
      </c>
      <c r="P650" s="8" t="str">
        <f t="shared" si="37"/>
        <v>-</v>
      </c>
      <c r="Q650" s="9"/>
      <c r="R650" s="9" t="str">
        <f t="shared" si="38"/>
        <v>-</v>
      </c>
      <c r="S650" s="9" t="str">
        <f>IF(C650&lt;&gt;"-",SUMIFS(买入!$J$4:$J$1000,买入!$C$4:$C$1000,持仓统计!C650)+SUMIFS(卖出!$J$4:$J$1000,卖出!$C$4:$C$1000,持仓统计!C650),"-")</f>
        <v>-</v>
      </c>
      <c r="T650" s="9" t="str">
        <f t="shared" si="39"/>
        <v>-</v>
      </c>
      <c r="U650" s="8"/>
    </row>
    <row r="651" customHeight="1" spans="2:21">
      <c r="B651" s="8">
        <f t="shared" ref="B651:B714" si="40">IF(C651&lt;&gt;"",ROW()-6,"")</f>
        <v>645</v>
      </c>
      <c r="C651" s="8" t="str">
        <f>IF(选股!C645&lt;&gt;"",选股!C645,"-")</f>
        <v>-</v>
      </c>
      <c r="D651" s="8"/>
      <c r="E651" s="8" t="str">
        <f>IFERROR(VLOOKUP(C651,选股!C645:E1641,2,FALSE),"-")</f>
        <v>-</v>
      </c>
      <c r="F651" s="8"/>
      <c r="G651" s="8"/>
      <c r="H651" s="8"/>
      <c r="I651" s="8"/>
      <c r="J651" s="8"/>
      <c r="K651" s="8" t="str">
        <f>IFERROR(VLOOKUP(C651,选股!C645:E1641,3,FALSE),"-")</f>
        <v>-</v>
      </c>
      <c r="L651" s="8" t="str">
        <f>IF(C651&lt;&gt;"-",SUMIFS(买入!$G$4:$G$1000,买入!$C$4:$C$1000,持仓统计!C651),"-")</f>
        <v>-</v>
      </c>
      <c r="M651" s="9" t="str">
        <f>IF(C651&lt;&gt;"-",SUMIFS(买入!$I$4:$I$1000,买入!$C$4:$C$1000,持仓统计!C651),"-")</f>
        <v>-</v>
      </c>
      <c r="N651" s="8" t="str">
        <f>IF(C651&lt;&gt;"-",SUMIFS(卖出!$G$4:$G$1000,卖出!$C$4:$C$1000,持仓统计!C651),"-")</f>
        <v>-</v>
      </c>
      <c r="O651" s="9" t="str">
        <f>IF(C651&lt;&gt;"-",SUMIFS(卖出!$I$4:$I$1000,卖出!$C$4:$C$1000,持仓统计!C651),"-")</f>
        <v>-</v>
      </c>
      <c r="P651" s="8" t="str">
        <f t="shared" ref="P651:P714" si="41">IFERROR(IF(AND(L651&lt;&gt;"",N651&lt;&gt;""),L651-N651,"-"),"-")</f>
        <v>-</v>
      </c>
      <c r="Q651" s="9"/>
      <c r="R651" s="9" t="str">
        <f t="shared" ref="R651:R714" si="42">IFERROR(IF(AND(P651&lt;&gt;"",Q651&lt;&gt;""),P651*Q651,"-"),"")</f>
        <v>-</v>
      </c>
      <c r="S651" s="9" t="str">
        <f>IF(C651&lt;&gt;"-",SUMIFS(买入!$J$4:$J$1000,买入!$C$4:$C$1000,持仓统计!C651)+SUMIFS(卖出!$J$4:$J$1000,卖出!$C$4:$C$1000,持仓统计!C651),"-")</f>
        <v>-</v>
      </c>
      <c r="T651" s="9" t="str">
        <f t="shared" ref="T651:T714" si="43">IF(C651&lt;&gt;"-",O651+R651-M651-S651,"-")</f>
        <v>-</v>
      </c>
      <c r="U651" s="8"/>
    </row>
    <row r="652" customHeight="1" spans="2:21">
      <c r="B652" s="8">
        <f t="shared" si="40"/>
        <v>646</v>
      </c>
      <c r="C652" s="8" t="str">
        <f>IF(选股!C646&lt;&gt;"",选股!C646,"-")</f>
        <v>-</v>
      </c>
      <c r="D652" s="8"/>
      <c r="E652" s="8" t="str">
        <f>IFERROR(VLOOKUP(C652,选股!C646:E1642,2,FALSE),"-")</f>
        <v>-</v>
      </c>
      <c r="F652" s="8"/>
      <c r="G652" s="8"/>
      <c r="H652" s="8"/>
      <c r="I652" s="8"/>
      <c r="J652" s="8"/>
      <c r="K652" s="8" t="str">
        <f>IFERROR(VLOOKUP(C652,选股!C646:E1642,3,FALSE),"-")</f>
        <v>-</v>
      </c>
      <c r="L652" s="8" t="str">
        <f>IF(C652&lt;&gt;"-",SUMIFS(买入!$G$4:$G$1000,买入!$C$4:$C$1000,持仓统计!C652),"-")</f>
        <v>-</v>
      </c>
      <c r="M652" s="9" t="str">
        <f>IF(C652&lt;&gt;"-",SUMIFS(买入!$I$4:$I$1000,买入!$C$4:$C$1000,持仓统计!C652),"-")</f>
        <v>-</v>
      </c>
      <c r="N652" s="8" t="str">
        <f>IF(C652&lt;&gt;"-",SUMIFS(卖出!$G$4:$G$1000,卖出!$C$4:$C$1000,持仓统计!C652),"-")</f>
        <v>-</v>
      </c>
      <c r="O652" s="9" t="str">
        <f>IF(C652&lt;&gt;"-",SUMIFS(卖出!$I$4:$I$1000,卖出!$C$4:$C$1000,持仓统计!C652),"-")</f>
        <v>-</v>
      </c>
      <c r="P652" s="8" t="str">
        <f t="shared" si="41"/>
        <v>-</v>
      </c>
      <c r="Q652" s="9"/>
      <c r="R652" s="9" t="str">
        <f t="shared" si="42"/>
        <v>-</v>
      </c>
      <c r="S652" s="9" t="str">
        <f>IF(C652&lt;&gt;"-",SUMIFS(买入!$J$4:$J$1000,买入!$C$4:$C$1000,持仓统计!C652)+SUMIFS(卖出!$J$4:$J$1000,卖出!$C$4:$C$1000,持仓统计!C652),"-")</f>
        <v>-</v>
      </c>
      <c r="T652" s="9" t="str">
        <f t="shared" si="43"/>
        <v>-</v>
      </c>
      <c r="U652" s="8"/>
    </row>
    <row r="653" customHeight="1" spans="2:21">
      <c r="B653" s="8">
        <f t="shared" si="40"/>
        <v>647</v>
      </c>
      <c r="C653" s="8" t="str">
        <f>IF(选股!C647&lt;&gt;"",选股!C647,"-")</f>
        <v>-</v>
      </c>
      <c r="D653" s="8"/>
      <c r="E653" s="8" t="str">
        <f>IFERROR(VLOOKUP(C653,选股!C647:E1643,2,FALSE),"-")</f>
        <v>-</v>
      </c>
      <c r="F653" s="8"/>
      <c r="G653" s="8"/>
      <c r="H653" s="8"/>
      <c r="I653" s="8"/>
      <c r="J653" s="8"/>
      <c r="K653" s="8" t="str">
        <f>IFERROR(VLOOKUP(C653,选股!C647:E1643,3,FALSE),"-")</f>
        <v>-</v>
      </c>
      <c r="L653" s="8" t="str">
        <f>IF(C653&lt;&gt;"-",SUMIFS(买入!$G$4:$G$1000,买入!$C$4:$C$1000,持仓统计!C653),"-")</f>
        <v>-</v>
      </c>
      <c r="M653" s="9" t="str">
        <f>IF(C653&lt;&gt;"-",SUMIFS(买入!$I$4:$I$1000,买入!$C$4:$C$1000,持仓统计!C653),"-")</f>
        <v>-</v>
      </c>
      <c r="N653" s="8" t="str">
        <f>IF(C653&lt;&gt;"-",SUMIFS(卖出!$G$4:$G$1000,卖出!$C$4:$C$1000,持仓统计!C653),"-")</f>
        <v>-</v>
      </c>
      <c r="O653" s="9" t="str">
        <f>IF(C653&lt;&gt;"-",SUMIFS(卖出!$I$4:$I$1000,卖出!$C$4:$C$1000,持仓统计!C653),"-")</f>
        <v>-</v>
      </c>
      <c r="P653" s="8" t="str">
        <f t="shared" si="41"/>
        <v>-</v>
      </c>
      <c r="Q653" s="9"/>
      <c r="R653" s="9" t="str">
        <f t="shared" si="42"/>
        <v>-</v>
      </c>
      <c r="S653" s="9" t="str">
        <f>IF(C653&lt;&gt;"-",SUMIFS(买入!$J$4:$J$1000,买入!$C$4:$C$1000,持仓统计!C653)+SUMIFS(卖出!$J$4:$J$1000,卖出!$C$4:$C$1000,持仓统计!C653),"-")</f>
        <v>-</v>
      </c>
      <c r="T653" s="9" t="str">
        <f t="shared" si="43"/>
        <v>-</v>
      </c>
      <c r="U653" s="8"/>
    </row>
    <row r="654" customHeight="1" spans="2:21">
      <c r="B654" s="8">
        <f t="shared" si="40"/>
        <v>648</v>
      </c>
      <c r="C654" s="8" t="str">
        <f>IF(选股!C648&lt;&gt;"",选股!C648,"-")</f>
        <v>-</v>
      </c>
      <c r="D654" s="8"/>
      <c r="E654" s="8" t="str">
        <f>IFERROR(VLOOKUP(C654,选股!C648:E1644,2,FALSE),"-")</f>
        <v>-</v>
      </c>
      <c r="F654" s="8"/>
      <c r="G654" s="8"/>
      <c r="H654" s="8"/>
      <c r="I654" s="8"/>
      <c r="J654" s="8"/>
      <c r="K654" s="8" t="str">
        <f>IFERROR(VLOOKUP(C654,选股!C648:E1644,3,FALSE),"-")</f>
        <v>-</v>
      </c>
      <c r="L654" s="8" t="str">
        <f>IF(C654&lt;&gt;"-",SUMIFS(买入!$G$4:$G$1000,买入!$C$4:$C$1000,持仓统计!C654),"-")</f>
        <v>-</v>
      </c>
      <c r="M654" s="9" t="str">
        <f>IF(C654&lt;&gt;"-",SUMIFS(买入!$I$4:$I$1000,买入!$C$4:$C$1000,持仓统计!C654),"-")</f>
        <v>-</v>
      </c>
      <c r="N654" s="8" t="str">
        <f>IF(C654&lt;&gt;"-",SUMIFS(卖出!$G$4:$G$1000,卖出!$C$4:$C$1000,持仓统计!C654),"-")</f>
        <v>-</v>
      </c>
      <c r="O654" s="9" t="str">
        <f>IF(C654&lt;&gt;"-",SUMIFS(卖出!$I$4:$I$1000,卖出!$C$4:$C$1000,持仓统计!C654),"-")</f>
        <v>-</v>
      </c>
      <c r="P654" s="8" t="str">
        <f t="shared" si="41"/>
        <v>-</v>
      </c>
      <c r="Q654" s="9"/>
      <c r="R654" s="9" t="str">
        <f t="shared" si="42"/>
        <v>-</v>
      </c>
      <c r="S654" s="9" t="str">
        <f>IF(C654&lt;&gt;"-",SUMIFS(买入!$J$4:$J$1000,买入!$C$4:$C$1000,持仓统计!C654)+SUMIFS(卖出!$J$4:$J$1000,卖出!$C$4:$C$1000,持仓统计!C654),"-")</f>
        <v>-</v>
      </c>
      <c r="T654" s="9" t="str">
        <f t="shared" si="43"/>
        <v>-</v>
      </c>
      <c r="U654" s="8"/>
    </row>
    <row r="655" customHeight="1" spans="2:21">
      <c r="B655" s="8">
        <f t="shared" si="40"/>
        <v>649</v>
      </c>
      <c r="C655" s="8" t="str">
        <f>IF(选股!C649&lt;&gt;"",选股!C649,"-")</f>
        <v>-</v>
      </c>
      <c r="D655" s="8"/>
      <c r="E655" s="8" t="str">
        <f>IFERROR(VLOOKUP(C655,选股!C649:E1645,2,FALSE),"-")</f>
        <v>-</v>
      </c>
      <c r="F655" s="8"/>
      <c r="G655" s="8"/>
      <c r="H655" s="8"/>
      <c r="I655" s="8"/>
      <c r="J655" s="8"/>
      <c r="K655" s="8" t="str">
        <f>IFERROR(VLOOKUP(C655,选股!C649:E1645,3,FALSE),"-")</f>
        <v>-</v>
      </c>
      <c r="L655" s="8" t="str">
        <f>IF(C655&lt;&gt;"-",SUMIFS(买入!$G$4:$G$1000,买入!$C$4:$C$1000,持仓统计!C655),"-")</f>
        <v>-</v>
      </c>
      <c r="M655" s="9" t="str">
        <f>IF(C655&lt;&gt;"-",SUMIFS(买入!$I$4:$I$1000,买入!$C$4:$C$1000,持仓统计!C655),"-")</f>
        <v>-</v>
      </c>
      <c r="N655" s="8" t="str">
        <f>IF(C655&lt;&gt;"-",SUMIFS(卖出!$G$4:$G$1000,卖出!$C$4:$C$1000,持仓统计!C655),"-")</f>
        <v>-</v>
      </c>
      <c r="O655" s="9" t="str">
        <f>IF(C655&lt;&gt;"-",SUMIFS(卖出!$I$4:$I$1000,卖出!$C$4:$C$1000,持仓统计!C655),"-")</f>
        <v>-</v>
      </c>
      <c r="P655" s="8" t="str">
        <f t="shared" si="41"/>
        <v>-</v>
      </c>
      <c r="Q655" s="9"/>
      <c r="R655" s="9" t="str">
        <f t="shared" si="42"/>
        <v>-</v>
      </c>
      <c r="S655" s="9" t="str">
        <f>IF(C655&lt;&gt;"-",SUMIFS(买入!$J$4:$J$1000,买入!$C$4:$C$1000,持仓统计!C655)+SUMIFS(卖出!$J$4:$J$1000,卖出!$C$4:$C$1000,持仓统计!C655),"-")</f>
        <v>-</v>
      </c>
      <c r="T655" s="9" t="str">
        <f t="shared" si="43"/>
        <v>-</v>
      </c>
      <c r="U655" s="8"/>
    </row>
    <row r="656" customHeight="1" spans="2:21">
      <c r="B656" s="8">
        <f t="shared" si="40"/>
        <v>650</v>
      </c>
      <c r="C656" s="8" t="str">
        <f>IF(选股!C650&lt;&gt;"",选股!C650,"-")</f>
        <v>-</v>
      </c>
      <c r="D656" s="8"/>
      <c r="E656" s="8" t="str">
        <f>IFERROR(VLOOKUP(C656,选股!C650:E1646,2,FALSE),"-")</f>
        <v>-</v>
      </c>
      <c r="F656" s="8"/>
      <c r="G656" s="8"/>
      <c r="H656" s="8"/>
      <c r="I656" s="8"/>
      <c r="J656" s="8"/>
      <c r="K656" s="8" t="str">
        <f>IFERROR(VLOOKUP(C656,选股!C650:E1646,3,FALSE),"-")</f>
        <v>-</v>
      </c>
      <c r="L656" s="8" t="str">
        <f>IF(C656&lt;&gt;"-",SUMIFS(买入!$G$4:$G$1000,买入!$C$4:$C$1000,持仓统计!C656),"-")</f>
        <v>-</v>
      </c>
      <c r="M656" s="9" t="str">
        <f>IF(C656&lt;&gt;"-",SUMIFS(买入!$I$4:$I$1000,买入!$C$4:$C$1000,持仓统计!C656),"-")</f>
        <v>-</v>
      </c>
      <c r="N656" s="8" t="str">
        <f>IF(C656&lt;&gt;"-",SUMIFS(卖出!$G$4:$G$1000,卖出!$C$4:$C$1000,持仓统计!C656),"-")</f>
        <v>-</v>
      </c>
      <c r="O656" s="9" t="str">
        <f>IF(C656&lt;&gt;"-",SUMIFS(卖出!$I$4:$I$1000,卖出!$C$4:$C$1000,持仓统计!C656),"-")</f>
        <v>-</v>
      </c>
      <c r="P656" s="8" t="str">
        <f t="shared" si="41"/>
        <v>-</v>
      </c>
      <c r="Q656" s="9"/>
      <c r="R656" s="9" t="str">
        <f t="shared" si="42"/>
        <v>-</v>
      </c>
      <c r="S656" s="9" t="str">
        <f>IF(C656&lt;&gt;"-",SUMIFS(买入!$J$4:$J$1000,买入!$C$4:$C$1000,持仓统计!C656)+SUMIFS(卖出!$J$4:$J$1000,卖出!$C$4:$C$1000,持仓统计!C656),"-")</f>
        <v>-</v>
      </c>
      <c r="T656" s="9" t="str">
        <f t="shared" si="43"/>
        <v>-</v>
      </c>
      <c r="U656" s="8"/>
    </row>
    <row r="657" customHeight="1" spans="2:21">
      <c r="B657" s="8">
        <f t="shared" si="40"/>
        <v>651</v>
      </c>
      <c r="C657" s="8" t="str">
        <f>IF(选股!C651&lt;&gt;"",选股!C651,"-")</f>
        <v>-</v>
      </c>
      <c r="D657" s="8"/>
      <c r="E657" s="8" t="str">
        <f>IFERROR(VLOOKUP(C657,选股!C651:E1647,2,FALSE),"-")</f>
        <v>-</v>
      </c>
      <c r="F657" s="8"/>
      <c r="G657" s="8"/>
      <c r="H657" s="8"/>
      <c r="I657" s="8"/>
      <c r="J657" s="8"/>
      <c r="K657" s="8" t="str">
        <f>IFERROR(VLOOKUP(C657,选股!C651:E1647,3,FALSE),"-")</f>
        <v>-</v>
      </c>
      <c r="L657" s="8" t="str">
        <f>IF(C657&lt;&gt;"-",SUMIFS(买入!$G$4:$G$1000,买入!$C$4:$C$1000,持仓统计!C657),"-")</f>
        <v>-</v>
      </c>
      <c r="M657" s="9" t="str">
        <f>IF(C657&lt;&gt;"-",SUMIFS(买入!$I$4:$I$1000,买入!$C$4:$C$1000,持仓统计!C657),"-")</f>
        <v>-</v>
      </c>
      <c r="N657" s="8" t="str">
        <f>IF(C657&lt;&gt;"-",SUMIFS(卖出!$G$4:$G$1000,卖出!$C$4:$C$1000,持仓统计!C657),"-")</f>
        <v>-</v>
      </c>
      <c r="O657" s="9" t="str">
        <f>IF(C657&lt;&gt;"-",SUMIFS(卖出!$I$4:$I$1000,卖出!$C$4:$C$1000,持仓统计!C657),"-")</f>
        <v>-</v>
      </c>
      <c r="P657" s="8" t="str">
        <f t="shared" si="41"/>
        <v>-</v>
      </c>
      <c r="Q657" s="9"/>
      <c r="R657" s="9" t="str">
        <f t="shared" si="42"/>
        <v>-</v>
      </c>
      <c r="S657" s="9" t="str">
        <f>IF(C657&lt;&gt;"-",SUMIFS(买入!$J$4:$J$1000,买入!$C$4:$C$1000,持仓统计!C657)+SUMIFS(卖出!$J$4:$J$1000,卖出!$C$4:$C$1000,持仓统计!C657),"-")</f>
        <v>-</v>
      </c>
      <c r="T657" s="9" t="str">
        <f t="shared" si="43"/>
        <v>-</v>
      </c>
      <c r="U657" s="8"/>
    </row>
    <row r="658" customHeight="1" spans="2:21">
      <c r="B658" s="8">
        <f t="shared" si="40"/>
        <v>652</v>
      </c>
      <c r="C658" s="8" t="str">
        <f>IF(选股!C652&lt;&gt;"",选股!C652,"-")</f>
        <v>-</v>
      </c>
      <c r="D658" s="8"/>
      <c r="E658" s="8" t="str">
        <f>IFERROR(VLOOKUP(C658,选股!C652:E1648,2,FALSE),"-")</f>
        <v>-</v>
      </c>
      <c r="F658" s="8"/>
      <c r="G658" s="8"/>
      <c r="H658" s="8"/>
      <c r="I658" s="8"/>
      <c r="J658" s="8"/>
      <c r="K658" s="8" t="str">
        <f>IFERROR(VLOOKUP(C658,选股!C652:E1648,3,FALSE),"-")</f>
        <v>-</v>
      </c>
      <c r="L658" s="8" t="str">
        <f>IF(C658&lt;&gt;"-",SUMIFS(买入!$G$4:$G$1000,买入!$C$4:$C$1000,持仓统计!C658),"-")</f>
        <v>-</v>
      </c>
      <c r="M658" s="9" t="str">
        <f>IF(C658&lt;&gt;"-",SUMIFS(买入!$I$4:$I$1000,买入!$C$4:$C$1000,持仓统计!C658),"-")</f>
        <v>-</v>
      </c>
      <c r="N658" s="8" t="str">
        <f>IF(C658&lt;&gt;"-",SUMIFS(卖出!$G$4:$G$1000,卖出!$C$4:$C$1000,持仓统计!C658),"-")</f>
        <v>-</v>
      </c>
      <c r="O658" s="9" t="str">
        <f>IF(C658&lt;&gt;"-",SUMIFS(卖出!$I$4:$I$1000,卖出!$C$4:$C$1000,持仓统计!C658),"-")</f>
        <v>-</v>
      </c>
      <c r="P658" s="8" t="str">
        <f t="shared" si="41"/>
        <v>-</v>
      </c>
      <c r="Q658" s="9"/>
      <c r="R658" s="9" t="str">
        <f t="shared" si="42"/>
        <v>-</v>
      </c>
      <c r="S658" s="9" t="str">
        <f>IF(C658&lt;&gt;"-",SUMIFS(买入!$J$4:$J$1000,买入!$C$4:$C$1000,持仓统计!C658)+SUMIFS(卖出!$J$4:$J$1000,卖出!$C$4:$C$1000,持仓统计!C658),"-")</f>
        <v>-</v>
      </c>
      <c r="T658" s="9" t="str">
        <f t="shared" si="43"/>
        <v>-</v>
      </c>
      <c r="U658" s="8"/>
    </row>
    <row r="659" customHeight="1" spans="2:21">
      <c r="B659" s="8">
        <f t="shared" si="40"/>
        <v>653</v>
      </c>
      <c r="C659" s="8" t="str">
        <f>IF(选股!C653&lt;&gt;"",选股!C653,"-")</f>
        <v>-</v>
      </c>
      <c r="D659" s="8"/>
      <c r="E659" s="8" t="str">
        <f>IFERROR(VLOOKUP(C659,选股!C653:E1649,2,FALSE),"-")</f>
        <v>-</v>
      </c>
      <c r="F659" s="8"/>
      <c r="G659" s="8"/>
      <c r="H659" s="8"/>
      <c r="I659" s="8"/>
      <c r="J659" s="8"/>
      <c r="K659" s="8" t="str">
        <f>IFERROR(VLOOKUP(C659,选股!C653:E1649,3,FALSE),"-")</f>
        <v>-</v>
      </c>
      <c r="L659" s="8" t="str">
        <f>IF(C659&lt;&gt;"-",SUMIFS(买入!$G$4:$G$1000,买入!$C$4:$C$1000,持仓统计!C659),"-")</f>
        <v>-</v>
      </c>
      <c r="M659" s="9" t="str">
        <f>IF(C659&lt;&gt;"-",SUMIFS(买入!$I$4:$I$1000,买入!$C$4:$C$1000,持仓统计!C659),"-")</f>
        <v>-</v>
      </c>
      <c r="N659" s="8" t="str">
        <f>IF(C659&lt;&gt;"-",SUMIFS(卖出!$G$4:$G$1000,卖出!$C$4:$C$1000,持仓统计!C659),"-")</f>
        <v>-</v>
      </c>
      <c r="O659" s="9" t="str">
        <f>IF(C659&lt;&gt;"-",SUMIFS(卖出!$I$4:$I$1000,卖出!$C$4:$C$1000,持仓统计!C659),"-")</f>
        <v>-</v>
      </c>
      <c r="P659" s="8" t="str">
        <f t="shared" si="41"/>
        <v>-</v>
      </c>
      <c r="Q659" s="9"/>
      <c r="R659" s="9" t="str">
        <f t="shared" si="42"/>
        <v>-</v>
      </c>
      <c r="S659" s="9" t="str">
        <f>IF(C659&lt;&gt;"-",SUMIFS(买入!$J$4:$J$1000,买入!$C$4:$C$1000,持仓统计!C659)+SUMIFS(卖出!$J$4:$J$1000,卖出!$C$4:$C$1000,持仓统计!C659),"-")</f>
        <v>-</v>
      </c>
      <c r="T659" s="9" t="str">
        <f t="shared" si="43"/>
        <v>-</v>
      </c>
      <c r="U659" s="8"/>
    </row>
    <row r="660" customHeight="1" spans="2:21">
      <c r="B660" s="8">
        <f t="shared" si="40"/>
        <v>654</v>
      </c>
      <c r="C660" s="8" t="str">
        <f>IF(选股!C654&lt;&gt;"",选股!C654,"-")</f>
        <v>-</v>
      </c>
      <c r="D660" s="8"/>
      <c r="E660" s="8" t="str">
        <f>IFERROR(VLOOKUP(C660,选股!C654:E1650,2,FALSE),"-")</f>
        <v>-</v>
      </c>
      <c r="F660" s="8"/>
      <c r="G660" s="8"/>
      <c r="H660" s="8"/>
      <c r="I660" s="8"/>
      <c r="J660" s="8"/>
      <c r="K660" s="8" t="str">
        <f>IFERROR(VLOOKUP(C660,选股!C654:E1650,3,FALSE),"-")</f>
        <v>-</v>
      </c>
      <c r="L660" s="8" t="str">
        <f>IF(C660&lt;&gt;"-",SUMIFS(买入!$G$4:$G$1000,买入!$C$4:$C$1000,持仓统计!C660),"-")</f>
        <v>-</v>
      </c>
      <c r="M660" s="9" t="str">
        <f>IF(C660&lt;&gt;"-",SUMIFS(买入!$I$4:$I$1000,买入!$C$4:$C$1000,持仓统计!C660),"-")</f>
        <v>-</v>
      </c>
      <c r="N660" s="8" t="str">
        <f>IF(C660&lt;&gt;"-",SUMIFS(卖出!$G$4:$G$1000,卖出!$C$4:$C$1000,持仓统计!C660),"-")</f>
        <v>-</v>
      </c>
      <c r="O660" s="9" t="str">
        <f>IF(C660&lt;&gt;"-",SUMIFS(卖出!$I$4:$I$1000,卖出!$C$4:$C$1000,持仓统计!C660),"-")</f>
        <v>-</v>
      </c>
      <c r="P660" s="8" t="str">
        <f t="shared" si="41"/>
        <v>-</v>
      </c>
      <c r="Q660" s="9"/>
      <c r="R660" s="9" t="str">
        <f t="shared" si="42"/>
        <v>-</v>
      </c>
      <c r="S660" s="9" t="str">
        <f>IF(C660&lt;&gt;"-",SUMIFS(买入!$J$4:$J$1000,买入!$C$4:$C$1000,持仓统计!C660)+SUMIFS(卖出!$J$4:$J$1000,卖出!$C$4:$C$1000,持仓统计!C660),"-")</f>
        <v>-</v>
      </c>
      <c r="T660" s="9" t="str">
        <f t="shared" si="43"/>
        <v>-</v>
      </c>
      <c r="U660" s="8"/>
    </row>
    <row r="661" customHeight="1" spans="2:21">
      <c r="B661" s="8">
        <f t="shared" si="40"/>
        <v>655</v>
      </c>
      <c r="C661" s="8" t="str">
        <f>IF(选股!C655&lt;&gt;"",选股!C655,"-")</f>
        <v>-</v>
      </c>
      <c r="D661" s="8"/>
      <c r="E661" s="8" t="str">
        <f>IFERROR(VLOOKUP(C661,选股!C655:E1651,2,FALSE),"-")</f>
        <v>-</v>
      </c>
      <c r="F661" s="8"/>
      <c r="G661" s="8"/>
      <c r="H661" s="8"/>
      <c r="I661" s="8"/>
      <c r="J661" s="8"/>
      <c r="K661" s="8" t="str">
        <f>IFERROR(VLOOKUP(C661,选股!C655:E1651,3,FALSE),"-")</f>
        <v>-</v>
      </c>
      <c r="L661" s="8" t="str">
        <f>IF(C661&lt;&gt;"-",SUMIFS(买入!$G$4:$G$1000,买入!$C$4:$C$1000,持仓统计!C661),"-")</f>
        <v>-</v>
      </c>
      <c r="M661" s="9" t="str">
        <f>IF(C661&lt;&gt;"-",SUMIFS(买入!$I$4:$I$1000,买入!$C$4:$C$1000,持仓统计!C661),"-")</f>
        <v>-</v>
      </c>
      <c r="N661" s="8" t="str">
        <f>IF(C661&lt;&gt;"-",SUMIFS(卖出!$G$4:$G$1000,卖出!$C$4:$C$1000,持仓统计!C661),"-")</f>
        <v>-</v>
      </c>
      <c r="O661" s="9" t="str">
        <f>IF(C661&lt;&gt;"-",SUMIFS(卖出!$I$4:$I$1000,卖出!$C$4:$C$1000,持仓统计!C661),"-")</f>
        <v>-</v>
      </c>
      <c r="P661" s="8" t="str">
        <f t="shared" si="41"/>
        <v>-</v>
      </c>
      <c r="Q661" s="9"/>
      <c r="R661" s="9" t="str">
        <f t="shared" si="42"/>
        <v>-</v>
      </c>
      <c r="S661" s="9" t="str">
        <f>IF(C661&lt;&gt;"-",SUMIFS(买入!$J$4:$J$1000,买入!$C$4:$C$1000,持仓统计!C661)+SUMIFS(卖出!$J$4:$J$1000,卖出!$C$4:$C$1000,持仓统计!C661),"-")</f>
        <v>-</v>
      </c>
      <c r="T661" s="9" t="str">
        <f t="shared" si="43"/>
        <v>-</v>
      </c>
      <c r="U661" s="8"/>
    </row>
    <row r="662" customHeight="1" spans="2:21">
      <c r="B662" s="8">
        <f t="shared" si="40"/>
        <v>656</v>
      </c>
      <c r="C662" s="8" t="str">
        <f>IF(选股!C656&lt;&gt;"",选股!C656,"-")</f>
        <v>-</v>
      </c>
      <c r="D662" s="8"/>
      <c r="E662" s="8" t="str">
        <f>IFERROR(VLOOKUP(C662,选股!C656:E1652,2,FALSE),"-")</f>
        <v>-</v>
      </c>
      <c r="F662" s="8"/>
      <c r="G662" s="8"/>
      <c r="H662" s="8"/>
      <c r="I662" s="8"/>
      <c r="J662" s="8"/>
      <c r="K662" s="8" t="str">
        <f>IFERROR(VLOOKUP(C662,选股!C656:E1652,3,FALSE),"-")</f>
        <v>-</v>
      </c>
      <c r="L662" s="8" t="str">
        <f>IF(C662&lt;&gt;"-",SUMIFS(买入!$G$4:$G$1000,买入!$C$4:$C$1000,持仓统计!C662),"-")</f>
        <v>-</v>
      </c>
      <c r="M662" s="9" t="str">
        <f>IF(C662&lt;&gt;"-",SUMIFS(买入!$I$4:$I$1000,买入!$C$4:$C$1000,持仓统计!C662),"-")</f>
        <v>-</v>
      </c>
      <c r="N662" s="8" t="str">
        <f>IF(C662&lt;&gt;"-",SUMIFS(卖出!$G$4:$G$1000,卖出!$C$4:$C$1000,持仓统计!C662),"-")</f>
        <v>-</v>
      </c>
      <c r="O662" s="9" t="str">
        <f>IF(C662&lt;&gt;"-",SUMIFS(卖出!$I$4:$I$1000,卖出!$C$4:$C$1000,持仓统计!C662),"-")</f>
        <v>-</v>
      </c>
      <c r="P662" s="8" t="str">
        <f t="shared" si="41"/>
        <v>-</v>
      </c>
      <c r="Q662" s="9"/>
      <c r="R662" s="9" t="str">
        <f t="shared" si="42"/>
        <v>-</v>
      </c>
      <c r="S662" s="9" t="str">
        <f>IF(C662&lt;&gt;"-",SUMIFS(买入!$J$4:$J$1000,买入!$C$4:$C$1000,持仓统计!C662)+SUMIFS(卖出!$J$4:$J$1000,卖出!$C$4:$C$1000,持仓统计!C662),"-")</f>
        <v>-</v>
      </c>
      <c r="T662" s="9" t="str">
        <f t="shared" si="43"/>
        <v>-</v>
      </c>
      <c r="U662" s="8"/>
    </row>
    <row r="663" customHeight="1" spans="2:21">
      <c r="B663" s="8">
        <f t="shared" si="40"/>
        <v>657</v>
      </c>
      <c r="C663" s="8" t="str">
        <f>IF(选股!C657&lt;&gt;"",选股!C657,"-")</f>
        <v>-</v>
      </c>
      <c r="D663" s="8"/>
      <c r="E663" s="8" t="str">
        <f>IFERROR(VLOOKUP(C663,选股!C657:E1653,2,FALSE),"-")</f>
        <v>-</v>
      </c>
      <c r="F663" s="8"/>
      <c r="G663" s="8"/>
      <c r="H663" s="8"/>
      <c r="I663" s="8"/>
      <c r="J663" s="8"/>
      <c r="K663" s="8" t="str">
        <f>IFERROR(VLOOKUP(C663,选股!C657:E1653,3,FALSE),"-")</f>
        <v>-</v>
      </c>
      <c r="L663" s="8" t="str">
        <f>IF(C663&lt;&gt;"-",SUMIFS(买入!$G$4:$G$1000,买入!$C$4:$C$1000,持仓统计!C663),"-")</f>
        <v>-</v>
      </c>
      <c r="M663" s="9" t="str">
        <f>IF(C663&lt;&gt;"-",SUMIFS(买入!$I$4:$I$1000,买入!$C$4:$C$1000,持仓统计!C663),"-")</f>
        <v>-</v>
      </c>
      <c r="N663" s="8" t="str">
        <f>IF(C663&lt;&gt;"-",SUMIFS(卖出!$G$4:$G$1000,卖出!$C$4:$C$1000,持仓统计!C663),"-")</f>
        <v>-</v>
      </c>
      <c r="O663" s="9" t="str">
        <f>IF(C663&lt;&gt;"-",SUMIFS(卖出!$I$4:$I$1000,卖出!$C$4:$C$1000,持仓统计!C663),"-")</f>
        <v>-</v>
      </c>
      <c r="P663" s="8" t="str">
        <f t="shared" si="41"/>
        <v>-</v>
      </c>
      <c r="Q663" s="9"/>
      <c r="R663" s="9" t="str">
        <f t="shared" si="42"/>
        <v>-</v>
      </c>
      <c r="S663" s="9" t="str">
        <f>IF(C663&lt;&gt;"-",SUMIFS(买入!$J$4:$J$1000,买入!$C$4:$C$1000,持仓统计!C663)+SUMIFS(卖出!$J$4:$J$1000,卖出!$C$4:$C$1000,持仓统计!C663),"-")</f>
        <v>-</v>
      </c>
      <c r="T663" s="9" t="str">
        <f t="shared" si="43"/>
        <v>-</v>
      </c>
      <c r="U663" s="8"/>
    </row>
    <row r="664" customHeight="1" spans="2:21">
      <c r="B664" s="8">
        <f t="shared" si="40"/>
        <v>658</v>
      </c>
      <c r="C664" s="8" t="str">
        <f>IF(选股!C658&lt;&gt;"",选股!C658,"-")</f>
        <v>-</v>
      </c>
      <c r="D664" s="8"/>
      <c r="E664" s="8" t="str">
        <f>IFERROR(VLOOKUP(C664,选股!C658:E1654,2,FALSE),"-")</f>
        <v>-</v>
      </c>
      <c r="F664" s="8"/>
      <c r="G664" s="8"/>
      <c r="H664" s="8"/>
      <c r="I664" s="8"/>
      <c r="J664" s="8"/>
      <c r="K664" s="8" t="str">
        <f>IFERROR(VLOOKUP(C664,选股!C658:E1654,3,FALSE),"-")</f>
        <v>-</v>
      </c>
      <c r="L664" s="8" t="str">
        <f>IF(C664&lt;&gt;"-",SUMIFS(买入!$G$4:$G$1000,买入!$C$4:$C$1000,持仓统计!C664),"-")</f>
        <v>-</v>
      </c>
      <c r="M664" s="9" t="str">
        <f>IF(C664&lt;&gt;"-",SUMIFS(买入!$I$4:$I$1000,买入!$C$4:$C$1000,持仓统计!C664),"-")</f>
        <v>-</v>
      </c>
      <c r="N664" s="8" t="str">
        <f>IF(C664&lt;&gt;"-",SUMIFS(卖出!$G$4:$G$1000,卖出!$C$4:$C$1000,持仓统计!C664),"-")</f>
        <v>-</v>
      </c>
      <c r="O664" s="9" t="str">
        <f>IF(C664&lt;&gt;"-",SUMIFS(卖出!$I$4:$I$1000,卖出!$C$4:$C$1000,持仓统计!C664),"-")</f>
        <v>-</v>
      </c>
      <c r="P664" s="8" t="str">
        <f t="shared" si="41"/>
        <v>-</v>
      </c>
      <c r="Q664" s="9"/>
      <c r="R664" s="9" t="str">
        <f t="shared" si="42"/>
        <v>-</v>
      </c>
      <c r="S664" s="9" t="str">
        <f>IF(C664&lt;&gt;"-",SUMIFS(买入!$J$4:$J$1000,买入!$C$4:$C$1000,持仓统计!C664)+SUMIFS(卖出!$J$4:$J$1000,卖出!$C$4:$C$1000,持仓统计!C664),"-")</f>
        <v>-</v>
      </c>
      <c r="T664" s="9" t="str">
        <f t="shared" si="43"/>
        <v>-</v>
      </c>
      <c r="U664" s="8"/>
    </row>
    <row r="665" customHeight="1" spans="2:21">
      <c r="B665" s="8">
        <f t="shared" si="40"/>
        <v>659</v>
      </c>
      <c r="C665" s="8" t="str">
        <f>IF(选股!C659&lt;&gt;"",选股!C659,"-")</f>
        <v>-</v>
      </c>
      <c r="D665" s="8"/>
      <c r="E665" s="8" t="str">
        <f>IFERROR(VLOOKUP(C665,选股!C659:E1655,2,FALSE),"-")</f>
        <v>-</v>
      </c>
      <c r="F665" s="8"/>
      <c r="G665" s="8"/>
      <c r="H665" s="8"/>
      <c r="I665" s="8"/>
      <c r="J665" s="8"/>
      <c r="K665" s="8" t="str">
        <f>IFERROR(VLOOKUP(C665,选股!C659:E1655,3,FALSE),"-")</f>
        <v>-</v>
      </c>
      <c r="L665" s="8" t="str">
        <f>IF(C665&lt;&gt;"-",SUMIFS(买入!$G$4:$G$1000,买入!$C$4:$C$1000,持仓统计!C665),"-")</f>
        <v>-</v>
      </c>
      <c r="M665" s="9" t="str">
        <f>IF(C665&lt;&gt;"-",SUMIFS(买入!$I$4:$I$1000,买入!$C$4:$C$1000,持仓统计!C665),"-")</f>
        <v>-</v>
      </c>
      <c r="N665" s="8" t="str">
        <f>IF(C665&lt;&gt;"-",SUMIFS(卖出!$G$4:$G$1000,卖出!$C$4:$C$1000,持仓统计!C665),"-")</f>
        <v>-</v>
      </c>
      <c r="O665" s="9" t="str">
        <f>IF(C665&lt;&gt;"-",SUMIFS(卖出!$I$4:$I$1000,卖出!$C$4:$C$1000,持仓统计!C665),"-")</f>
        <v>-</v>
      </c>
      <c r="P665" s="8" t="str">
        <f t="shared" si="41"/>
        <v>-</v>
      </c>
      <c r="Q665" s="9"/>
      <c r="R665" s="9" t="str">
        <f t="shared" si="42"/>
        <v>-</v>
      </c>
      <c r="S665" s="9" t="str">
        <f>IF(C665&lt;&gt;"-",SUMIFS(买入!$J$4:$J$1000,买入!$C$4:$C$1000,持仓统计!C665)+SUMIFS(卖出!$J$4:$J$1000,卖出!$C$4:$C$1000,持仓统计!C665),"-")</f>
        <v>-</v>
      </c>
      <c r="T665" s="9" t="str">
        <f t="shared" si="43"/>
        <v>-</v>
      </c>
      <c r="U665" s="8"/>
    </row>
    <row r="666" customHeight="1" spans="2:21">
      <c r="B666" s="8">
        <f t="shared" si="40"/>
        <v>660</v>
      </c>
      <c r="C666" s="8" t="str">
        <f>IF(选股!C660&lt;&gt;"",选股!C660,"-")</f>
        <v>-</v>
      </c>
      <c r="D666" s="8"/>
      <c r="E666" s="8" t="str">
        <f>IFERROR(VLOOKUP(C666,选股!C660:E1656,2,FALSE),"-")</f>
        <v>-</v>
      </c>
      <c r="F666" s="8"/>
      <c r="G666" s="8"/>
      <c r="H666" s="8"/>
      <c r="I666" s="8"/>
      <c r="J666" s="8"/>
      <c r="K666" s="8" t="str">
        <f>IFERROR(VLOOKUP(C666,选股!C660:E1656,3,FALSE),"-")</f>
        <v>-</v>
      </c>
      <c r="L666" s="8" t="str">
        <f>IF(C666&lt;&gt;"-",SUMIFS(买入!$G$4:$G$1000,买入!$C$4:$C$1000,持仓统计!C666),"-")</f>
        <v>-</v>
      </c>
      <c r="M666" s="9" t="str">
        <f>IF(C666&lt;&gt;"-",SUMIFS(买入!$I$4:$I$1000,买入!$C$4:$C$1000,持仓统计!C666),"-")</f>
        <v>-</v>
      </c>
      <c r="N666" s="8" t="str">
        <f>IF(C666&lt;&gt;"-",SUMIFS(卖出!$G$4:$G$1000,卖出!$C$4:$C$1000,持仓统计!C666),"-")</f>
        <v>-</v>
      </c>
      <c r="O666" s="9" t="str">
        <f>IF(C666&lt;&gt;"-",SUMIFS(卖出!$I$4:$I$1000,卖出!$C$4:$C$1000,持仓统计!C666),"-")</f>
        <v>-</v>
      </c>
      <c r="P666" s="8" t="str">
        <f t="shared" si="41"/>
        <v>-</v>
      </c>
      <c r="Q666" s="9"/>
      <c r="R666" s="9" t="str">
        <f t="shared" si="42"/>
        <v>-</v>
      </c>
      <c r="S666" s="9" t="str">
        <f>IF(C666&lt;&gt;"-",SUMIFS(买入!$J$4:$J$1000,买入!$C$4:$C$1000,持仓统计!C666)+SUMIFS(卖出!$J$4:$J$1000,卖出!$C$4:$C$1000,持仓统计!C666),"-")</f>
        <v>-</v>
      </c>
      <c r="T666" s="9" t="str">
        <f t="shared" si="43"/>
        <v>-</v>
      </c>
      <c r="U666" s="8"/>
    </row>
    <row r="667" customHeight="1" spans="2:21">
      <c r="B667" s="8">
        <f t="shared" si="40"/>
        <v>661</v>
      </c>
      <c r="C667" s="8" t="str">
        <f>IF(选股!C661&lt;&gt;"",选股!C661,"-")</f>
        <v>-</v>
      </c>
      <c r="D667" s="8"/>
      <c r="E667" s="8" t="str">
        <f>IFERROR(VLOOKUP(C667,选股!C661:E1657,2,FALSE),"-")</f>
        <v>-</v>
      </c>
      <c r="F667" s="8"/>
      <c r="G667" s="8"/>
      <c r="H667" s="8"/>
      <c r="I667" s="8"/>
      <c r="J667" s="8"/>
      <c r="K667" s="8" t="str">
        <f>IFERROR(VLOOKUP(C667,选股!C661:E1657,3,FALSE),"-")</f>
        <v>-</v>
      </c>
      <c r="L667" s="8" t="str">
        <f>IF(C667&lt;&gt;"-",SUMIFS(买入!$G$4:$G$1000,买入!$C$4:$C$1000,持仓统计!C667),"-")</f>
        <v>-</v>
      </c>
      <c r="M667" s="9" t="str">
        <f>IF(C667&lt;&gt;"-",SUMIFS(买入!$I$4:$I$1000,买入!$C$4:$C$1000,持仓统计!C667),"-")</f>
        <v>-</v>
      </c>
      <c r="N667" s="8" t="str">
        <f>IF(C667&lt;&gt;"-",SUMIFS(卖出!$G$4:$G$1000,卖出!$C$4:$C$1000,持仓统计!C667),"-")</f>
        <v>-</v>
      </c>
      <c r="O667" s="9" t="str">
        <f>IF(C667&lt;&gt;"-",SUMIFS(卖出!$I$4:$I$1000,卖出!$C$4:$C$1000,持仓统计!C667),"-")</f>
        <v>-</v>
      </c>
      <c r="P667" s="8" t="str">
        <f t="shared" si="41"/>
        <v>-</v>
      </c>
      <c r="Q667" s="9"/>
      <c r="R667" s="9" t="str">
        <f t="shared" si="42"/>
        <v>-</v>
      </c>
      <c r="S667" s="9" t="str">
        <f>IF(C667&lt;&gt;"-",SUMIFS(买入!$J$4:$J$1000,买入!$C$4:$C$1000,持仓统计!C667)+SUMIFS(卖出!$J$4:$J$1000,卖出!$C$4:$C$1000,持仓统计!C667),"-")</f>
        <v>-</v>
      </c>
      <c r="T667" s="9" t="str">
        <f t="shared" si="43"/>
        <v>-</v>
      </c>
      <c r="U667" s="8"/>
    </row>
    <row r="668" customHeight="1" spans="2:21">
      <c r="B668" s="8">
        <f t="shared" si="40"/>
        <v>662</v>
      </c>
      <c r="C668" s="8" t="str">
        <f>IF(选股!C662&lt;&gt;"",选股!C662,"-")</f>
        <v>-</v>
      </c>
      <c r="D668" s="8"/>
      <c r="E668" s="8" t="str">
        <f>IFERROR(VLOOKUP(C668,选股!C662:E1658,2,FALSE),"-")</f>
        <v>-</v>
      </c>
      <c r="F668" s="8"/>
      <c r="G668" s="8"/>
      <c r="H668" s="8"/>
      <c r="I668" s="8"/>
      <c r="J668" s="8"/>
      <c r="K668" s="8" t="str">
        <f>IFERROR(VLOOKUP(C668,选股!C662:E1658,3,FALSE),"-")</f>
        <v>-</v>
      </c>
      <c r="L668" s="8" t="str">
        <f>IF(C668&lt;&gt;"-",SUMIFS(买入!$G$4:$G$1000,买入!$C$4:$C$1000,持仓统计!C668),"-")</f>
        <v>-</v>
      </c>
      <c r="M668" s="9" t="str">
        <f>IF(C668&lt;&gt;"-",SUMIFS(买入!$I$4:$I$1000,买入!$C$4:$C$1000,持仓统计!C668),"-")</f>
        <v>-</v>
      </c>
      <c r="N668" s="8" t="str">
        <f>IF(C668&lt;&gt;"-",SUMIFS(卖出!$G$4:$G$1000,卖出!$C$4:$C$1000,持仓统计!C668),"-")</f>
        <v>-</v>
      </c>
      <c r="O668" s="9" t="str">
        <f>IF(C668&lt;&gt;"-",SUMIFS(卖出!$I$4:$I$1000,卖出!$C$4:$C$1000,持仓统计!C668),"-")</f>
        <v>-</v>
      </c>
      <c r="P668" s="8" t="str">
        <f t="shared" si="41"/>
        <v>-</v>
      </c>
      <c r="Q668" s="9"/>
      <c r="R668" s="9" t="str">
        <f t="shared" si="42"/>
        <v>-</v>
      </c>
      <c r="S668" s="9" t="str">
        <f>IF(C668&lt;&gt;"-",SUMIFS(买入!$J$4:$J$1000,买入!$C$4:$C$1000,持仓统计!C668)+SUMIFS(卖出!$J$4:$J$1000,卖出!$C$4:$C$1000,持仓统计!C668),"-")</f>
        <v>-</v>
      </c>
      <c r="T668" s="9" t="str">
        <f t="shared" si="43"/>
        <v>-</v>
      </c>
      <c r="U668" s="8"/>
    </row>
    <row r="669" customHeight="1" spans="2:21">
      <c r="B669" s="8">
        <f t="shared" si="40"/>
        <v>663</v>
      </c>
      <c r="C669" s="8" t="str">
        <f>IF(选股!C663&lt;&gt;"",选股!C663,"-")</f>
        <v>-</v>
      </c>
      <c r="D669" s="8"/>
      <c r="E669" s="8" t="str">
        <f>IFERROR(VLOOKUP(C669,选股!C663:E1659,2,FALSE),"-")</f>
        <v>-</v>
      </c>
      <c r="F669" s="8"/>
      <c r="G669" s="8"/>
      <c r="H669" s="8"/>
      <c r="I669" s="8"/>
      <c r="J669" s="8"/>
      <c r="K669" s="8" t="str">
        <f>IFERROR(VLOOKUP(C669,选股!C663:E1659,3,FALSE),"-")</f>
        <v>-</v>
      </c>
      <c r="L669" s="8" t="str">
        <f>IF(C669&lt;&gt;"-",SUMIFS(买入!$G$4:$G$1000,买入!$C$4:$C$1000,持仓统计!C669),"-")</f>
        <v>-</v>
      </c>
      <c r="M669" s="9" t="str">
        <f>IF(C669&lt;&gt;"-",SUMIFS(买入!$I$4:$I$1000,买入!$C$4:$C$1000,持仓统计!C669),"-")</f>
        <v>-</v>
      </c>
      <c r="N669" s="8" t="str">
        <f>IF(C669&lt;&gt;"-",SUMIFS(卖出!$G$4:$G$1000,卖出!$C$4:$C$1000,持仓统计!C669),"-")</f>
        <v>-</v>
      </c>
      <c r="O669" s="9" t="str">
        <f>IF(C669&lt;&gt;"-",SUMIFS(卖出!$I$4:$I$1000,卖出!$C$4:$C$1000,持仓统计!C669),"-")</f>
        <v>-</v>
      </c>
      <c r="P669" s="8" t="str">
        <f t="shared" si="41"/>
        <v>-</v>
      </c>
      <c r="Q669" s="9"/>
      <c r="R669" s="9" t="str">
        <f t="shared" si="42"/>
        <v>-</v>
      </c>
      <c r="S669" s="9" t="str">
        <f>IF(C669&lt;&gt;"-",SUMIFS(买入!$J$4:$J$1000,买入!$C$4:$C$1000,持仓统计!C669)+SUMIFS(卖出!$J$4:$J$1000,卖出!$C$4:$C$1000,持仓统计!C669),"-")</f>
        <v>-</v>
      </c>
      <c r="T669" s="9" t="str">
        <f t="shared" si="43"/>
        <v>-</v>
      </c>
      <c r="U669" s="8"/>
    </row>
    <row r="670" customHeight="1" spans="2:21">
      <c r="B670" s="8">
        <f t="shared" si="40"/>
        <v>664</v>
      </c>
      <c r="C670" s="8" t="str">
        <f>IF(选股!C664&lt;&gt;"",选股!C664,"-")</f>
        <v>-</v>
      </c>
      <c r="D670" s="8"/>
      <c r="E670" s="8" t="str">
        <f>IFERROR(VLOOKUP(C670,选股!C664:E1660,2,FALSE),"-")</f>
        <v>-</v>
      </c>
      <c r="F670" s="8"/>
      <c r="G670" s="8"/>
      <c r="H670" s="8"/>
      <c r="I670" s="8"/>
      <c r="J670" s="8"/>
      <c r="K670" s="8" t="str">
        <f>IFERROR(VLOOKUP(C670,选股!C664:E1660,3,FALSE),"-")</f>
        <v>-</v>
      </c>
      <c r="L670" s="8" t="str">
        <f>IF(C670&lt;&gt;"-",SUMIFS(买入!$G$4:$G$1000,买入!$C$4:$C$1000,持仓统计!C670),"-")</f>
        <v>-</v>
      </c>
      <c r="M670" s="9" t="str">
        <f>IF(C670&lt;&gt;"-",SUMIFS(买入!$I$4:$I$1000,买入!$C$4:$C$1000,持仓统计!C670),"-")</f>
        <v>-</v>
      </c>
      <c r="N670" s="8" t="str">
        <f>IF(C670&lt;&gt;"-",SUMIFS(卖出!$G$4:$G$1000,卖出!$C$4:$C$1000,持仓统计!C670),"-")</f>
        <v>-</v>
      </c>
      <c r="O670" s="9" t="str">
        <f>IF(C670&lt;&gt;"-",SUMIFS(卖出!$I$4:$I$1000,卖出!$C$4:$C$1000,持仓统计!C670),"-")</f>
        <v>-</v>
      </c>
      <c r="P670" s="8" t="str">
        <f t="shared" si="41"/>
        <v>-</v>
      </c>
      <c r="Q670" s="9"/>
      <c r="R670" s="9" t="str">
        <f t="shared" si="42"/>
        <v>-</v>
      </c>
      <c r="S670" s="9" t="str">
        <f>IF(C670&lt;&gt;"-",SUMIFS(买入!$J$4:$J$1000,买入!$C$4:$C$1000,持仓统计!C670)+SUMIFS(卖出!$J$4:$J$1000,卖出!$C$4:$C$1000,持仓统计!C670),"-")</f>
        <v>-</v>
      </c>
      <c r="T670" s="9" t="str">
        <f t="shared" si="43"/>
        <v>-</v>
      </c>
      <c r="U670" s="8"/>
    </row>
    <row r="671" customHeight="1" spans="2:21">
      <c r="B671" s="8">
        <f t="shared" si="40"/>
        <v>665</v>
      </c>
      <c r="C671" s="8" t="str">
        <f>IF(选股!C665&lt;&gt;"",选股!C665,"-")</f>
        <v>-</v>
      </c>
      <c r="D671" s="8"/>
      <c r="E671" s="8" t="str">
        <f>IFERROR(VLOOKUP(C671,选股!C665:E1661,2,FALSE),"-")</f>
        <v>-</v>
      </c>
      <c r="F671" s="8"/>
      <c r="G671" s="8"/>
      <c r="H671" s="8"/>
      <c r="I671" s="8"/>
      <c r="J671" s="8"/>
      <c r="K671" s="8" t="str">
        <f>IFERROR(VLOOKUP(C671,选股!C665:E1661,3,FALSE),"-")</f>
        <v>-</v>
      </c>
      <c r="L671" s="8" t="str">
        <f>IF(C671&lt;&gt;"-",SUMIFS(买入!$G$4:$G$1000,买入!$C$4:$C$1000,持仓统计!C671),"-")</f>
        <v>-</v>
      </c>
      <c r="M671" s="9" t="str">
        <f>IF(C671&lt;&gt;"-",SUMIFS(买入!$I$4:$I$1000,买入!$C$4:$C$1000,持仓统计!C671),"-")</f>
        <v>-</v>
      </c>
      <c r="N671" s="8" t="str">
        <f>IF(C671&lt;&gt;"-",SUMIFS(卖出!$G$4:$G$1000,卖出!$C$4:$C$1000,持仓统计!C671),"-")</f>
        <v>-</v>
      </c>
      <c r="O671" s="9" t="str">
        <f>IF(C671&lt;&gt;"-",SUMIFS(卖出!$I$4:$I$1000,卖出!$C$4:$C$1000,持仓统计!C671),"-")</f>
        <v>-</v>
      </c>
      <c r="P671" s="8" t="str">
        <f t="shared" si="41"/>
        <v>-</v>
      </c>
      <c r="Q671" s="9"/>
      <c r="R671" s="9" t="str">
        <f t="shared" si="42"/>
        <v>-</v>
      </c>
      <c r="S671" s="9" t="str">
        <f>IF(C671&lt;&gt;"-",SUMIFS(买入!$J$4:$J$1000,买入!$C$4:$C$1000,持仓统计!C671)+SUMIFS(卖出!$J$4:$J$1000,卖出!$C$4:$C$1000,持仓统计!C671),"-")</f>
        <v>-</v>
      </c>
      <c r="T671" s="9" t="str">
        <f t="shared" si="43"/>
        <v>-</v>
      </c>
      <c r="U671" s="8"/>
    </row>
    <row r="672" customHeight="1" spans="2:21">
      <c r="B672" s="8">
        <f t="shared" si="40"/>
        <v>666</v>
      </c>
      <c r="C672" s="8" t="str">
        <f>IF(选股!C666&lt;&gt;"",选股!C666,"-")</f>
        <v>-</v>
      </c>
      <c r="D672" s="8"/>
      <c r="E672" s="8" t="str">
        <f>IFERROR(VLOOKUP(C672,选股!C666:E1662,2,FALSE),"-")</f>
        <v>-</v>
      </c>
      <c r="F672" s="8"/>
      <c r="G672" s="8"/>
      <c r="H672" s="8"/>
      <c r="I672" s="8"/>
      <c r="J672" s="8"/>
      <c r="K672" s="8" t="str">
        <f>IFERROR(VLOOKUP(C672,选股!C666:E1662,3,FALSE),"-")</f>
        <v>-</v>
      </c>
      <c r="L672" s="8" t="str">
        <f>IF(C672&lt;&gt;"-",SUMIFS(买入!$G$4:$G$1000,买入!$C$4:$C$1000,持仓统计!C672),"-")</f>
        <v>-</v>
      </c>
      <c r="M672" s="9" t="str">
        <f>IF(C672&lt;&gt;"-",SUMIFS(买入!$I$4:$I$1000,买入!$C$4:$C$1000,持仓统计!C672),"-")</f>
        <v>-</v>
      </c>
      <c r="N672" s="8" t="str">
        <f>IF(C672&lt;&gt;"-",SUMIFS(卖出!$G$4:$G$1000,卖出!$C$4:$C$1000,持仓统计!C672),"-")</f>
        <v>-</v>
      </c>
      <c r="O672" s="9" t="str">
        <f>IF(C672&lt;&gt;"-",SUMIFS(卖出!$I$4:$I$1000,卖出!$C$4:$C$1000,持仓统计!C672),"-")</f>
        <v>-</v>
      </c>
      <c r="P672" s="8" t="str">
        <f t="shared" si="41"/>
        <v>-</v>
      </c>
      <c r="Q672" s="9"/>
      <c r="R672" s="9" t="str">
        <f t="shared" si="42"/>
        <v>-</v>
      </c>
      <c r="S672" s="9" t="str">
        <f>IF(C672&lt;&gt;"-",SUMIFS(买入!$J$4:$J$1000,买入!$C$4:$C$1000,持仓统计!C672)+SUMIFS(卖出!$J$4:$J$1000,卖出!$C$4:$C$1000,持仓统计!C672),"-")</f>
        <v>-</v>
      </c>
      <c r="T672" s="9" t="str">
        <f t="shared" si="43"/>
        <v>-</v>
      </c>
      <c r="U672" s="8"/>
    </row>
    <row r="673" customHeight="1" spans="2:21">
      <c r="B673" s="8">
        <f t="shared" si="40"/>
        <v>667</v>
      </c>
      <c r="C673" s="8" t="str">
        <f>IF(选股!C667&lt;&gt;"",选股!C667,"-")</f>
        <v>-</v>
      </c>
      <c r="D673" s="8"/>
      <c r="E673" s="8" t="str">
        <f>IFERROR(VLOOKUP(C673,选股!C667:E1663,2,FALSE),"-")</f>
        <v>-</v>
      </c>
      <c r="F673" s="8"/>
      <c r="G673" s="8"/>
      <c r="H673" s="8"/>
      <c r="I673" s="8"/>
      <c r="J673" s="8"/>
      <c r="K673" s="8" t="str">
        <f>IFERROR(VLOOKUP(C673,选股!C667:E1663,3,FALSE),"-")</f>
        <v>-</v>
      </c>
      <c r="L673" s="8" t="str">
        <f>IF(C673&lt;&gt;"-",SUMIFS(买入!$G$4:$G$1000,买入!$C$4:$C$1000,持仓统计!C673),"-")</f>
        <v>-</v>
      </c>
      <c r="M673" s="9" t="str">
        <f>IF(C673&lt;&gt;"-",SUMIFS(买入!$I$4:$I$1000,买入!$C$4:$C$1000,持仓统计!C673),"-")</f>
        <v>-</v>
      </c>
      <c r="N673" s="8" t="str">
        <f>IF(C673&lt;&gt;"-",SUMIFS(卖出!$G$4:$G$1000,卖出!$C$4:$C$1000,持仓统计!C673),"-")</f>
        <v>-</v>
      </c>
      <c r="O673" s="9" t="str">
        <f>IF(C673&lt;&gt;"-",SUMIFS(卖出!$I$4:$I$1000,卖出!$C$4:$C$1000,持仓统计!C673),"-")</f>
        <v>-</v>
      </c>
      <c r="P673" s="8" t="str">
        <f t="shared" si="41"/>
        <v>-</v>
      </c>
      <c r="Q673" s="9"/>
      <c r="R673" s="9" t="str">
        <f t="shared" si="42"/>
        <v>-</v>
      </c>
      <c r="S673" s="9" t="str">
        <f>IF(C673&lt;&gt;"-",SUMIFS(买入!$J$4:$J$1000,买入!$C$4:$C$1000,持仓统计!C673)+SUMIFS(卖出!$J$4:$J$1000,卖出!$C$4:$C$1000,持仓统计!C673),"-")</f>
        <v>-</v>
      </c>
      <c r="T673" s="9" t="str">
        <f t="shared" si="43"/>
        <v>-</v>
      </c>
      <c r="U673" s="8"/>
    </row>
    <row r="674" customHeight="1" spans="2:21">
      <c r="B674" s="8">
        <f t="shared" si="40"/>
        <v>668</v>
      </c>
      <c r="C674" s="8" t="str">
        <f>IF(选股!C668&lt;&gt;"",选股!C668,"-")</f>
        <v>-</v>
      </c>
      <c r="D674" s="8"/>
      <c r="E674" s="8" t="str">
        <f>IFERROR(VLOOKUP(C674,选股!C668:E1664,2,FALSE),"-")</f>
        <v>-</v>
      </c>
      <c r="F674" s="8"/>
      <c r="G674" s="8"/>
      <c r="H674" s="8"/>
      <c r="I674" s="8"/>
      <c r="J674" s="8"/>
      <c r="K674" s="8" t="str">
        <f>IFERROR(VLOOKUP(C674,选股!C668:E1664,3,FALSE),"-")</f>
        <v>-</v>
      </c>
      <c r="L674" s="8" t="str">
        <f>IF(C674&lt;&gt;"-",SUMIFS(买入!$G$4:$G$1000,买入!$C$4:$C$1000,持仓统计!C674),"-")</f>
        <v>-</v>
      </c>
      <c r="M674" s="9" t="str">
        <f>IF(C674&lt;&gt;"-",SUMIFS(买入!$I$4:$I$1000,买入!$C$4:$C$1000,持仓统计!C674),"-")</f>
        <v>-</v>
      </c>
      <c r="N674" s="8" t="str">
        <f>IF(C674&lt;&gt;"-",SUMIFS(卖出!$G$4:$G$1000,卖出!$C$4:$C$1000,持仓统计!C674),"-")</f>
        <v>-</v>
      </c>
      <c r="O674" s="9" t="str">
        <f>IF(C674&lt;&gt;"-",SUMIFS(卖出!$I$4:$I$1000,卖出!$C$4:$C$1000,持仓统计!C674),"-")</f>
        <v>-</v>
      </c>
      <c r="P674" s="8" t="str">
        <f t="shared" si="41"/>
        <v>-</v>
      </c>
      <c r="Q674" s="9"/>
      <c r="R674" s="9" t="str">
        <f t="shared" si="42"/>
        <v>-</v>
      </c>
      <c r="S674" s="9" t="str">
        <f>IF(C674&lt;&gt;"-",SUMIFS(买入!$J$4:$J$1000,买入!$C$4:$C$1000,持仓统计!C674)+SUMIFS(卖出!$J$4:$J$1000,卖出!$C$4:$C$1000,持仓统计!C674),"-")</f>
        <v>-</v>
      </c>
      <c r="T674" s="9" t="str">
        <f t="shared" si="43"/>
        <v>-</v>
      </c>
      <c r="U674" s="8"/>
    </row>
    <row r="675" customHeight="1" spans="2:21">
      <c r="B675" s="8">
        <f t="shared" si="40"/>
        <v>669</v>
      </c>
      <c r="C675" s="8" t="str">
        <f>IF(选股!C669&lt;&gt;"",选股!C669,"-")</f>
        <v>-</v>
      </c>
      <c r="D675" s="8"/>
      <c r="E675" s="8" t="str">
        <f>IFERROR(VLOOKUP(C675,选股!C669:E1665,2,FALSE),"-")</f>
        <v>-</v>
      </c>
      <c r="F675" s="8"/>
      <c r="G675" s="8"/>
      <c r="H675" s="8"/>
      <c r="I675" s="8"/>
      <c r="J675" s="8"/>
      <c r="K675" s="8" t="str">
        <f>IFERROR(VLOOKUP(C675,选股!C669:E1665,3,FALSE),"-")</f>
        <v>-</v>
      </c>
      <c r="L675" s="8" t="str">
        <f>IF(C675&lt;&gt;"-",SUMIFS(买入!$G$4:$G$1000,买入!$C$4:$C$1000,持仓统计!C675),"-")</f>
        <v>-</v>
      </c>
      <c r="M675" s="9" t="str">
        <f>IF(C675&lt;&gt;"-",SUMIFS(买入!$I$4:$I$1000,买入!$C$4:$C$1000,持仓统计!C675),"-")</f>
        <v>-</v>
      </c>
      <c r="N675" s="8" t="str">
        <f>IF(C675&lt;&gt;"-",SUMIFS(卖出!$G$4:$G$1000,卖出!$C$4:$C$1000,持仓统计!C675),"-")</f>
        <v>-</v>
      </c>
      <c r="O675" s="9" t="str">
        <f>IF(C675&lt;&gt;"-",SUMIFS(卖出!$I$4:$I$1000,卖出!$C$4:$C$1000,持仓统计!C675),"-")</f>
        <v>-</v>
      </c>
      <c r="P675" s="8" t="str">
        <f t="shared" si="41"/>
        <v>-</v>
      </c>
      <c r="Q675" s="9"/>
      <c r="R675" s="9" t="str">
        <f t="shared" si="42"/>
        <v>-</v>
      </c>
      <c r="S675" s="9" t="str">
        <f>IF(C675&lt;&gt;"-",SUMIFS(买入!$J$4:$J$1000,买入!$C$4:$C$1000,持仓统计!C675)+SUMIFS(卖出!$J$4:$J$1000,卖出!$C$4:$C$1000,持仓统计!C675),"-")</f>
        <v>-</v>
      </c>
      <c r="T675" s="9" t="str">
        <f t="shared" si="43"/>
        <v>-</v>
      </c>
      <c r="U675" s="8"/>
    </row>
    <row r="676" customHeight="1" spans="2:21">
      <c r="B676" s="8">
        <f t="shared" si="40"/>
        <v>670</v>
      </c>
      <c r="C676" s="8" t="str">
        <f>IF(选股!C670&lt;&gt;"",选股!C670,"-")</f>
        <v>-</v>
      </c>
      <c r="D676" s="8"/>
      <c r="E676" s="8" t="str">
        <f>IFERROR(VLOOKUP(C676,选股!C670:E1666,2,FALSE),"-")</f>
        <v>-</v>
      </c>
      <c r="F676" s="8"/>
      <c r="G676" s="8"/>
      <c r="H676" s="8"/>
      <c r="I676" s="8"/>
      <c r="J676" s="8"/>
      <c r="K676" s="8" t="str">
        <f>IFERROR(VLOOKUP(C676,选股!C670:E1666,3,FALSE),"-")</f>
        <v>-</v>
      </c>
      <c r="L676" s="8" t="str">
        <f>IF(C676&lt;&gt;"-",SUMIFS(买入!$G$4:$G$1000,买入!$C$4:$C$1000,持仓统计!C676),"-")</f>
        <v>-</v>
      </c>
      <c r="M676" s="9" t="str">
        <f>IF(C676&lt;&gt;"-",SUMIFS(买入!$I$4:$I$1000,买入!$C$4:$C$1000,持仓统计!C676),"-")</f>
        <v>-</v>
      </c>
      <c r="N676" s="8" t="str">
        <f>IF(C676&lt;&gt;"-",SUMIFS(卖出!$G$4:$G$1000,卖出!$C$4:$C$1000,持仓统计!C676),"-")</f>
        <v>-</v>
      </c>
      <c r="O676" s="9" t="str">
        <f>IF(C676&lt;&gt;"-",SUMIFS(卖出!$I$4:$I$1000,卖出!$C$4:$C$1000,持仓统计!C676),"-")</f>
        <v>-</v>
      </c>
      <c r="P676" s="8" t="str">
        <f t="shared" si="41"/>
        <v>-</v>
      </c>
      <c r="Q676" s="9"/>
      <c r="R676" s="9" t="str">
        <f t="shared" si="42"/>
        <v>-</v>
      </c>
      <c r="S676" s="9" t="str">
        <f>IF(C676&lt;&gt;"-",SUMIFS(买入!$J$4:$J$1000,买入!$C$4:$C$1000,持仓统计!C676)+SUMIFS(卖出!$J$4:$J$1000,卖出!$C$4:$C$1000,持仓统计!C676),"-")</f>
        <v>-</v>
      </c>
      <c r="T676" s="9" t="str">
        <f t="shared" si="43"/>
        <v>-</v>
      </c>
      <c r="U676" s="8"/>
    </row>
    <row r="677" customHeight="1" spans="2:21">
      <c r="B677" s="8">
        <f t="shared" si="40"/>
        <v>671</v>
      </c>
      <c r="C677" s="8" t="str">
        <f>IF(选股!C671&lt;&gt;"",选股!C671,"-")</f>
        <v>-</v>
      </c>
      <c r="D677" s="8"/>
      <c r="E677" s="8" t="str">
        <f>IFERROR(VLOOKUP(C677,选股!C671:E1667,2,FALSE),"-")</f>
        <v>-</v>
      </c>
      <c r="F677" s="8"/>
      <c r="G677" s="8"/>
      <c r="H677" s="8"/>
      <c r="I677" s="8"/>
      <c r="J677" s="8"/>
      <c r="K677" s="8" t="str">
        <f>IFERROR(VLOOKUP(C677,选股!C671:E1667,3,FALSE),"-")</f>
        <v>-</v>
      </c>
      <c r="L677" s="8" t="str">
        <f>IF(C677&lt;&gt;"-",SUMIFS(买入!$G$4:$G$1000,买入!$C$4:$C$1000,持仓统计!C677),"-")</f>
        <v>-</v>
      </c>
      <c r="M677" s="9" t="str">
        <f>IF(C677&lt;&gt;"-",SUMIFS(买入!$I$4:$I$1000,买入!$C$4:$C$1000,持仓统计!C677),"-")</f>
        <v>-</v>
      </c>
      <c r="N677" s="8" t="str">
        <f>IF(C677&lt;&gt;"-",SUMIFS(卖出!$G$4:$G$1000,卖出!$C$4:$C$1000,持仓统计!C677),"-")</f>
        <v>-</v>
      </c>
      <c r="O677" s="9" t="str">
        <f>IF(C677&lt;&gt;"-",SUMIFS(卖出!$I$4:$I$1000,卖出!$C$4:$C$1000,持仓统计!C677),"-")</f>
        <v>-</v>
      </c>
      <c r="P677" s="8" t="str">
        <f t="shared" si="41"/>
        <v>-</v>
      </c>
      <c r="Q677" s="9"/>
      <c r="R677" s="9" t="str">
        <f t="shared" si="42"/>
        <v>-</v>
      </c>
      <c r="S677" s="9" t="str">
        <f>IF(C677&lt;&gt;"-",SUMIFS(买入!$J$4:$J$1000,买入!$C$4:$C$1000,持仓统计!C677)+SUMIFS(卖出!$J$4:$J$1000,卖出!$C$4:$C$1000,持仓统计!C677),"-")</f>
        <v>-</v>
      </c>
      <c r="T677" s="9" t="str">
        <f t="shared" si="43"/>
        <v>-</v>
      </c>
      <c r="U677" s="8"/>
    </row>
    <row r="678" customHeight="1" spans="2:21">
      <c r="B678" s="8">
        <f t="shared" si="40"/>
        <v>672</v>
      </c>
      <c r="C678" s="8" t="str">
        <f>IF(选股!C672&lt;&gt;"",选股!C672,"-")</f>
        <v>-</v>
      </c>
      <c r="D678" s="8"/>
      <c r="E678" s="8" t="str">
        <f>IFERROR(VLOOKUP(C678,选股!C672:E1668,2,FALSE),"-")</f>
        <v>-</v>
      </c>
      <c r="F678" s="8"/>
      <c r="G678" s="8"/>
      <c r="H678" s="8"/>
      <c r="I678" s="8"/>
      <c r="J678" s="8"/>
      <c r="K678" s="8" t="str">
        <f>IFERROR(VLOOKUP(C678,选股!C672:E1668,3,FALSE),"-")</f>
        <v>-</v>
      </c>
      <c r="L678" s="8" t="str">
        <f>IF(C678&lt;&gt;"-",SUMIFS(买入!$G$4:$G$1000,买入!$C$4:$C$1000,持仓统计!C678),"-")</f>
        <v>-</v>
      </c>
      <c r="M678" s="9" t="str">
        <f>IF(C678&lt;&gt;"-",SUMIFS(买入!$I$4:$I$1000,买入!$C$4:$C$1000,持仓统计!C678),"-")</f>
        <v>-</v>
      </c>
      <c r="N678" s="8" t="str">
        <f>IF(C678&lt;&gt;"-",SUMIFS(卖出!$G$4:$G$1000,卖出!$C$4:$C$1000,持仓统计!C678),"-")</f>
        <v>-</v>
      </c>
      <c r="O678" s="9" t="str">
        <f>IF(C678&lt;&gt;"-",SUMIFS(卖出!$I$4:$I$1000,卖出!$C$4:$C$1000,持仓统计!C678),"-")</f>
        <v>-</v>
      </c>
      <c r="P678" s="8" t="str">
        <f t="shared" si="41"/>
        <v>-</v>
      </c>
      <c r="Q678" s="9"/>
      <c r="R678" s="9" t="str">
        <f t="shared" si="42"/>
        <v>-</v>
      </c>
      <c r="S678" s="9" t="str">
        <f>IF(C678&lt;&gt;"-",SUMIFS(买入!$J$4:$J$1000,买入!$C$4:$C$1000,持仓统计!C678)+SUMIFS(卖出!$J$4:$J$1000,卖出!$C$4:$C$1000,持仓统计!C678),"-")</f>
        <v>-</v>
      </c>
      <c r="T678" s="9" t="str">
        <f t="shared" si="43"/>
        <v>-</v>
      </c>
      <c r="U678" s="8"/>
    </row>
    <row r="679" customHeight="1" spans="2:21">
      <c r="B679" s="8">
        <f t="shared" si="40"/>
        <v>673</v>
      </c>
      <c r="C679" s="8" t="str">
        <f>IF(选股!C673&lt;&gt;"",选股!C673,"-")</f>
        <v>-</v>
      </c>
      <c r="D679" s="8"/>
      <c r="E679" s="8" t="str">
        <f>IFERROR(VLOOKUP(C679,选股!C673:E1669,2,FALSE),"-")</f>
        <v>-</v>
      </c>
      <c r="F679" s="8"/>
      <c r="G679" s="8"/>
      <c r="H679" s="8"/>
      <c r="I679" s="8"/>
      <c r="J679" s="8"/>
      <c r="K679" s="8" t="str">
        <f>IFERROR(VLOOKUP(C679,选股!C673:E1669,3,FALSE),"-")</f>
        <v>-</v>
      </c>
      <c r="L679" s="8" t="str">
        <f>IF(C679&lt;&gt;"-",SUMIFS(买入!$G$4:$G$1000,买入!$C$4:$C$1000,持仓统计!C679),"-")</f>
        <v>-</v>
      </c>
      <c r="M679" s="9" t="str">
        <f>IF(C679&lt;&gt;"-",SUMIFS(买入!$I$4:$I$1000,买入!$C$4:$C$1000,持仓统计!C679),"-")</f>
        <v>-</v>
      </c>
      <c r="N679" s="8" t="str">
        <f>IF(C679&lt;&gt;"-",SUMIFS(卖出!$G$4:$G$1000,卖出!$C$4:$C$1000,持仓统计!C679),"-")</f>
        <v>-</v>
      </c>
      <c r="O679" s="9" t="str">
        <f>IF(C679&lt;&gt;"-",SUMIFS(卖出!$I$4:$I$1000,卖出!$C$4:$C$1000,持仓统计!C679),"-")</f>
        <v>-</v>
      </c>
      <c r="P679" s="8" t="str">
        <f t="shared" si="41"/>
        <v>-</v>
      </c>
      <c r="Q679" s="9"/>
      <c r="R679" s="9" t="str">
        <f t="shared" si="42"/>
        <v>-</v>
      </c>
      <c r="S679" s="9" t="str">
        <f>IF(C679&lt;&gt;"-",SUMIFS(买入!$J$4:$J$1000,买入!$C$4:$C$1000,持仓统计!C679)+SUMIFS(卖出!$J$4:$J$1000,卖出!$C$4:$C$1000,持仓统计!C679),"-")</f>
        <v>-</v>
      </c>
      <c r="T679" s="9" t="str">
        <f t="shared" si="43"/>
        <v>-</v>
      </c>
      <c r="U679" s="8"/>
    </row>
    <row r="680" customHeight="1" spans="2:21">
      <c r="B680" s="8">
        <f t="shared" si="40"/>
        <v>674</v>
      </c>
      <c r="C680" s="8" t="str">
        <f>IF(选股!C674&lt;&gt;"",选股!C674,"-")</f>
        <v>-</v>
      </c>
      <c r="D680" s="8"/>
      <c r="E680" s="8" t="str">
        <f>IFERROR(VLOOKUP(C680,选股!C674:E1670,2,FALSE),"-")</f>
        <v>-</v>
      </c>
      <c r="F680" s="8"/>
      <c r="G680" s="8"/>
      <c r="H680" s="8"/>
      <c r="I680" s="8"/>
      <c r="J680" s="8"/>
      <c r="K680" s="8" t="str">
        <f>IFERROR(VLOOKUP(C680,选股!C674:E1670,3,FALSE),"-")</f>
        <v>-</v>
      </c>
      <c r="L680" s="8" t="str">
        <f>IF(C680&lt;&gt;"-",SUMIFS(买入!$G$4:$G$1000,买入!$C$4:$C$1000,持仓统计!C680),"-")</f>
        <v>-</v>
      </c>
      <c r="M680" s="9" t="str">
        <f>IF(C680&lt;&gt;"-",SUMIFS(买入!$I$4:$I$1000,买入!$C$4:$C$1000,持仓统计!C680),"-")</f>
        <v>-</v>
      </c>
      <c r="N680" s="8" t="str">
        <f>IF(C680&lt;&gt;"-",SUMIFS(卖出!$G$4:$G$1000,卖出!$C$4:$C$1000,持仓统计!C680),"-")</f>
        <v>-</v>
      </c>
      <c r="O680" s="9" t="str">
        <f>IF(C680&lt;&gt;"-",SUMIFS(卖出!$I$4:$I$1000,卖出!$C$4:$C$1000,持仓统计!C680),"-")</f>
        <v>-</v>
      </c>
      <c r="P680" s="8" t="str">
        <f t="shared" si="41"/>
        <v>-</v>
      </c>
      <c r="Q680" s="9"/>
      <c r="R680" s="9" t="str">
        <f t="shared" si="42"/>
        <v>-</v>
      </c>
      <c r="S680" s="9" t="str">
        <f>IF(C680&lt;&gt;"-",SUMIFS(买入!$J$4:$J$1000,买入!$C$4:$C$1000,持仓统计!C680)+SUMIFS(卖出!$J$4:$J$1000,卖出!$C$4:$C$1000,持仓统计!C680),"-")</f>
        <v>-</v>
      </c>
      <c r="T680" s="9" t="str">
        <f t="shared" si="43"/>
        <v>-</v>
      </c>
      <c r="U680" s="8"/>
    </row>
    <row r="681" customHeight="1" spans="2:21">
      <c r="B681" s="8">
        <f t="shared" si="40"/>
        <v>675</v>
      </c>
      <c r="C681" s="8" t="str">
        <f>IF(选股!C675&lt;&gt;"",选股!C675,"-")</f>
        <v>-</v>
      </c>
      <c r="D681" s="8"/>
      <c r="E681" s="8" t="str">
        <f>IFERROR(VLOOKUP(C681,选股!C675:E1671,2,FALSE),"-")</f>
        <v>-</v>
      </c>
      <c r="F681" s="8"/>
      <c r="G681" s="8"/>
      <c r="H681" s="8"/>
      <c r="I681" s="8"/>
      <c r="J681" s="8"/>
      <c r="K681" s="8" t="str">
        <f>IFERROR(VLOOKUP(C681,选股!C675:E1671,3,FALSE),"-")</f>
        <v>-</v>
      </c>
      <c r="L681" s="8" t="str">
        <f>IF(C681&lt;&gt;"-",SUMIFS(买入!$G$4:$G$1000,买入!$C$4:$C$1000,持仓统计!C681),"-")</f>
        <v>-</v>
      </c>
      <c r="M681" s="9" t="str">
        <f>IF(C681&lt;&gt;"-",SUMIFS(买入!$I$4:$I$1000,买入!$C$4:$C$1000,持仓统计!C681),"-")</f>
        <v>-</v>
      </c>
      <c r="N681" s="8" t="str">
        <f>IF(C681&lt;&gt;"-",SUMIFS(卖出!$G$4:$G$1000,卖出!$C$4:$C$1000,持仓统计!C681),"-")</f>
        <v>-</v>
      </c>
      <c r="O681" s="9" t="str">
        <f>IF(C681&lt;&gt;"-",SUMIFS(卖出!$I$4:$I$1000,卖出!$C$4:$C$1000,持仓统计!C681),"-")</f>
        <v>-</v>
      </c>
      <c r="P681" s="8" t="str">
        <f t="shared" si="41"/>
        <v>-</v>
      </c>
      <c r="Q681" s="9"/>
      <c r="R681" s="9" t="str">
        <f t="shared" si="42"/>
        <v>-</v>
      </c>
      <c r="S681" s="9" t="str">
        <f>IF(C681&lt;&gt;"-",SUMIFS(买入!$J$4:$J$1000,买入!$C$4:$C$1000,持仓统计!C681)+SUMIFS(卖出!$J$4:$J$1000,卖出!$C$4:$C$1000,持仓统计!C681),"-")</f>
        <v>-</v>
      </c>
      <c r="T681" s="9" t="str">
        <f t="shared" si="43"/>
        <v>-</v>
      </c>
      <c r="U681" s="8"/>
    </row>
    <row r="682" customHeight="1" spans="2:21">
      <c r="B682" s="8">
        <f t="shared" si="40"/>
        <v>676</v>
      </c>
      <c r="C682" s="8" t="str">
        <f>IF(选股!C676&lt;&gt;"",选股!C676,"-")</f>
        <v>-</v>
      </c>
      <c r="D682" s="8"/>
      <c r="E682" s="8" t="str">
        <f>IFERROR(VLOOKUP(C682,选股!C676:E1672,2,FALSE),"-")</f>
        <v>-</v>
      </c>
      <c r="F682" s="8"/>
      <c r="G682" s="8"/>
      <c r="H682" s="8"/>
      <c r="I682" s="8"/>
      <c r="J682" s="8"/>
      <c r="K682" s="8" t="str">
        <f>IFERROR(VLOOKUP(C682,选股!C676:E1672,3,FALSE),"-")</f>
        <v>-</v>
      </c>
      <c r="L682" s="8" t="str">
        <f>IF(C682&lt;&gt;"-",SUMIFS(买入!$G$4:$G$1000,买入!$C$4:$C$1000,持仓统计!C682),"-")</f>
        <v>-</v>
      </c>
      <c r="M682" s="9" t="str">
        <f>IF(C682&lt;&gt;"-",SUMIFS(买入!$I$4:$I$1000,买入!$C$4:$C$1000,持仓统计!C682),"-")</f>
        <v>-</v>
      </c>
      <c r="N682" s="8" t="str">
        <f>IF(C682&lt;&gt;"-",SUMIFS(卖出!$G$4:$G$1000,卖出!$C$4:$C$1000,持仓统计!C682),"-")</f>
        <v>-</v>
      </c>
      <c r="O682" s="9" t="str">
        <f>IF(C682&lt;&gt;"-",SUMIFS(卖出!$I$4:$I$1000,卖出!$C$4:$C$1000,持仓统计!C682),"-")</f>
        <v>-</v>
      </c>
      <c r="P682" s="8" t="str">
        <f t="shared" si="41"/>
        <v>-</v>
      </c>
      <c r="Q682" s="9"/>
      <c r="R682" s="9" t="str">
        <f t="shared" si="42"/>
        <v>-</v>
      </c>
      <c r="S682" s="9" t="str">
        <f>IF(C682&lt;&gt;"-",SUMIFS(买入!$J$4:$J$1000,买入!$C$4:$C$1000,持仓统计!C682)+SUMIFS(卖出!$J$4:$J$1000,卖出!$C$4:$C$1000,持仓统计!C682),"-")</f>
        <v>-</v>
      </c>
      <c r="T682" s="9" t="str">
        <f t="shared" si="43"/>
        <v>-</v>
      </c>
      <c r="U682" s="8"/>
    </row>
    <row r="683" customHeight="1" spans="2:21">
      <c r="B683" s="8">
        <f t="shared" si="40"/>
        <v>677</v>
      </c>
      <c r="C683" s="8" t="str">
        <f>IF(选股!C677&lt;&gt;"",选股!C677,"-")</f>
        <v>-</v>
      </c>
      <c r="D683" s="8"/>
      <c r="E683" s="8" t="str">
        <f>IFERROR(VLOOKUP(C683,选股!C677:E1673,2,FALSE),"-")</f>
        <v>-</v>
      </c>
      <c r="F683" s="8"/>
      <c r="G683" s="8"/>
      <c r="H683" s="8"/>
      <c r="I683" s="8"/>
      <c r="J683" s="8"/>
      <c r="K683" s="8" t="str">
        <f>IFERROR(VLOOKUP(C683,选股!C677:E1673,3,FALSE),"-")</f>
        <v>-</v>
      </c>
      <c r="L683" s="8" t="str">
        <f>IF(C683&lt;&gt;"-",SUMIFS(买入!$G$4:$G$1000,买入!$C$4:$C$1000,持仓统计!C683),"-")</f>
        <v>-</v>
      </c>
      <c r="M683" s="9" t="str">
        <f>IF(C683&lt;&gt;"-",SUMIFS(买入!$I$4:$I$1000,买入!$C$4:$C$1000,持仓统计!C683),"-")</f>
        <v>-</v>
      </c>
      <c r="N683" s="8" t="str">
        <f>IF(C683&lt;&gt;"-",SUMIFS(卖出!$G$4:$G$1000,卖出!$C$4:$C$1000,持仓统计!C683),"-")</f>
        <v>-</v>
      </c>
      <c r="O683" s="9" t="str">
        <f>IF(C683&lt;&gt;"-",SUMIFS(卖出!$I$4:$I$1000,卖出!$C$4:$C$1000,持仓统计!C683),"-")</f>
        <v>-</v>
      </c>
      <c r="P683" s="8" t="str">
        <f t="shared" si="41"/>
        <v>-</v>
      </c>
      <c r="Q683" s="9"/>
      <c r="R683" s="9" t="str">
        <f t="shared" si="42"/>
        <v>-</v>
      </c>
      <c r="S683" s="9" t="str">
        <f>IF(C683&lt;&gt;"-",SUMIFS(买入!$J$4:$J$1000,买入!$C$4:$C$1000,持仓统计!C683)+SUMIFS(卖出!$J$4:$J$1000,卖出!$C$4:$C$1000,持仓统计!C683),"-")</f>
        <v>-</v>
      </c>
      <c r="T683" s="9" t="str">
        <f t="shared" si="43"/>
        <v>-</v>
      </c>
      <c r="U683" s="8"/>
    </row>
    <row r="684" customHeight="1" spans="2:21">
      <c r="B684" s="8">
        <f t="shared" si="40"/>
        <v>678</v>
      </c>
      <c r="C684" s="8" t="str">
        <f>IF(选股!C678&lt;&gt;"",选股!C678,"-")</f>
        <v>-</v>
      </c>
      <c r="D684" s="8"/>
      <c r="E684" s="8" t="str">
        <f>IFERROR(VLOOKUP(C684,选股!C678:E1674,2,FALSE),"-")</f>
        <v>-</v>
      </c>
      <c r="F684" s="8"/>
      <c r="G684" s="8"/>
      <c r="H684" s="8"/>
      <c r="I684" s="8"/>
      <c r="J684" s="8"/>
      <c r="K684" s="8" t="str">
        <f>IFERROR(VLOOKUP(C684,选股!C678:E1674,3,FALSE),"-")</f>
        <v>-</v>
      </c>
      <c r="L684" s="8" t="str">
        <f>IF(C684&lt;&gt;"-",SUMIFS(买入!$G$4:$G$1000,买入!$C$4:$C$1000,持仓统计!C684),"-")</f>
        <v>-</v>
      </c>
      <c r="M684" s="9" t="str">
        <f>IF(C684&lt;&gt;"-",SUMIFS(买入!$I$4:$I$1000,买入!$C$4:$C$1000,持仓统计!C684),"-")</f>
        <v>-</v>
      </c>
      <c r="N684" s="8" t="str">
        <f>IF(C684&lt;&gt;"-",SUMIFS(卖出!$G$4:$G$1000,卖出!$C$4:$C$1000,持仓统计!C684),"-")</f>
        <v>-</v>
      </c>
      <c r="O684" s="9" t="str">
        <f>IF(C684&lt;&gt;"-",SUMIFS(卖出!$I$4:$I$1000,卖出!$C$4:$C$1000,持仓统计!C684),"-")</f>
        <v>-</v>
      </c>
      <c r="P684" s="8" t="str">
        <f t="shared" si="41"/>
        <v>-</v>
      </c>
      <c r="Q684" s="9"/>
      <c r="R684" s="9" t="str">
        <f t="shared" si="42"/>
        <v>-</v>
      </c>
      <c r="S684" s="9" t="str">
        <f>IF(C684&lt;&gt;"-",SUMIFS(买入!$J$4:$J$1000,买入!$C$4:$C$1000,持仓统计!C684)+SUMIFS(卖出!$J$4:$J$1000,卖出!$C$4:$C$1000,持仓统计!C684),"-")</f>
        <v>-</v>
      </c>
      <c r="T684" s="9" t="str">
        <f t="shared" si="43"/>
        <v>-</v>
      </c>
      <c r="U684" s="8"/>
    </row>
    <row r="685" customHeight="1" spans="2:21">
      <c r="B685" s="8">
        <f t="shared" si="40"/>
        <v>679</v>
      </c>
      <c r="C685" s="8" t="str">
        <f>IF(选股!C679&lt;&gt;"",选股!C679,"-")</f>
        <v>-</v>
      </c>
      <c r="D685" s="8"/>
      <c r="E685" s="8" t="str">
        <f>IFERROR(VLOOKUP(C685,选股!C679:E1675,2,FALSE),"-")</f>
        <v>-</v>
      </c>
      <c r="F685" s="8"/>
      <c r="G685" s="8"/>
      <c r="H685" s="8"/>
      <c r="I685" s="8"/>
      <c r="J685" s="8"/>
      <c r="K685" s="8" t="str">
        <f>IFERROR(VLOOKUP(C685,选股!C679:E1675,3,FALSE),"-")</f>
        <v>-</v>
      </c>
      <c r="L685" s="8" t="str">
        <f>IF(C685&lt;&gt;"-",SUMIFS(买入!$G$4:$G$1000,买入!$C$4:$C$1000,持仓统计!C685),"-")</f>
        <v>-</v>
      </c>
      <c r="M685" s="9" t="str">
        <f>IF(C685&lt;&gt;"-",SUMIFS(买入!$I$4:$I$1000,买入!$C$4:$C$1000,持仓统计!C685),"-")</f>
        <v>-</v>
      </c>
      <c r="N685" s="8" t="str">
        <f>IF(C685&lt;&gt;"-",SUMIFS(卖出!$G$4:$G$1000,卖出!$C$4:$C$1000,持仓统计!C685),"-")</f>
        <v>-</v>
      </c>
      <c r="O685" s="9" t="str">
        <f>IF(C685&lt;&gt;"-",SUMIFS(卖出!$I$4:$I$1000,卖出!$C$4:$C$1000,持仓统计!C685),"-")</f>
        <v>-</v>
      </c>
      <c r="P685" s="8" t="str">
        <f t="shared" si="41"/>
        <v>-</v>
      </c>
      <c r="Q685" s="9"/>
      <c r="R685" s="9" t="str">
        <f t="shared" si="42"/>
        <v>-</v>
      </c>
      <c r="S685" s="9" t="str">
        <f>IF(C685&lt;&gt;"-",SUMIFS(买入!$J$4:$J$1000,买入!$C$4:$C$1000,持仓统计!C685)+SUMIFS(卖出!$J$4:$J$1000,卖出!$C$4:$C$1000,持仓统计!C685),"-")</f>
        <v>-</v>
      </c>
      <c r="T685" s="9" t="str">
        <f t="shared" si="43"/>
        <v>-</v>
      </c>
      <c r="U685" s="8"/>
    </row>
    <row r="686" customHeight="1" spans="2:21">
      <c r="B686" s="8">
        <f t="shared" si="40"/>
        <v>680</v>
      </c>
      <c r="C686" s="8" t="str">
        <f>IF(选股!C680&lt;&gt;"",选股!C680,"-")</f>
        <v>-</v>
      </c>
      <c r="D686" s="8"/>
      <c r="E686" s="8" t="str">
        <f>IFERROR(VLOOKUP(C686,选股!C680:E1676,2,FALSE),"-")</f>
        <v>-</v>
      </c>
      <c r="F686" s="8"/>
      <c r="G686" s="8"/>
      <c r="H686" s="8"/>
      <c r="I686" s="8"/>
      <c r="J686" s="8"/>
      <c r="K686" s="8" t="str">
        <f>IFERROR(VLOOKUP(C686,选股!C680:E1676,3,FALSE),"-")</f>
        <v>-</v>
      </c>
      <c r="L686" s="8" t="str">
        <f>IF(C686&lt;&gt;"-",SUMIFS(买入!$G$4:$G$1000,买入!$C$4:$C$1000,持仓统计!C686),"-")</f>
        <v>-</v>
      </c>
      <c r="M686" s="9" t="str">
        <f>IF(C686&lt;&gt;"-",SUMIFS(买入!$I$4:$I$1000,买入!$C$4:$C$1000,持仓统计!C686),"-")</f>
        <v>-</v>
      </c>
      <c r="N686" s="8" t="str">
        <f>IF(C686&lt;&gt;"-",SUMIFS(卖出!$G$4:$G$1000,卖出!$C$4:$C$1000,持仓统计!C686),"-")</f>
        <v>-</v>
      </c>
      <c r="O686" s="9" t="str">
        <f>IF(C686&lt;&gt;"-",SUMIFS(卖出!$I$4:$I$1000,卖出!$C$4:$C$1000,持仓统计!C686),"-")</f>
        <v>-</v>
      </c>
      <c r="P686" s="8" t="str">
        <f t="shared" si="41"/>
        <v>-</v>
      </c>
      <c r="Q686" s="9"/>
      <c r="R686" s="9" t="str">
        <f t="shared" si="42"/>
        <v>-</v>
      </c>
      <c r="S686" s="9" t="str">
        <f>IF(C686&lt;&gt;"-",SUMIFS(买入!$J$4:$J$1000,买入!$C$4:$C$1000,持仓统计!C686)+SUMIFS(卖出!$J$4:$J$1000,卖出!$C$4:$C$1000,持仓统计!C686),"-")</f>
        <v>-</v>
      </c>
      <c r="T686" s="9" t="str">
        <f t="shared" si="43"/>
        <v>-</v>
      </c>
      <c r="U686" s="8"/>
    </row>
    <row r="687" customHeight="1" spans="2:21">
      <c r="B687" s="8">
        <f t="shared" si="40"/>
        <v>681</v>
      </c>
      <c r="C687" s="8" t="str">
        <f>IF(选股!C681&lt;&gt;"",选股!C681,"-")</f>
        <v>-</v>
      </c>
      <c r="D687" s="8"/>
      <c r="E687" s="8" t="str">
        <f>IFERROR(VLOOKUP(C687,选股!C681:E1677,2,FALSE),"-")</f>
        <v>-</v>
      </c>
      <c r="F687" s="8"/>
      <c r="G687" s="8"/>
      <c r="H687" s="8"/>
      <c r="I687" s="8"/>
      <c r="J687" s="8"/>
      <c r="K687" s="8" t="str">
        <f>IFERROR(VLOOKUP(C687,选股!C681:E1677,3,FALSE),"-")</f>
        <v>-</v>
      </c>
      <c r="L687" s="8" t="str">
        <f>IF(C687&lt;&gt;"-",SUMIFS(买入!$G$4:$G$1000,买入!$C$4:$C$1000,持仓统计!C687),"-")</f>
        <v>-</v>
      </c>
      <c r="M687" s="9" t="str">
        <f>IF(C687&lt;&gt;"-",SUMIFS(买入!$I$4:$I$1000,买入!$C$4:$C$1000,持仓统计!C687),"-")</f>
        <v>-</v>
      </c>
      <c r="N687" s="8" t="str">
        <f>IF(C687&lt;&gt;"-",SUMIFS(卖出!$G$4:$G$1000,卖出!$C$4:$C$1000,持仓统计!C687),"-")</f>
        <v>-</v>
      </c>
      <c r="O687" s="9" t="str">
        <f>IF(C687&lt;&gt;"-",SUMIFS(卖出!$I$4:$I$1000,卖出!$C$4:$C$1000,持仓统计!C687),"-")</f>
        <v>-</v>
      </c>
      <c r="P687" s="8" t="str">
        <f t="shared" si="41"/>
        <v>-</v>
      </c>
      <c r="Q687" s="9"/>
      <c r="R687" s="9" t="str">
        <f t="shared" si="42"/>
        <v>-</v>
      </c>
      <c r="S687" s="9" t="str">
        <f>IF(C687&lt;&gt;"-",SUMIFS(买入!$J$4:$J$1000,买入!$C$4:$C$1000,持仓统计!C687)+SUMIFS(卖出!$J$4:$J$1000,卖出!$C$4:$C$1000,持仓统计!C687),"-")</f>
        <v>-</v>
      </c>
      <c r="T687" s="9" t="str">
        <f t="shared" si="43"/>
        <v>-</v>
      </c>
      <c r="U687" s="8"/>
    </row>
    <row r="688" customHeight="1" spans="2:21">
      <c r="B688" s="8">
        <f t="shared" si="40"/>
        <v>682</v>
      </c>
      <c r="C688" s="8" t="str">
        <f>IF(选股!C682&lt;&gt;"",选股!C682,"-")</f>
        <v>-</v>
      </c>
      <c r="D688" s="8"/>
      <c r="E688" s="8" t="str">
        <f>IFERROR(VLOOKUP(C688,选股!C682:E1678,2,FALSE),"-")</f>
        <v>-</v>
      </c>
      <c r="F688" s="8"/>
      <c r="G688" s="8"/>
      <c r="H688" s="8"/>
      <c r="I688" s="8"/>
      <c r="J688" s="8"/>
      <c r="K688" s="8" t="str">
        <f>IFERROR(VLOOKUP(C688,选股!C682:E1678,3,FALSE),"-")</f>
        <v>-</v>
      </c>
      <c r="L688" s="8" t="str">
        <f>IF(C688&lt;&gt;"-",SUMIFS(买入!$G$4:$G$1000,买入!$C$4:$C$1000,持仓统计!C688),"-")</f>
        <v>-</v>
      </c>
      <c r="M688" s="9" t="str">
        <f>IF(C688&lt;&gt;"-",SUMIFS(买入!$I$4:$I$1000,买入!$C$4:$C$1000,持仓统计!C688),"-")</f>
        <v>-</v>
      </c>
      <c r="N688" s="8" t="str">
        <f>IF(C688&lt;&gt;"-",SUMIFS(卖出!$G$4:$G$1000,卖出!$C$4:$C$1000,持仓统计!C688),"-")</f>
        <v>-</v>
      </c>
      <c r="O688" s="9" t="str">
        <f>IF(C688&lt;&gt;"-",SUMIFS(卖出!$I$4:$I$1000,卖出!$C$4:$C$1000,持仓统计!C688),"-")</f>
        <v>-</v>
      </c>
      <c r="P688" s="8" t="str">
        <f t="shared" si="41"/>
        <v>-</v>
      </c>
      <c r="Q688" s="9"/>
      <c r="R688" s="9" t="str">
        <f t="shared" si="42"/>
        <v>-</v>
      </c>
      <c r="S688" s="9" t="str">
        <f>IF(C688&lt;&gt;"-",SUMIFS(买入!$J$4:$J$1000,买入!$C$4:$C$1000,持仓统计!C688)+SUMIFS(卖出!$J$4:$J$1000,卖出!$C$4:$C$1000,持仓统计!C688),"-")</f>
        <v>-</v>
      </c>
      <c r="T688" s="9" t="str">
        <f t="shared" si="43"/>
        <v>-</v>
      </c>
      <c r="U688" s="8"/>
    </row>
    <row r="689" customHeight="1" spans="2:21">
      <c r="B689" s="8">
        <f t="shared" si="40"/>
        <v>683</v>
      </c>
      <c r="C689" s="8" t="str">
        <f>IF(选股!C683&lt;&gt;"",选股!C683,"-")</f>
        <v>-</v>
      </c>
      <c r="D689" s="8"/>
      <c r="E689" s="8" t="str">
        <f>IFERROR(VLOOKUP(C689,选股!C683:E1679,2,FALSE),"-")</f>
        <v>-</v>
      </c>
      <c r="F689" s="8"/>
      <c r="G689" s="8"/>
      <c r="H689" s="8"/>
      <c r="I689" s="8"/>
      <c r="J689" s="8"/>
      <c r="K689" s="8" t="str">
        <f>IFERROR(VLOOKUP(C689,选股!C683:E1679,3,FALSE),"-")</f>
        <v>-</v>
      </c>
      <c r="L689" s="8" t="str">
        <f>IF(C689&lt;&gt;"-",SUMIFS(买入!$G$4:$G$1000,买入!$C$4:$C$1000,持仓统计!C689),"-")</f>
        <v>-</v>
      </c>
      <c r="M689" s="9" t="str">
        <f>IF(C689&lt;&gt;"-",SUMIFS(买入!$I$4:$I$1000,买入!$C$4:$C$1000,持仓统计!C689),"-")</f>
        <v>-</v>
      </c>
      <c r="N689" s="8" t="str">
        <f>IF(C689&lt;&gt;"-",SUMIFS(卖出!$G$4:$G$1000,卖出!$C$4:$C$1000,持仓统计!C689),"-")</f>
        <v>-</v>
      </c>
      <c r="O689" s="9" t="str">
        <f>IF(C689&lt;&gt;"-",SUMIFS(卖出!$I$4:$I$1000,卖出!$C$4:$C$1000,持仓统计!C689),"-")</f>
        <v>-</v>
      </c>
      <c r="P689" s="8" t="str">
        <f t="shared" si="41"/>
        <v>-</v>
      </c>
      <c r="Q689" s="9"/>
      <c r="R689" s="9" t="str">
        <f t="shared" si="42"/>
        <v>-</v>
      </c>
      <c r="S689" s="9" t="str">
        <f>IF(C689&lt;&gt;"-",SUMIFS(买入!$J$4:$J$1000,买入!$C$4:$C$1000,持仓统计!C689)+SUMIFS(卖出!$J$4:$J$1000,卖出!$C$4:$C$1000,持仓统计!C689),"-")</f>
        <v>-</v>
      </c>
      <c r="T689" s="9" t="str">
        <f t="shared" si="43"/>
        <v>-</v>
      </c>
      <c r="U689" s="8"/>
    </row>
    <row r="690" customHeight="1" spans="2:21">
      <c r="B690" s="8">
        <f t="shared" si="40"/>
        <v>684</v>
      </c>
      <c r="C690" s="8" t="str">
        <f>IF(选股!C684&lt;&gt;"",选股!C684,"-")</f>
        <v>-</v>
      </c>
      <c r="D690" s="8"/>
      <c r="E690" s="8" t="str">
        <f>IFERROR(VLOOKUP(C690,选股!C684:E1680,2,FALSE),"-")</f>
        <v>-</v>
      </c>
      <c r="F690" s="8"/>
      <c r="G690" s="8"/>
      <c r="H690" s="8"/>
      <c r="I690" s="8"/>
      <c r="J690" s="8"/>
      <c r="K690" s="8" t="str">
        <f>IFERROR(VLOOKUP(C690,选股!C684:E1680,3,FALSE),"-")</f>
        <v>-</v>
      </c>
      <c r="L690" s="8" t="str">
        <f>IF(C690&lt;&gt;"-",SUMIFS(买入!$G$4:$G$1000,买入!$C$4:$C$1000,持仓统计!C690),"-")</f>
        <v>-</v>
      </c>
      <c r="M690" s="9" t="str">
        <f>IF(C690&lt;&gt;"-",SUMIFS(买入!$I$4:$I$1000,买入!$C$4:$C$1000,持仓统计!C690),"-")</f>
        <v>-</v>
      </c>
      <c r="N690" s="8" t="str">
        <f>IF(C690&lt;&gt;"-",SUMIFS(卖出!$G$4:$G$1000,卖出!$C$4:$C$1000,持仓统计!C690),"-")</f>
        <v>-</v>
      </c>
      <c r="O690" s="9" t="str">
        <f>IF(C690&lt;&gt;"-",SUMIFS(卖出!$I$4:$I$1000,卖出!$C$4:$C$1000,持仓统计!C690),"-")</f>
        <v>-</v>
      </c>
      <c r="P690" s="8" t="str">
        <f t="shared" si="41"/>
        <v>-</v>
      </c>
      <c r="Q690" s="9"/>
      <c r="R690" s="9" t="str">
        <f t="shared" si="42"/>
        <v>-</v>
      </c>
      <c r="S690" s="9" t="str">
        <f>IF(C690&lt;&gt;"-",SUMIFS(买入!$J$4:$J$1000,买入!$C$4:$C$1000,持仓统计!C690)+SUMIFS(卖出!$J$4:$J$1000,卖出!$C$4:$C$1000,持仓统计!C690),"-")</f>
        <v>-</v>
      </c>
      <c r="T690" s="9" t="str">
        <f t="shared" si="43"/>
        <v>-</v>
      </c>
      <c r="U690" s="8"/>
    </row>
    <row r="691" customHeight="1" spans="2:21">
      <c r="B691" s="8">
        <f t="shared" si="40"/>
        <v>685</v>
      </c>
      <c r="C691" s="8" t="str">
        <f>IF(选股!C685&lt;&gt;"",选股!C685,"-")</f>
        <v>-</v>
      </c>
      <c r="D691" s="8"/>
      <c r="E691" s="8" t="str">
        <f>IFERROR(VLOOKUP(C691,选股!C685:E1681,2,FALSE),"-")</f>
        <v>-</v>
      </c>
      <c r="F691" s="8"/>
      <c r="G691" s="8"/>
      <c r="H691" s="8"/>
      <c r="I691" s="8"/>
      <c r="J691" s="8"/>
      <c r="K691" s="8" t="str">
        <f>IFERROR(VLOOKUP(C691,选股!C685:E1681,3,FALSE),"-")</f>
        <v>-</v>
      </c>
      <c r="L691" s="8" t="str">
        <f>IF(C691&lt;&gt;"-",SUMIFS(买入!$G$4:$G$1000,买入!$C$4:$C$1000,持仓统计!C691),"-")</f>
        <v>-</v>
      </c>
      <c r="M691" s="9" t="str">
        <f>IF(C691&lt;&gt;"-",SUMIFS(买入!$I$4:$I$1000,买入!$C$4:$C$1000,持仓统计!C691),"-")</f>
        <v>-</v>
      </c>
      <c r="N691" s="8" t="str">
        <f>IF(C691&lt;&gt;"-",SUMIFS(卖出!$G$4:$G$1000,卖出!$C$4:$C$1000,持仓统计!C691),"-")</f>
        <v>-</v>
      </c>
      <c r="O691" s="9" t="str">
        <f>IF(C691&lt;&gt;"-",SUMIFS(卖出!$I$4:$I$1000,卖出!$C$4:$C$1000,持仓统计!C691),"-")</f>
        <v>-</v>
      </c>
      <c r="P691" s="8" t="str">
        <f t="shared" si="41"/>
        <v>-</v>
      </c>
      <c r="Q691" s="9"/>
      <c r="R691" s="9" t="str">
        <f t="shared" si="42"/>
        <v>-</v>
      </c>
      <c r="S691" s="9" t="str">
        <f>IF(C691&lt;&gt;"-",SUMIFS(买入!$J$4:$J$1000,买入!$C$4:$C$1000,持仓统计!C691)+SUMIFS(卖出!$J$4:$J$1000,卖出!$C$4:$C$1000,持仓统计!C691),"-")</f>
        <v>-</v>
      </c>
      <c r="T691" s="9" t="str">
        <f t="shared" si="43"/>
        <v>-</v>
      </c>
      <c r="U691" s="8"/>
    </row>
    <row r="692" customHeight="1" spans="2:21">
      <c r="B692" s="8">
        <f t="shared" si="40"/>
        <v>686</v>
      </c>
      <c r="C692" s="8" t="str">
        <f>IF(选股!C686&lt;&gt;"",选股!C686,"-")</f>
        <v>-</v>
      </c>
      <c r="D692" s="8"/>
      <c r="E692" s="8" t="str">
        <f>IFERROR(VLOOKUP(C692,选股!C686:E1682,2,FALSE),"-")</f>
        <v>-</v>
      </c>
      <c r="F692" s="8"/>
      <c r="G692" s="8"/>
      <c r="H692" s="8"/>
      <c r="I692" s="8"/>
      <c r="J692" s="8"/>
      <c r="K692" s="8" t="str">
        <f>IFERROR(VLOOKUP(C692,选股!C686:E1682,3,FALSE),"-")</f>
        <v>-</v>
      </c>
      <c r="L692" s="8" t="str">
        <f>IF(C692&lt;&gt;"-",SUMIFS(买入!$G$4:$G$1000,买入!$C$4:$C$1000,持仓统计!C692),"-")</f>
        <v>-</v>
      </c>
      <c r="M692" s="9" t="str">
        <f>IF(C692&lt;&gt;"-",SUMIFS(买入!$I$4:$I$1000,买入!$C$4:$C$1000,持仓统计!C692),"-")</f>
        <v>-</v>
      </c>
      <c r="N692" s="8" t="str">
        <f>IF(C692&lt;&gt;"-",SUMIFS(卖出!$G$4:$G$1000,卖出!$C$4:$C$1000,持仓统计!C692),"-")</f>
        <v>-</v>
      </c>
      <c r="O692" s="9" t="str">
        <f>IF(C692&lt;&gt;"-",SUMIFS(卖出!$I$4:$I$1000,卖出!$C$4:$C$1000,持仓统计!C692),"-")</f>
        <v>-</v>
      </c>
      <c r="P692" s="8" t="str">
        <f t="shared" si="41"/>
        <v>-</v>
      </c>
      <c r="Q692" s="9"/>
      <c r="R692" s="9" t="str">
        <f t="shared" si="42"/>
        <v>-</v>
      </c>
      <c r="S692" s="9" t="str">
        <f>IF(C692&lt;&gt;"-",SUMIFS(买入!$J$4:$J$1000,买入!$C$4:$C$1000,持仓统计!C692)+SUMIFS(卖出!$J$4:$J$1000,卖出!$C$4:$C$1000,持仓统计!C692),"-")</f>
        <v>-</v>
      </c>
      <c r="T692" s="9" t="str">
        <f t="shared" si="43"/>
        <v>-</v>
      </c>
      <c r="U692" s="8"/>
    </row>
    <row r="693" customHeight="1" spans="2:21">
      <c r="B693" s="8">
        <f t="shared" si="40"/>
        <v>687</v>
      </c>
      <c r="C693" s="8" t="str">
        <f>IF(选股!C687&lt;&gt;"",选股!C687,"-")</f>
        <v>-</v>
      </c>
      <c r="D693" s="8"/>
      <c r="E693" s="8" t="str">
        <f>IFERROR(VLOOKUP(C693,选股!C687:E1683,2,FALSE),"-")</f>
        <v>-</v>
      </c>
      <c r="F693" s="8"/>
      <c r="G693" s="8"/>
      <c r="H693" s="8"/>
      <c r="I693" s="8"/>
      <c r="J693" s="8"/>
      <c r="K693" s="8" t="str">
        <f>IFERROR(VLOOKUP(C693,选股!C687:E1683,3,FALSE),"-")</f>
        <v>-</v>
      </c>
      <c r="L693" s="8" t="str">
        <f>IF(C693&lt;&gt;"-",SUMIFS(买入!$G$4:$G$1000,买入!$C$4:$C$1000,持仓统计!C693),"-")</f>
        <v>-</v>
      </c>
      <c r="M693" s="9" t="str">
        <f>IF(C693&lt;&gt;"-",SUMIFS(买入!$I$4:$I$1000,买入!$C$4:$C$1000,持仓统计!C693),"-")</f>
        <v>-</v>
      </c>
      <c r="N693" s="8" t="str">
        <f>IF(C693&lt;&gt;"-",SUMIFS(卖出!$G$4:$G$1000,卖出!$C$4:$C$1000,持仓统计!C693),"-")</f>
        <v>-</v>
      </c>
      <c r="O693" s="9" t="str">
        <f>IF(C693&lt;&gt;"-",SUMIFS(卖出!$I$4:$I$1000,卖出!$C$4:$C$1000,持仓统计!C693),"-")</f>
        <v>-</v>
      </c>
      <c r="P693" s="8" t="str">
        <f t="shared" si="41"/>
        <v>-</v>
      </c>
      <c r="Q693" s="9"/>
      <c r="R693" s="9" t="str">
        <f t="shared" si="42"/>
        <v>-</v>
      </c>
      <c r="S693" s="9" t="str">
        <f>IF(C693&lt;&gt;"-",SUMIFS(买入!$J$4:$J$1000,买入!$C$4:$C$1000,持仓统计!C693)+SUMIFS(卖出!$J$4:$J$1000,卖出!$C$4:$C$1000,持仓统计!C693),"-")</f>
        <v>-</v>
      </c>
      <c r="T693" s="9" t="str">
        <f t="shared" si="43"/>
        <v>-</v>
      </c>
      <c r="U693" s="8"/>
    </row>
    <row r="694" customHeight="1" spans="2:21">
      <c r="B694" s="8">
        <f t="shared" si="40"/>
        <v>688</v>
      </c>
      <c r="C694" s="8" t="str">
        <f>IF(选股!C688&lt;&gt;"",选股!C688,"-")</f>
        <v>-</v>
      </c>
      <c r="D694" s="8"/>
      <c r="E694" s="8" t="str">
        <f>IFERROR(VLOOKUP(C694,选股!C688:E1684,2,FALSE),"-")</f>
        <v>-</v>
      </c>
      <c r="F694" s="8"/>
      <c r="G694" s="8"/>
      <c r="H694" s="8"/>
      <c r="I694" s="8"/>
      <c r="J694" s="8"/>
      <c r="K694" s="8" t="str">
        <f>IFERROR(VLOOKUP(C694,选股!C688:E1684,3,FALSE),"-")</f>
        <v>-</v>
      </c>
      <c r="L694" s="8" t="str">
        <f>IF(C694&lt;&gt;"-",SUMIFS(买入!$G$4:$G$1000,买入!$C$4:$C$1000,持仓统计!C694),"-")</f>
        <v>-</v>
      </c>
      <c r="M694" s="9" t="str">
        <f>IF(C694&lt;&gt;"-",SUMIFS(买入!$I$4:$I$1000,买入!$C$4:$C$1000,持仓统计!C694),"-")</f>
        <v>-</v>
      </c>
      <c r="N694" s="8" t="str">
        <f>IF(C694&lt;&gt;"-",SUMIFS(卖出!$G$4:$G$1000,卖出!$C$4:$C$1000,持仓统计!C694),"-")</f>
        <v>-</v>
      </c>
      <c r="O694" s="9" t="str">
        <f>IF(C694&lt;&gt;"-",SUMIFS(卖出!$I$4:$I$1000,卖出!$C$4:$C$1000,持仓统计!C694),"-")</f>
        <v>-</v>
      </c>
      <c r="P694" s="8" t="str">
        <f t="shared" si="41"/>
        <v>-</v>
      </c>
      <c r="Q694" s="9"/>
      <c r="R694" s="9" t="str">
        <f t="shared" si="42"/>
        <v>-</v>
      </c>
      <c r="S694" s="9" t="str">
        <f>IF(C694&lt;&gt;"-",SUMIFS(买入!$J$4:$J$1000,买入!$C$4:$C$1000,持仓统计!C694)+SUMIFS(卖出!$J$4:$J$1000,卖出!$C$4:$C$1000,持仓统计!C694),"-")</f>
        <v>-</v>
      </c>
      <c r="T694" s="9" t="str">
        <f t="shared" si="43"/>
        <v>-</v>
      </c>
      <c r="U694" s="8"/>
    </row>
    <row r="695" customHeight="1" spans="2:21">
      <c r="B695" s="8">
        <f t="shared" si="40"/>
        <v>689</v>
      </c>
      <c r="C695" s="8" t="str">
        <f>IF(选股!C689&lt;&gt;"",选股!C689,"-")</f>
        <v>-</v>
      </c>
      <c r="D695" s="8"/>
      <c r="E695" s="8" t="str">
        <f>IFERROR(VLOOKUP(C695,选股!C689:E1685,2,FALSE),"-")</f>
        <v>-</v>
      </c>
      <c r="F695" s="8"/>
      <c r="G695" s="8"/>
      <c r="H695" s="8"/>
      <c r="I695" s="8"/>
      <c r="J695" s="8"/>
      <c r="K695" s="8" t="str">
        <f>IFERROR(VLOOKUP(C695,选股!C689:E1685,3,FALSE),"-")</f>
        <v>-</v>
      </c>
      <c r="L695" s="8" t="str">
        <f>IF(C695&lt;&gt;"-",SUMIFS(买入!$G$4:$G$1000,买入!$C$4:$C$1000,持仓统计!C695),"-")</f>
        <v>-</v>
      </c>
      <c r="M695" s="9" t="str">
        <f>IF(C695&lt;&gt;"-",SUMIFS(买入!$I$4:$I$1000,买入!$C$4:$C$1000,持仓统计!C695),"-")</f>
        <v>-</v>
      </c>
      <c r="N695" s="8" t="str">
        <f>IF(C695&lt;&gt;"-",SUMIFS(卖出!$G$4:$G$1000,卖出!$C$4:$C$1000,持仓统计!C695),"-")</f>
        <v>-</v>
      </c>
      <c r="O695" s="9" t="str">
        <f>IF(C695&lt;&gt;"-",SUMIFS(卖出!$I$4:$I$1000,卖出!$C$4:$C$1000,持仓统计!C695),"-")</f>
        <v>-</v>
      </c>
      <c r="P695" s="8" t="str">
        <f t="shared" si="41"/>
        <v>-</v>
      </c>
      <c r="Q695" s="9"/>
      <c r="R695" s="9" t="str">
        <f t="shared" si="42"/>
        <v>-</v>
      </c>
      <c r="S695" s="9" t="str">
        <f>IF(C695&lt;&gt;"-",SUMIFS(买入!$J$4:$J$1000,买入!$C$4:$C$1000,持仓统计!C695)+SUMIFS(卖出!$J$4:$J$1000,卖出!$C$4:$C$1000,持仓统计!C695),"-")</f>
        <v>-</v>
      </c>
      <c r="T695" s="9" t="str">
        <f t="shared" si="43"/>
        <v>-</v>
      </c>
      <c r="U695" s="8"/>
    </row>
    <row r="696" customHeight="1" spans="2:21">
      <c r="B696" s="8">
        <f t="shared" si="40"/>
        <v>690</v>
      </c>
      <c r="C696" s="8" t="str">
        <f>IF(选股!C690&lt;&gt;"",选股!C690,"-")</f>
        <v>-</v>
      </c>
      <c r="D696" s="8"/>
      <c r="E696" s="8" t="str">
        <f>IFERROR(VLOOKUP(C696,选股!C690:E1686,2,FALSE),"-")</f>
        <v>-</v>
      </c>
      <c r="F696" s="8"/>
      <c r="G696" s="8"/>
      <c r="H696" s="8"/>
      <c r="I696" s="8"/>
      <c r="J696" s="8"/>
      <c r="K696" s="8" t="str">
        <f>IFERROR(VLOOKUP(C696,选股!C690:E1686,3,FALSE),"-")</f>
        <v>-</v>
      </c>
      <c r="L696" s="8" t="str">
        <f>IF(C696&lt;&gt;"-",SUMIFS(买入!$G$4:$G$1000,买入!$C$4:$C$1000,持仓统计!C696),"-")</f>
        <v>-</v>
      </c>
      <c r="M696" s="9" t="str">
        <f>IF(C696&lt;&gt;"-",SUMIFS(买入!$I$4:$I$1000,买入!$C$4:$C$1000,持仓统计!C696),"-")</f>
        <v>-</v>
      </c>
      <c r="N696" s="8" t="str">
        <f>IF(C696&lt;&gt;"-",SUMIFS(卖出!$G$4:$G$1000,卖出!$C$4:$C$1000,持仓统计!C696),"-")</f>
        <v>-</v>
      </c>
      <c r="O696" s="9" t="str">
        <f>IF(C696&lt;&gt;"-",SUMIFS(卖出!$I$4:$I$1000,卖出!$C$4:$C$1000,持仓统计!C696),"-")</f>
        <v>-</v>
      </c>
      <c r="P696" s="8" t="str">
        <f t="shared" si="41"/>
        <v>-</v>
      </c>
      <c r="Q696" s="9"/>
      <c r="R696" s="9" t="str">
        <f t="shared" si="42"/>
        <v>-</v>
      </c>
      <c r="S696" s="9" t="str">
        <f>IF(C696&lt;&gt;"-",SUMIFS(买入!$J$4:$J$1000,买入!$C$4:$C$1000,持仓统计!C696)+SUMIFS(卖出!$J$4:$J$1000,卖出!$C$4:$C$1000,持仓统计!C696),"-")</f>
        <v>-</v>
      </c>
      <c r="T696" s="9" t="str">
        <f t="shared" si="43"/>
        <v>-</v>
      </c>
      <c r="U696" s="8"/>
    </row>
    <row r="697" customHeight="1" spans="2:21">
      <c r="B697" s="8">
        <f t="shared" si="40"/>
        <v>691</v>
      </c>
      <c r="C697" s="8" t="str">
        <f>IF(选股!C691&lt;&gt;"",选股!C691,"-")</f>
        <v>-</v>
      </c>
      <c r="D697" s="8"/>
      <c r="E697" s="8" t="str">
        <f>IFERROR(VLOOKUP(C697,选股!C691:E1687,2,FALSE),"-")</f>
        <v>-</v>
      </c>
      <c r="F697" s="8"/>
      <c r="G697" s="8"/>
      <c r="H697" s="8"/>
      <c r="I697" s="8"/>
      <c r="J697" s="8"/>
      <c r="K697" s="8" t="str">
        <f>IFERROR(VLOOKUP(C697,选股!C691:E1687,3,FALSE),"-")</f>
        <v>-</v>
      </c>
      <c r="L697" s="8" t="str">
        <f>IF(C697&lt;&gt;"-",SUMIFS(买入!$G$4:$G$1000,买入!$C$4:$C$1000,持仓统计!C697),"-")</f>
        <v>-</v>
      </c>
      <c r="M697" s="9" t="str">
        <f>IF(C697&lt;&gt;"-",SUMIFS(买入!$I$4:$I$1000,买入!$C$4:$C$1000,持仓统计!C697),"-")</f>
        <v>-</v>
      </c>
      <c r="N697" s="8" t="str">
        <f>IF(C697&lt;&gt;"-",SUMIFS(卖出!$G$4:$G$1000,卖出!$C$4:$C$1000,持仓统计!C697),"-")</f>
        <v>-</v>
      </c>
      <c r="O697" s="9" t="str">
        <f>IF(C697&lt;&gt;"-",SUMIFS(卖出!$I$4:$I$1000,卖出!$C$4:$C$1000,持仓统计!C697),"-")</f>
        <v>-</v>
      </c>
      <c r="P697" s="8" t="str">
        <f t="shared" si="41"/>
        <v>-</v>
      </c>
      <c r="Q697" s="9"/>
      <c r="R697" s="9" t="str">
        <f t="shared" si="42"/>
        <v>-</v>
      </c>
      <c r="S697" s="9" t="str">
        <f>IF(C697&lt;&gt;"-",SUMIFS(买入!$J$4:$J$1000,买入!$C$4:$C$1000,持仓统计!C697)+SUMIFS(卖出!$J$4:$J$1000,卖出!$C$4:$C$1000,持仓统计!C697),"-")</f>
        <v>-</v>
      </c>
      <c r="T697" s="9" t="str">
        <f t="shared" si="43"/>
        <v>-</v>
      </c>
      <c r="U697" s="8"/>
    </row>
    <row r="698" customHeight="1" spans="2:21">
      <c r="B698" s="8">
        <f t="shared" si="40"/>
        <v>692</v>
      </c>
      <c r="C698" s="8" t="str">
        <f>IF(选股!C692&lt;&gt;"",选股!C692,"-")</f>
        <v>-</v>
      </c>
      <c r="D698" s="8"/>
      <c r="E698" s="8" t="str">
        <f>IFERROR(VLOOKUP(C698,选股!C692:E1688,2,FALSE),"-")</f>
        <v>-</v>
      </c>
      <c r="F698" s="8"/>
      <c r="G698" s="8"/>
      <c r="H698" s="8"/>
      <c r="I698" s="8"/>
      <c r="J698" s="8"/>
      <c r="K698" s="8" t="str">
        <f>IFERROR(VLOOKUP(C698,选股!C692:E1688,3,FALSE),"-")</f>
        <v>-</v>
      </c>
      <c r="L698" s="8" t="str">
        <f>IF(C698&lt;&gt;"-",SUMIFS(买入!$G$4:$G$1000,买入!$C$4:$C$1000,持仓统计!C698),"-")</f>
        <v>-</v>
      </c>
      <c r="M698" s="9" t="str">
        <f>IF(C698&lt;&gt;"-",SUMIFS(买入!$I$4:$I$1000,买入!$C$4:$C$1000,持仓统计!C698),"-")</f>
        <v>-</v>
      </c>
      <c r="N698" s="8" t="str">
        <f>IF(C698&lt;&gt;"-",SUMIFS(卖出!$G$4:$G$1000,卖出!$C$4:$C$1000,持仓统计!C698),"-")</f>
        <v>-</v>
      </c>
      <c r="O698" s="9" t="str">
        <f>IF(C698&lt;&gt;"-",SUMIFS(卖出!$I$4:$I$1000,卖出!$C$4:$C$1000,持仓统计!C698),"-")</f>
        <v>-</v>
      </c>
      <c r="P698" s="8" t="str">
        <f t="shared" si="41"/>
        <v>-</v>
      </c>
      <c r="Q698" s="9"/>
      <c r="R698" s="9" t="str">
        <f t="shared" si="42"/>
        <v>-</v>
      </c>
      <c r="S698" s="9" t="str">
        <f>IF(C698&lt;&gt;"-",SUMIFS(买入!$J$4:$J$1000,买入!$C$4:$C$1000,持仓统计!C698)+SUMIFS(卖出!$J$4:$J$1000,卖出!$C$4:$C$1000,持仓统计!C698),"-")</f>
        <v>-</v>
      </c>
      <c r="T698" s="9" t="str">
        <f t="shared" si="43"/>
        <v>-</v>
      </c>
      <c r="U698" s="8"/>
    </row>
    <row r="699" customHeight="1" spans="2:21">
      <c r="B699" s="8">
        <f t="shared" si="40"/>
        <v>693</v>
      </c>
      <c r="C699" s="8" t="str">
        <f>IF(选股!C693&lt;&gt;"",选股!C693,"-")</f>
        <v>-</v>
      </c>
      <c r="D699" s="8"/>
      <c r="E699" s="8" t="str">
        <f>IFERROR(VLOOKUP(C699,选股!C693:E1689,2,FALSE),"-")</f>
        <v>-</v>
      </c>
      <c r="F699" s="8"/>
      <c r="G699" s="8"/>
      <c r="H699" s="8"/>
      <c r="I699" s="8"/>
      <c r="J699" s="8"/>
      <c r="K699" s="8" t="str">
        <f>IFERROR(VLOOKUP(C699,选股!C693:E1689,3,FALSE),"-")</f>
        <v>-</v>
      </c>
      <c r="L699" s="8" t="str">
        <f>IF(C699&lt;&gt;"-",SUMIFS(买入!$G$4:$G$1000,买入!$C$4:$C$1000,持仓统计!C699),"-")</f>
        <v>-</v>
      </c>
      <c r="M699" s="9" t="str">
        <f>IF(C699&lt;&gt;"-",SUMIFS(买入!$I$4:$I$1000,买入!$C$4:$C$1000,持仓统计!C699),"-")</f>
        <v>-</v>
      </c>
      <c r="N699" s="8" t="str">
        <f>IF(C699&lt;&gt;"-",SUMIFS(卖出!$G$4:$G$1000,卖出!$C$4:$C$1000,持仓统计!C699),"-")</f>
        <v>-</v>
      </c>
      <c r="O699" s="9" t="str">
        <f>IF(C699&lt;&gt;"-",SUMIFS(卖出!$I$4:$I$1000,卖出!$C$4:$C$1000,持仓统计!C699),"-")</f>
        <v>-</v>
      </c>
      <c r="P699" s="8" t="str">
        <f t="shared" si="41"/>
        <v>-</v>
      </c>
      <c r="Q699" s="9"/>
      <c r="R699" s="9" t="str">
        <f t="shared" si="42"/>
        <v>-</v>
      </c>
      <c r="S699" s="9" t="str">
        <f>IF(C699&lt;&gt;"-",SUMIFS(买入!$J$4:$J$1000,买入!$C$4:$C$1000,持仓统计!C699)+SUMIFS(卖出!$J$4:$J$1000,卖出!$C$4:$C$1000,持仓统计!C699),"-")</f>
        <v>-</v>
      </c>
      <c r="T699" s="9" t="str">
        <f t="shared" si="43"/>
        <v>-</v>
      </c>
      <c r="U699" s="8"/>
    </row>
    <row r="700" customHeight="1" spans="2:21">
      <c r="B700" s="8">
        <f t="shared" si="40"/>
        <v>694</v>
      </c>
      <c r="C700" s="8" t="str">
        <f>IF(选股!C694&lt;&gt;"",选股!C694,"-")</f>
        <v>-</v>
      </c>
      <c r="D700" s="8"/>
      <c r="E700" s="8" t="str">
        <f>IFERROR(VLOOKUP(C700,选股!C694:E1690,2,FALSE),"-")</f>
        <v>-</v>
      </c>
      <c r="F700" s="8"/>
      <c r="G700" s="8"/>
      <c r="H700" s="8"/>
      <c r="I700" s="8"/>
      <c r="J700" s="8"/>
      <c r="K700" s="8" t="str">
        <f>IFERROR(VLOOKUP(C700,选股!C694:E1690,3,FALSE),"-")</f>
        <v>-</v>
      </c>
      <c r="L700" s="8" t="str">
        <f>IF(C700&lt;&gt;"-",SUMIFS(买入!$G$4:$G$1000,买入!$C$4:$C$1000,持仓统计!C700),"-")</f>
        <v>-</v>
      </c>
      <c r="M700" s="9" t="str">
        <f>IF(C700&lt;&gt;"-",SUMIFS(买入!$I$4:$I$1000,买入!$C$4:$C$1000,持仓统计!C700),"-")</f>
        <v>-</v>
      </c>
      <c r="N700" s="8" t="str">
        <f>IF(C700&lt;&gt;"-",SUMIFS(卖出!$G$4:$G$1000,卖出!$C$4:$C$1000,持仓统计!C700),"-")</f>
        <v>-</v>
      </c>
      <c r="O700" s="9" t="str">
        <f>IF(C700&lt;&gt;"-",SUMIFS(卖出!$I$4:$I$1000,卖出!$C$4:$C$1000,持仓统计!C700),"-")</f>
        <v>-</v>
      </c>
      <c r="P700" s="8" t="str">
        <f t="shared" si="41"/>
        <v>-</v>
      </c>
      <c r="Q700" s="9"/>
      <c r="R700" s="9" t="str">
        <f t="shared" si="42"/>
        <v>-</v>
      </c>
      <c r="S700" s="9" t="str">
        <f>IF(C700&lt;&gt;"-",SUMIFS(买入!$J$4:$J$1000,买入!$C$4:$C$1000,持仓统计!C700)+SUMIFS(卖出!$J$4:$J$1000,卖出!$C$4:$C$1000,持仓统计!C700),"-")</f>
        <v>-</v>
      </c>
      <c r="T700" s="9" t="str">
        <f t="shared" si="43"/>
        <v>-</v>
      </c>
      <c r="U700" s="8"/>
    </row>
    <row r="701" customHeight="1" spans="2:21">
      <c r="B701" s="8">
        <f t="shared" si="40"/>
        <v>695</v>
      </c>
      <c r="C701" s="8" t="str">
        <f>IF(选股!C695&lt;&gt;"",选股!C695,"-")</f>
        <v>-</v>
      </c>
      <c r="D701" s="8"/>
      <c r="E701" s="8" t="str">
        <f>IFERROR(VLOOKUP(C701,选股!C695:E1691,2,FALSE),"-")</f>
        <v>-</v>
      </c>
      <c r="F701" s="8"/>
      <c r="G701" s="8"/>
      <c r="H701" s="8"/>
      <c r="I701" s="8"/>
      <c r="J701" s="8"/>
      <c r="K701" s="8" t="str">
        <f>IFERROR(VLOOKUP(C701,选股!C695:E1691,3,FALSE),"-")</f>
        <v>-</v>
      </c>
      <c r="L701" s="8" t="str">
        <f>IF(C701&lt;&gt;"-",SUMIFS(买入!$G$4:$G$1000,买入!$C$4:$C$1000,持仓统计!C701),"-")</f>
        <v>-</v>
      </c>
      <c r="M701" s="9" t="str">
        <f>IF(C701&lt;&gt;"-",SUMIFS(买入!$I$4:$I$1000,买入!$C$4:$C$1000,持仓统计!C701),"-")</f>
        <v>-</v>
      </c>
      <c r="N701" s="8" t="str">
        <f>IF(C701&lt;&gt;"-",SUMIFS(卖出!$G$4:$G$1000,卖出!$C$4:$C$1000,持仓统计!C701),"-")</f>
        <v>-</v>
      </c>
      <c r="O701" s="9" t="str">
        <f>IF(C701&lt;&gt;"-",SUMIFS(卖出!$I$4:$I$1000,卖出!$C$4:$C$1000,持仓统计!C701),"-")</f>
        <v>-</v>
      </c>
      <c r="P701" s="8" t="str">
        <f t="shared" si="41"/>
        <v>-</v>
      </c>
      <c r="Q701" s="9"/>
      <c r="R701" s="9" t="str">
        <f t="shared" si="42"/>
        <v>-</v>
      </c>
      <c r="S701" s="9" t="str">
        <f>IF(C701&lt;&gt;"-",SUMIFS(买入!$J$4:$J$1000,买入!$C$4:$C$1000,持仓统计!C701)+SUMIFS(卖出!$J$4:$J$1000,卖出!$C$4:$C$1000,持仓统计!C701),"-")</f>
        <v>-</v>
      </c>
      <c r="T701" s="9" t="str">
        <f t="shared" si="43"/>
        <v>-</v>
      </c>
      <c r="U701" s="8"/>
    </row>
    <row r="702" customHeight="1" spans="2:21">
      <c r="B702" s="8">
        <f t="shared" si="40"/>
        <v>696</v>
      </c>
      <c r="C702" s="8" t="str">
        <f>IF(选股!C696&lt;&gt;"",选股!C696,"-")</f>
        <v>-</v>
      </c>
      <c r="D702" s="8"/>
      <c r="E702" s="8" t="str">
        <f>IFERROR(VLOOKUP(C702,选股!C696:E1692,2,FALSE),"-")</f>
        <v>-</v>
      </c>
      <c r="F702" s="8"/>
      <c r="G702" s="8"/>
      <c r="H702" s="8"/>
      <c r="I702" s="8"/>
      <c r="J702" s="8"/>
      <c r="K702" s="8" t="str">
        <f>IFERROR(VLOOKUP(C702,选股!C696:E1692,3,FALSE),"-")</f>
        <v>-</v>
      </c>
      <c r="L702" s="8" t="str">
        <f>IF(C702&lt;&gt;"-",SUMIFS(买入!$G$4:$G$1000,买入!$C$4:$C$1000,持仓统计!C702),"-")</f>
        <v>-</v>
      </c>
      <c r="M702" s="9" t="str">
        <f>IF(C702&lt;&gt;"-",SUMIFS(买入!$I$4:$I$1000,买入!$C$4:$C$1000,持仓统计!C702),"-")</f>
        <v>-</v>
      </c>
      <c r="N702" s="8" t="str">
        <f>IF(C702&lt;&gt;"-",SUMIFS(卖出!$G$4:$G$1000,卖出!$C$4:$C$1000,持仓统计!C702),"-")</f>
        <v>-</v>
      </c>
      <c r="O702" s="9" t="str">
        <f>IF(C702&lt;&gt;"-",SUMIFS(卖出!$I$4:$I$1000,卖出!$C$4:$C$1000,持仓统计!C702),"-")</f>
        <v>-</v>
      </c>
      <c r="P702" s="8" t="str">
        <f t="shared" si="41"/>
        <v>-</v>
      </c>
      <c r="Q702" s="9"/>
      <c r="R702" s="9" t="str">
        <f t="shared" si="42"/>
        <v>-</v>
      </c>
      <c r="S702" s="9" t="str">
        <f>IF(C702&lt;&gt;"-",SUMIFS(买入!$J$4:$J$1000,买入!$C$4:$C$1000,持仓统计!C702)+SUMIFS(卖出!$J$4:$J$1000,卖出!$C$4:$C$1000,持仓统计!C702),"-")</f>
        <v>-</v>
      </c>
      <c r="T702" s="9" t="str">
        <f t="shared" si="43"/>
        <v>-</v>
      </c>
      <c r="U702" s="8"/>
    </row>
    <row r="703" customHeight="1" spans="2:21">
      <c r="B703" s="8">
        <f t="shared" si="40"/>
        <v>697</v>
      </c>
      <c r="C703" s="8" t="str">
        <f>IF(选股!C697&lt;&gt;"",选股!C697,"-")</f>
        <v>-</v>
      </c>
      <c r="D703" s="8"/>
      <c r="E703" s="8" t="str">
        <f>IFERROR(VLOOKUP(C703,选股!C697:E1693,2,FALSE),"-")</f>
        <v>-</v>
      </c>
      <c r="F703" s="8"/>
      <c r="G703" s="8"/>
      <c r="H703" s="8"/>
      <c r="I703" s="8"/>
      <c r="J703" s="8"/>
      <c r="K703" s="8" t="str">
        <f>IFERROR(VLOOKUP(C703,选股!C697:E1693,3,FALSE),"-")</f>
        <v>-</v>
      </c>
      <c r="L703" s="8" t="str">
        <f>IF(C703&lt;&gt;"-",SUMIFS(买入!$G$4:$G$1000,买入!$C$4:$C$1000,持仓统计!C703),"-")</f>
        <v>-</v>
      </c>
      <c r="M703" s="9" t="str">
        <f>IF(C703&lt;&gt;"-",SUMIFS(买入!$I$4:$I$1000,买入!$C$4:$C$1000,持仓统计!C703),"-")</f>
        <v>-</v>
      </c>
      <c r="N703" s="8" t="str">
        <f>IF(C703&lt;&gt;"-",SUMIFS(卖出!$G$4:$G$1000,卖出!$C$4:$C$1000,持仓统计!C703),"-")</f>
        <v>-</v>
      </c>
      <c r="O703" s="9" t="str">
        <f>IF(C703&lt;&gt;"-",SUMIFS(卖出!$I$4:$I$1000,卖出!$C$4:$C$1000,持仓统计!C703),"-")</f>
        <v>-</v>
      </c>
      <c r="P703" s="8" t="str">
        <f t="shared" si="41"/>
        <v>-</v>
      </c>
      <c r="Q703" s="9"/>
      <c r="R703" s="9" t="str">
        <f t="shared" si="42"/>
        <v>-</v>
      </c>
      <c r="S703" s="9" t="str">
        <f>IF(C703&lt;&gt;"-",SUMIFS(买入!$J$4:$J$1000,买入!$C$4:$C$1000,持仓统计!C703)+SUMIFS(卖出!$J$4:$J$1000,卖出!$C$4:$C$1000,持仓统计!C703),"-")</f>
        <v>-</v>
      </c>
      <c r="T703" s="9" t="str">
        <f t="shared" si="43"/>
        <v>-</v>
      </c>
      <c r="U703" s="8"/>
    </row>
    <row r="704" customHeight="1" spans="2:21">
      <c r="B704" s="8">
        <f t="shared" si="40"/>
        <v>698</v>
      </c>
      <c r="C704" s="8" t="str">
        <f>IF(选股!C698&lt;&gt;"",选股!C698,"-")</f>
        <v>-</v>
      </c>
      <c r="D704" s="8"/>
      <c r="E704" s="8" t="str">
        <f>IFERROR(VLOOKUP(C704,选股!C698:E1694,2,FALSE),"-")</f>
        <v>-</v>
      </c>
      <c r="F704" s="8"/>
      <c r="G704" s="8"/>
      <c r="H704" s="8"/>
      <c r="I704" s="8"/>
      <c r="J704" s="8"/>
      <c r="K704" s="8" t="str">
        <f>IFERROR(VLOOKUP(C704,选股!C698:E1694,3,FALSE),"-")</f>
        <v>-</v>
      </c>
      <c r="L704" s="8" t="str">
        <f>IF(C704&lt;&gt;"-",SUMIFS(买入!$G$4:$G$1000,买入!$C$4:$C$1000,持仓统计!C704),"-")</f>
        <v>-</v>
      </c>
      <c r="M704" s="9" t="str">
        <f>IF(C704&lt;&gt;"-",SUMIFS(买入!$I$4:$I$1000,买入!$C$4:$C$1000,持仓统计!C704),"-")</f>
        <v>-</v>
      </c>
      <c r="N704" s="8" t="str">
        <f>IF(C704&lt;&gt;"-",SUMIFS(卖出!$G$4:$G$1000,卖出!$C$4:$C$1000,持仓统计!C704),"-")</f>
        <v>-</v>
      </c>
      <c r="O704" s="9" t="str">
        <f>IF(C704&lt;&gt;"-",SUMIFS(卖出!$I$4:$I$1000,卖出!$C$4:$C$1000,持仓统计!C704),"-")</f>
        <v>-</v>
      </c>
      <c r="P704" s="8" t="str">
        <f t="shared" si="41"/>
        <v>-</v>
      </c>
      <c r="Q704" s="9"/>
      <c r="R704" s="9" t="str">
        <f t="shared" si="42"/>
        <v>-</v>
      </c>
      <c r="S704" s="9" t="str">
        <f>IF(C704&lt;&gt;"-",SUMIFS(买入!$J$4:$J$1000,买入!$C$4:$C$1000,持仓统计!C704)+SUMIFS(卖出!$J$4:$J$1000,卖出!$C$4:$C$1000,持仓统计!C704),"-")</f>
        <v>-</v>
      </c>
      <c r="T704" s="9" t="str">
        <f t="shared" si="43"/>
        <v>-</v>
      </c>
      <c r="U704" s="8"/>
    </row>
    <row r="705" customHeight="1" spans="2:21">
      <c r="B705" s="8">
        <f t="shared" si="40"/>
        <v>699</v>
      </c>
      <c r="C705" s="8" t="str">
        <f>IF(选股!C699&lt;&gt;"",选股!C699,"-")</f>
        <v>-</v>
      </c>
      <c r="D705" s="8"/>
      <c r="E705" s="8" t="str">
        <f>IFERROR(VLOOKUP(C705,选股!C699:E1695,2,FALSE),"-")</f>
        <v>-</v>
      </c>
      <c r="F705" s="8"/>
      <c r="G705" s="8"/>
      <c r="H705" s="8"/>
      <c r="I705" s="8"/>
      <c r="J705" s="8"/>
      <c r="K705" s="8" t="str">
        <f>IFERROR(VLOOKUP(C705,选股!C699:E1695,3,FALSE),"-")</f>
        <v>-</v>
      </c>
      <c r="L705" s="8" t="str">
        <f>IF(C705&lt;&gt;"-",SUMIFS(买入!$G$4:$G$1000,买入!$C$4:$C$1000,持仓统计!C705),"-")</f>
        <v>-</v>
      </c>
      <c r="M705" s="9" t="str">
        <f>IF(C705&lt;&gt;"-",SUMIFS(买入!$I$4:$I$1000,买入!$C$4:$C$1000,持仓统计!C705),"-")</f>
        <v>-</v>
      </c>
      <c r="N705" s="8" t="str">
        <f>IF(C705&lt;&gt;"-",SUMIFS(卖出!$G$4:$G$1000,卖出!$C$4:$C$1000,持仓统计!C705),"-")</f>
        <v>-</v>
      </c>
      <c r="O705" s="9" t="str">
        <f>IF(C705&lt;&gt;"-",SUMIFS(卖出!$I$4:$I$1000,卖出!$C$4:$C$1000,持仓统计!C705),"-")</f>
        <v>-</v>
      </c>
      <c r="P705" s="8" t="str">
        <f t="shared" si="41"/>
        <v>-</v>
      </c>
      <c r="Q705" s="9"/>
      <c r="R705" s="9" t="str">
        <f t="shared" si="42"/>
        <v>-</v>
      </c>
      <c r="S705" s="9" t="str">
        <f>IF(C705&lt;&gt;"-",SUMIFS(买入!$J$4:$J$1000,买入!$C$4:$C$1000,持仓统计!C705)+SUMIFS(卖出!$J$4:$J$1000,卖出!$C$4:$C$1000,持仓统计!C705),"-")</f>
        <v>-</v>
      </c>
      <c r="T705" s="9" t="str">
        <f t="shared" si="43"/>
        <v>-</v>
      </c>
      <c r="U705" s="8"/>
    </row>
    <row r="706" customHeight="1" spans="2:21">
      <c r="B706" s="8">
        <f t="shared" si="40"/>
        <v>700</v>
      </c>
      <c r="C706" s="8" t="str">
        <f>IF(选股!C700&lt;&gt;"",选股!C700,"-")</f>
        <v>-</v>
      </c>
      <c r="D706" s="8"/>
      <c r="E706" s="8" t="str">
        <f>IFERROR(VLOOKUP(C706,选股!C700:E1696,2,FALSE),"-")</f>
        <v>-</v>
      </c>
      <c r="F706" s="8"/>
      <c r="G706" s="8"/>
      <c r="H706" s="8"/>
      <c r="I706" s="8"/>
      <c r="J706" s="8"/>
      <c r="K706" s="8" t="str">
        <f>IFERROR(VLOOKUP(C706,选股!C700:E1696,3,FALSE),"-")</f>
        <v>-</v>
      </c>
      <c r="L706" s="8" t="str">
        <f>IF(C706&lt;&gt;"-",SUMIFS(买入!$G$4:$G$1000,买入!$C$4:$C$1000,持仓统计!C706),"-")</f>
        <v>-</v>
      </c>
      <c r="M706" s="9" t="str">
        <f>IF(C706&lt;&gt;"-",SUMIFS(买入!$I$4:$I$1000,买入!$C$4:$C$1000,持仓统计!C706),"-")</f>
        <v>-</v>
      </c>
      <c r="N706" s="8" t="str">
        <f>IF(C706&lt;&gt;"-",SUMIFS(卖出!$G$4:$G$1000,卖出!$C$4:$C$1000,持仓统计!C706),"-")</f>
        <v>-</v>
      </c>
      <c r="O706" s="9" t="str">
        <f>IF(C706&lt;&gt;"-",SUMIFS(卖出!$I$4:$I$1000,卖出!$C$4:$C$1000,持仓统计!C706),"-")</f>
        <v>-</v>
      </c>
      <c r="P706" s="8" t="str">
        <f t="shared" si="41"/>
        <v>-</v>
      </c>
      <c r="Q706" s="9"/>
      <c r="R706" s="9" t="str">
        <f t="shared" si="42"/>
        <v>-</v>
      </c>
      <c r="S706" s="9" t="str">
        <f>IF(C706&lt;&gt;"-",SUMIFS(买入!$J$4:$J$1000,买入!$C$4:$C$1000,持仓统计!C706)+SUMIFS(卖出!$J$4:$J$1000,卖出!$C$4:$C$1000,持仓统计!C706),"-")</f>
        <v>-</v>
      </c>
      <c r="T706" s="9" t="str">
        <f t="shared" si="43"/>
        <v>-</v>
      </c>
      <c r="U706" s="8"/>
    </row>
    <row r="707" customHeight="1" spans="2:21">
      <c r="B707" s="8">
        <f t="shared" si="40"/>
        <v>701</v>
      </c>
      <c r="C707" s="8" t="str">
        <f>IF(选股!C701&lt;&gt;"",选股!C701,"-")</f>
        <v>-</v>
      </c>
      <c r="D707" s="8"/>
      <c r="E707" s="8" t="str">
        <f>IFERROR(VLOOKUP(C707,选股!C701:E1697,2,FALSE),"-")</f>
        <v>-</v>
      </c>
      <c r="F707" s="8"/>
      <c r="G707" s="8"/>
      <c r="H707" s="8"/>
      <c r="I707" s="8"/>
      <c r="J707" s="8"/>
      <c r="K707" s="8" t="str">
        <f>IFERROR(VLOOKUP(C707,选股!C701:E1697,3,FALSE),"-")</f>
        <v>-</v>
      </c>
      <c r="L707" s="8" t="str">
        <f>IF(C707&lt;&gt;"-",SUMIFS(买入!$G$4:$G$1000,买入!$C$4:$C$1000,持仓统计!C707),"-")</f>
        <v>-</v>
      </c>
      <c r="M707" s="9" t="str">
        <f>IF(C707&lt;&gt;"-",SUMIFS(买入!$I$4:$I$1000,买入!$C$4:$C$1000,持仓统计!C707),"-")</f>
        <v>-</v>
      </c>
      <c r="N707" s="8" t="str">
        <f>IF(C707&lt;&gt;"-",SUMIFS(卖出!$G$4:$G$1000,卖出!$C$4:$C$1000,持仓统计!C707),"-")</f>
        <v>-</v>
      </c>
      <c r="O707" s="9" t="str">
        <f>IF(C707&lt;&gt;"-",SUMIFS(卖出!$I$4:$I$1000,卖出!$C$4:$C$1000,持仓统计!C707),"-")</f>
        <v>-</v>
      </c>
      <c r="P707" s="8" t="str">
        <f t="shared" si="41"/>
        <v>-</v>
      </c>
      <c r="Q707" s="9"/>
      <c r="R707" s="9" t="str">
        <f t="shared" si="42"/>
        <v>-</v>
      </c>
      <c r="S707" s="9" t="str">
        <f>IF(C707&lt;&gt;"-",SUMIFS(买入!$J$4:$J$1000,买入!$C$4:$C$1000,持仓统计!C707)+SUMIFS(卖出!$J$4:$J$1000,卖出!$C$4:$C$1000,持仓统计!C707),"-")</f>
        <v>-</v>
      </c>
      <c r="T707" s="9" t="str">
        <f t="shared" si="43"/>
        <v>-</v>
      </c>
      <c r="U707" s="8"/>
    </row>
    <row r="708" customHeight="1" spans="2:21">
      <c r="B708" s="8">
        <f t="shared" si="40"/>
        <v>702</v>
      </c>
      <c r="C708" s="8" t="str">
        <f>IF(选股!C702&lt;&gt;"",选股!C702,"-")</f>
        <v>-</v>
      </c>
      <c r="D708" s="8"/>
      <c r="E708" s="8" t="str">
        <f>IFERROR(VLOOKUP(C708,选股!C702:E1698,2,FALSE),"-")</f>
        <v>-</v>
      </c>
      <c r="F708" s="8"/>
      <c r="G708" s="8"/>
      <c r="H708" s="8"/>
      <c r="I708" s="8"/>
      <c r="J708" s="8"/>
      <c r="K708" s="8" t="str">
        <f>IFERROR(VLOOKUP(C708,选股!C702:E1698,3,FALSE),"-")</f>
        <v>-</v>
      </c>
      <c r="L708" s="8" t="str">
        <f>IF(C708&lt;&gt;"-",SUMIFS(买入!$G$4:$G$1000,买入!$C$4:$C$1000,持仓统计!C708),"-")</f>
        <v>-</v>
      </c>
      <c r="M708" s="9" t="str">
        <f>IF(C708&lt;&gt;"-",SUMIFS(买入!$I$4:$I$1000,买入!$C$4:$C$1000,持仓统计!C708),"-")</f>
        <v>-</v>
      </c>
      <c r="N708" s="8" t="str">
        <f>IF(C708&lt;&gt;"-",SUMIFS(卖出!$G$4:$G$1000,卖出!$C$4:$C$1000,持仓统计!C708),"-")</f>
        <v>-</v>
      </c>
      <c r="O708" s="9" t="str">
        <f>IF(C708&lt;&gt;"-",SUMIFS(卖出!$I$4:$I$1000,卖出!$C$4:$C$1000,持仓统计!C708),"-")</f>
        <v>-</v>
      </c>
      <c r="P708" s="8" t="str">
        <f t="shared" si="41"/>
        <v>-</v>
      </c>
      <c r="Q708" s="9"/>
      <c r="R708" s="9" t="str">
        <f t="shared" si="42"/>
        <v>-</v>
      </c>
      <c r="S708" s="9" t="str">
        <f>IF(C708&lt;&gt;"-",SUMIFS(买入!$J$4:$J$1000,买入!$C$4:$C$1000,持仓统计!C708)+SUMIFS(卖出!$J$4:$J$1000,卖出!$C$4:$C$1000,持仓统计!C708),"-")</f>
        <v>-</v>
      </c>
      <c r="T708" s="9" t="str">
        <f t="shared" si="43"/>
        <v>-</v>
      </c>
      <c r="U708" s="8"/>
    </row>
    <row r="709" customHeight="1" spans="2:21">
      <c r="B709" s="8">
        <f t="shared" si="40"/>
        <v>703</v>
      </c>
      <c r="C709" s="8" t="str">
        <f>IF(选股!C703&lt;&gt;"",选股!C703,"-")</f>
        <v>-</v>
      </c>
      <c r="D709" s="8"/>
      <c r="E709" s="8" t="str">
        <f>IFERROR(VLOOKUP(C709,选股!C703:E1699,2,FALSE),"-")</f>
        <v>-</v>
      </c>
      <c r="F709" s="8"/>
      <c r="G709" s="8"/>
      <c r="H709" s="8"/>
      <c r="I709" s="8"/>
      <c r="J709" s="8"/>
      <c r="K709" s="8" t="str">
        <f>IFERROR(VLOOKUP(C709,选股!C703:E1699,3,FALSE),"-")</f>
        <v>-</v>
      </c>
      <c r="L709" s="8" t="str">
        <f>IF(C709&lt;&gt;"-",SUMIFS(买入!$G$4:$G$1000,买入!$C$4:$C$1000,持仓统计!C709),"-")</f>
        <v>-</v>
      </c>
      <c r="M709" s="9" t="str">
        <f>IF(C709&lt;&gt;"-",SUMIFS(买入!$I$4:$I$1000,买入!$C$4:$C$1000,持仓统计!C709),"-")</f>
        <v>-</v>
      </c>
      <c r="N709" s="8" t="str">
        <f>IF(C709&lt;&gt;"-",SUMIFS(卖出!$G$4:$G$1000,卖出!$C$4:$C$1000,持仓统计!C709),"-")</f>
        <v>-</v>
      </c>
      <c r="O709" s="9" t="str">
        <f>IF(C709&lt;&gt;"-",SUMIFS(卖出!$I$4:$I$1000,卖出!$C$4:$C$1000,持仓统计!C709),"-")</f>
        <v>-</v>
      </c>
      <c r="P709" s="8" t="str">
        <f t="shared" si="41"/>
        <v>-</v>
      </c>
      <c r="Q709" s="9"/>
      <c r="R709" s="9" t="str">
        <f t="shared" si="42"/>
        <v>-</v>
      </c>
      <c r="S709" s="9" t="str">
        <f>IF(C709&lt;&gt;"-",SUMIFS(买入!$J$4:$J$1000,买入!$C$4:$C$1000,持仓统计!C709)+SUMIFS(卖出!$J$4:$J$1000,卖出!$C$4:$C$1000,持仓统计!C709),"-")</f>
        <v>-</v>
      </c>
      <c r="T709" s="9" t="str">
        <f t="shared" si="43"/>
        <v>-</v>
      </c>
      <c r="U709" s="8"/>
    </row>
    <row r="710" customHeight="1" spans="2:21">
      <c r="B710" s="8">
        <f t="shared" si="40"/>
        <v>704</v>
      </c>
      <c r="C710" s="8" t="str">
        <f>IF(选股!C704&lt;&gt;"",选股!C704,"-")</f>
        <v>-</v>
      </c>
      <c r="D710" s="8"/>
      <c r="E710" s="8" t="str">
        <f>IFERROR(VLOOKUP(C710,选股!C704:E1700,2,FALSE),"-")</f>
        <v>-</v>
      </c>
      <c r="F710" s="8"/>
      <c r="G710" s="8"/>
      <c r="H710" s="8"/>
      <c r="I710" s="8"/>
      <c r="J710" s="8"/>
      <c r="K710" s="8" t="str">
        <f>IFERROR(VLOOKUP(C710,选股!C704:E1700,3,FALSE),"-")</f>
        <v>-</v>
      </c>
      <c r="L710" s="8" t="str">
        <f>IF(C710&lt;&gt;"-",SUMIFS(买入!$G$4:$G$1000,买入!$C$4:$C$1000,持仓统计!C710),"-")</f>
        <v>-</v>
      </c>
      <c r="M710" s="9" t="str">
        <f>IF(C710&lt;&gt;"-",SUMIFS(买入!$I$4:$I$1000,买入!$C$4:$C$1000,持仓统计!C710),"-")</f>
        <v>-</v>
      </c>
      <c r="N710" s="8" t="str">
        <f>IF(C710&lt;&gt;"-",SUMIFS(卖出!$G$4:$G$1000,卖出!$C$4:$C$1000,持仓统计!C710),"-")</f>
        <v>-</v>
      </c>
      <c r="O710" s="9" t="str">
        <f>IF(C710&lt;&gt;"-",SUMIFS(卖出!$I$4:$I$1000,卖出!$C$4:$C$1000,持仓统计!C710),"-")</f>
        <v>-</v>
      </c>
      <c r="P710" s="8" t="str">
        <f t="shared" si="41"/>
        <v>-</v>
      </c>
      <c r="Q710" s="9"/>
      <c r="R710" s="9" t="str">
        <f t="shared" si="42"/>
        <v>-</v>
      </c>
      <c r="S710" s="9" t="str">
        <f>IF(C710&lt;&gt;"-",SUMIFS(买入!$J$4:$J$1000,买入!$C$4:$C$1000,持仓统计!C710)+SUMIFS(卖出!$J$4:$J$1000,卖出!$C$4:$C$1000,持仓统计!C710),"-")</f>
        <v>-</v>
      </c>
      <c r="T710" s="9" t="str">
        <f t="shared" si="43"/>
        <v>-</v>
      </c>
      <c r="U710" s="8"/>
    </row>
    <row r="711" customHeight="1" spans="2:21">
      <c r="B711" s="8">
        <f t="shared" si="40"/>
        <v>705</v>
      </c>
      <c r="C711" s="8" t="str">
        <f>IF(选股!C705&lt;&gt;"",选股!C705,"-")</f>
        <v>-</v>
      </c>
      <c r="D711" s="8"/>
      <c r="E711" s="8" t="str">
        <f>IFERROR(VLOOKUP(C711,选股!C705:E1701,2,FALSE),"-")</f>
        <v>-</v>
      </c>
      <c r="F711" s="8"/>
      <c r="G711" s="8"/>
      <c r="H711" s="8"/>
      <c r="I711" s="8"/>
      <c r="J711" s="8"/>
      <c r="K711" s="8" t="str">
        <f>IFERROR(VLOOKUP(C711,选股!C705:E1701,3,FALSE),"-")</f>
        <v>-</v>
      </c>
      <c r="L711" s="8" t="str">
        <f>IF(C711&lt;&gt;"-",SUMIFS(买入!$G$4:$G$1000,买入!$C$4:$C$1000,持仓统计!C711),"-")</f>
        <v>-</v>
      </c>
      <c r="M711" s="9" t="str">
        <f>IF(C711&lt;&gt;"-",SUMIFS(买入!$I$4:$I$1000,买入!$C$4:$C$1000,持仓统计!C711),"-")</f>
        <v>-</v>
      </c>
      <c r="N711" s="8" t="str">
        <f>IF(C711&lt;&gt;"-",SUMIFS(卖出!$G$4:$G$1000,卖出!$C$4:$C$1000,持仓统计!C711),"-")</f>
        <v>-</v>
      </c>
      <c r="O711" s="9" t="str">
        <f>IF(C711&lt;&gt;"-",SUMIFS(卖出!$I$4:$I$1000,卖出!$C$4:$C$1000,持仓统计!C711),"-")</f>
        <v>-</v>
      </c>
      <c r="P711" s="8" t="str">
        <f t="shared" si="41"/>
        <v>-</v>
      </c>
      <c r="Q711" s="9"/>
      <c r="R711" s="9" t="str">
        <f t="shared" si="42"/>
        <v>-</v>
      </c>
      <c r="S711" s="9" t="str">
        <f>IF(C711&lt;&gt;"-",SUMIFS(买入!$J$4:$J$1000,买入!$C$4:$C$1000,持仓统计!C711)+SUMIFS(卖出!$J$4:$J$1000,卖出!$C$4:$C$1000,持仓统计!C711),"-")</f>
        <v>-</v>
      </c>
      <c r="T711" s="9" t="str">
        <f t="shared" si="43"/>
        <v>-</v>
      </c>
      <c r="U711" s="8"/>
    </row>
    <row r="712" customHeight="1" spans="2:21">
      <c r="B712" s="8">
        <f t="shared" si="40"/>
        <v>706</v>
      </c>
      <c r="C712" s="8" t="str">
        <f>IF(选股!C706&lt;&gt;"",选股!C706,"-")</f>
        <v>-</v>
      </c>
      <c r="D712" s="8"/>
      <c r="E712" s="8" t="str">
        <f>IFERROR(VLOOKUP(C712,选股!C706:E1702,2,FALSE),"-")</f>
        <v>-</v>
      </c>
      <c r="F712" s="8"/>
      <c r="G712" s="8"/>
      <c r="H712" s="8"/>
      <c r="I712" s="8"/>
      <c r="J712" s="8"/>
      <c r="K712" s="8" t="str">
        <f>IFERROR(VLOOKUP(C712,选股!C706:E1702,3,FALSE),"-")</f>
        <v>-</v>
      </c>
      <c r="L712" s="8" t="str">
        <f>IF(C712&lt;&gt;"-",SUMIFS(买入!$G$4:$G$1000,买入!$C$4:$C$1000,持仓统计!C712),"-")</f>
        <v>-</v>
      </c>
      <c r="M712" s="9" t="str">
        <f>IF(C712&lt;&gt;"-",SUMIFS(买入!$I$4:$I$1000,买入!$C$4:$C$1000,持仓统计!C712),"-")</f>
        <v>-</v>
      </c>
      <c r="N712" s="8" t="str">
        <f>IF(C712&lt;&gt;"-",SUMIFS(卖出!$G$4:$G$1000,卖出!$C$4:$C$1000,持仓统计!C712),"-")</f>
        <v>-</v>
      </c>
      <c r="O712" s="9" t="str">
        <f>IF(C712&lt;&gt;"-",SUMIFS(卖出!$I$4:$I$1000,卖出!$C$4:$C$1000,持仓统计!C712),"-")</f>
        <v>-</v>
      </c>
      <c r="P712" s="8" t="str">
        <f t="shared" si="41"/>
        <v>-</v>
      </c>
      <c r="Q712" s="9"/>
      <c r="R712" s="9" t="str">
        <f t="shared" si="42"/>
        <v>-</v>
      </c>
      <c r="S712" s="9" t="str">
        <f>IF(C712&lt;&gt;"-",SUMIFS(买入!$J$4:$J$1000,买入!$C$4:$C$1000,持仓统计!C712)+SUMIFS(卖出!$J$4:$J$1000,卖出!$C$4:$C$1000,持仓统计!C712),"-")</f>
        <v>-</v>
      </c>
      <c r="T712" s="9" t="str">
        <f t="shared" si="43"/>
        <v>-</v>
      </c>
      <c r="U712" s="8"/>
    </row>
    <row r="713" customHeight="1" spans="2:21">
      <c r="B713" s="8">
        <f t="shared" si="40"/>
        <v>707</v>
      </c>
      <c r="C713" s="8" t="str">
        <f>IF(选股!C707&lt;&gt;"",选股!C707,"-")</f>
        <v>-</v>
      </c>
      <c r="D713" s="8"/>
      <c r="E713" s="8" t="str">
        <f>IFERROR(VLOOKUP(C713,选股!C707:E1703,2,FALSE),"-")</f>
        <v>-</v>
      </c>
      <c r="F713" s="8"/>
      <c r="G713" s="8"/>
      <c r="H713" s="8"/>
      <c r="I713" s="8"/>
      <c r="J713" s="8"/>
      <c r="K713" s="8" t="str">
        <f>IFERROR(VLOOKUP(C713,选股!C707:E1703,3,FALSE),"-")</f>
        <v>-</v>
      </c>
      <c r="L713" s="8" t="str">
        <f>IF(C713&lt;&gt;"-",SUMIFS(买入!$G$4:$G$1000,买入!$C$4:$C$1000,持仓统计!C713),"-")</f>
        <v>-</v>
      </c>
      <c r="M713" s="9" t="str">
        <f>IF(C713&lt;&gt;"-",SUMIFS(买入!$I$4:$I$1000,买入!$C$4:$C$1000,持仓统计!C713),"-")</f>
        <v>-</v>
      </c>
      <c r="N713" s="8" t="str">
        <f>IF(C713&lt;&gt;"-",SUMIFS(卖出!$G$4:$G$1000,卖出!$C$4:$C$1000,持仓统计!C713),"-")</f>
        <v>-</v>
      </c>
      <c r="O713" s="9" t="str">
        <f>IF(C713&lt;&gt;"-",SUMIFS(卖出!$I$4:$I$1000,卖出!$C$4:$C$1000,持仓统计!C713),"-")</f>
        <v>-</v>
      </c>
      <c r="P713" s="8" t="str">
        <f t="shared" si="41"/>
        <v>-</v>
      </c>
      <c r="Q713" s="9"/>
      <c r="R713" s="9" t="str">
        <f t="shared" si="42"/>
        <v>-</v>
      </c>
      <c r="S713" s="9" t="str">
        <f>IF(C713&lt;&gt;"-",SUMIFS(买入!$J$4:$J$1000,买入!$C$4:$C$1000,持仓统计!C713)+SUMIFS(卖出!$J$4:$J$1000,卖出!$C$4:$C$1000,持仓统计!C713),"-")</f>
        <v>-</v>
      </c>
      <c r="T713" s="9" t="str">
        <f t="shared" si="43"/>
        <v>-</v>
      </c>
      <c r="U713" s="8"/>
    </row>
    <row r="714" customHeight="1" spans="2:21">
      <c r="B714" s="8">
        <f t="shared" si="40"/>
        <v>708</v>
      </c>
      <c r="C714" s="8" t="str">
        <f>IF(选股!C708&lt;&gt;"",选股!C708,"-")</f>
        <v>-</v>
      </c>
      <c r="D714" s="8"/>
      <c r="E714" s="8" t="str">
        <f>IFERROR(VLOOKUP(C714,选股!C708:E1704,2,FALSE),"-")</f>
        <v>-</v>
      </c>
      <c r="F714" s="8"/>
      <c r="G714" s="8"/>
      <c r="H714" s="8"/>
      <c r="I714" s="8"/>
      <c r="J714" s="8"/>
      <c r="K714" s="8" t="str">
        <f>IFERROR(VLOOKUP(C714,选股!C708:E1704,3,FALSE),"-")</f>
        <v>-</v>
      </c>
      <c r="L714" s="8" t="str">
        <f>IF(C714&lt;&gt;"-",SUMIFS(买入!$G$4:$G$1000,买入!$C$4:$C$1000,持仓统计!C714),"-")</f>
        <v>-</v>
      </c>
      <c r="M714" s="9" t="str">
        <f>IF(C714&lt;&gt;"-",SUMIFS(买入!$I$4:$I$1000,买入!$C$4:$C$1000,持仓统计!C714),"-")</f>
        <v>-</v>
      </c>
      <c r="N714" s="8" t="str">
        <f>IF(C714&lt;&gt;"-",SUMIFS(卖出!$G$4:$G$1000,卖出!$C$4:$C$1000,持仓统计!C714),"-")</f>
        <v>-</v>
      </c>
      <c r="O714" s="9" t="str">
        <f>IF(C714&lt;&gt;"-",SUMIFS(卖出!$I$4:$I$1000,卖出!$C$4:$C$1000,持仓统计!C714),"-")</f>
        <v>-</v>
      </c>
      <c r="P714" s="8" t="str">
        <f t="shared" si="41"/>
        <v>-</v>
      </c>
      <c r="Q714" s="9"/>
      <c r="R714" s="9" t="str">
        <f t="shared" si="42"/>
        <v>-</v>
      </c>
      <c r="S714" s="9" t="str">
        <f>IF(C714&lt;&gt;"-",SUMIFS(买入!$J$4:$J$1000,买入!$C$4:$C$1000,持仓统计!C714)+SUMIFS(卖出!$J$4:$J$1000,卖出!$C$4:$C$1000,持仓统计!C714),"-")</f>
        <v>-</v>
      </c>
      <c r="T714" s="9" t="str">
        <f t="shared" si="43"/>
        <v>-</v>
      </c>
      <c r="U714" s="8"/>
    </row>
    <row r="715" customHeight="1" spans="2:21">
      <c r="B715" s="8">
        <f t="shared" ref="B715:B778" si="44">IF(C715&lt;&gt;"",ROW()-6,"")</f>
        <v>709</v>
      </c>
      <c r="C715" s="8" t="str">
        <f>IF(选股!C709&lt;&gt;"",选股!C709,"-")</f>
        <v>-</v>
      </c>
      <c r="D715" s="8"/>
      <c r="E715" s="8" t="str">
        <f>IFERROR(VLOOKUP(C715,选股!C709:E1705,2,FALSE),"-")</f>
        <v>-</v>
      </c>
      <c r="F715" s="8"/>
      <c r="G715" s="8"/>
      <c r="H715" s="8"/>
      <c r="I715" s="8"/>
      <c r="J715" s="8"/>
      <c r="K715" s="8" t="str">
        <f>IFERROR(VLOOKUP(C715,选股!C709:E1705,3,FALSE),"-")</f>
        <v>-</v>
      </c>
      <c r="L715" s="8" t="str">
        <f>IF(C715&lt;&gt;"-",SUMIFS(买入!$G$4:$G$1000,买入!$C$4:$C$1000,持仓统计!C715),"-")</f>
        <v>-</v>
      </c>
      <c r="M715" s="9" t="str">
        <f>IF(C715&lt;&gt;"-",SUMIFS(买入!$I$4:$I$1000,买入!$C$4:$C$1000,持仓统计!C715),"-")</f>
        <v>-</v>
      </c>
      <c r="N715" s="8" t="str">
        <f>IF(C715&lt;&gt;"-",SUMIFS(卖出!$G$4:$G$1000,卖出!$C$4:$C$1000,持仓统计!C715),"-")</f>
        <v>-</v>
      </c>
      <c r="O715" s="9" t="str">
        <f>IF(C715&lt;&gt;"-",SUMIFS(卖出!$I$4:$I$1000,卖出!$C$4:$C$1000,持仓统计!C715),"-")</f>
        <v>-</v>
      </c>
      <c r="P715" s="8" t="str">
        <f t="shared" ref="P715:P778" si="45">IFERROR(IF(AND(L715&lt;&gt;"",N715&lt;&gt;""),L715-N715,"-"),"-")</f>
        <v>-</v>
      </c>
      <c r="Q715" s="9"/>
      <c r="R715" s="9" t="str">
        <f t="shared" ref="R715:R778" si="46">IFERROR(IF(AND(P715&lt;&gt;"",Q715&lt;&gt;""),P715*Q715,"-"),"")</f>
        <v>-</v>
      </c>
      <c r="S715" s="9" t="str">
        <f>IF(C715&lt;&gt;"-",SUMIFS(买入!$J$4:$J$1000,买入!$C$4:$C$1000,持仓统计!C715)+SUMIFS(卖出!$J$4:$J$1000,卖出!$C$4:$C$1000,持仓统计!C715),"-")</f>
        <v>-</v>
      </c>
      <c r="T715" s="9" t="str">
        <f t="shared" ref="T715:T778" si="47">IF(C715&lt;&gt;"-",O715+R715-M715-S715,"-")</f>
        <v>-</v>
      </c>
      <c r="U715" s="8"/>
    </row>
    <row r="716" customHeight="1" spans="2:21">
      <c r="B716" s="8">
        <f t="shared" si="44"/>
        <v>710</v>
      </c>
      <c r="C716" s="8" t="str">
        <f>IF(选股!C710&lt;&gt;"",选股!C710,"-")</f>
        <v>-</v>
      </c>
      <c r="D716" s="8"/>
      <c r="E716" s="8" t="str">
        <f>IFERROR(VLOOKUP(C716,选股!C710:E1706,2,FALSE),"-")</f>
        <v>-</v>
      </c>
      <c r="F716" s="8"/>
      <c r="G716" s="8"/>
      <c r="H716" s="8"/>
      <c r="I716" s="8"/>
      <c r="J716" s="8"/>
      <c r="K716" s="8" t="str">
        <f>IFERROR(VLOOKUP(C716,选股!C710:E1706,3,FALSE),"-")</f>
        <v>-</v>
      </c>
      <c r="L716" s="8" t="str">
        <f>IF(C716&lt;&gt;"-",SUMIFS(买入!$G$4:$G$1000,买入!$C$4:$C$1000,持仓统计!C716),"-")</f>
        <v>-</v>
      </c>
      <c r="M716" s="9" t="str">
        <f>IF(C716&lt;&gt;"-",SUMIFS(买入!$I$4:$I$1000,买入!$C$4:$C$1000,持仓统计!C716),"-")</f>
        <v>-</v>
      </c>
      <c r="N716" s="8" t="str">
        <f>IF(C716&lt;&gt;"-",SUMIFS(卖出!$G$4:$G$1000,卖出!$C$4:$C$1000,持仓统计!C716),"-")</f>
        <v>-</v>
      </c>
      <c r="O716" s="9" t="str">
        <f>IF(C716&lt;&gt;"-",SUMIFS(卖出!$I$4:$I$1000,卖出!$C$4:$C$1000,持仓统计!C716),"-")</f>
        <v>-</v>
      </c>
      <c r="P716" s="8" t="str">
        <f t="shared" si="45"/>
        <v>-</v>
      </c>
      <c r="Q716" s="9"/>
      <c r="R716" s="9" t="str">
        <f t="shared" si="46"/>
        <v>-</v>
      </c>
      <c r="S716" s="9" t="str">
        <f>IF(C716&lt;&gt;"-",SUMIFS(买入!$J$4:$J$1000,买入!$C$4:$C$1000,持仓统计!C716)+SUMIFS(卖出!$J$4:$J$1000,卖出!$C$4:$C$1000,持仓统计!C716),"-")</f>
        <v>-</v>
      </c>
      <c r="T716" s="9" t="str">
        <f t="shared" si="47"/>
        <v>-</v>
      </c>
      <c r="U716" s="8"/>
    </row>
    <row r="717" customHeight="1" spans="2:21">
      <c r="B717" s="8">
        <f t="shared" si="44"/>
        <v>711</v>
      </c>
      <c r="C717" s="8" t="str">
        <f>IF(选股!C711&lt;&gt;"",选股!C711,"-")</f>
        <v>-</v>
      </c>
      <c r="D717" s="8"/>
      <c r="E717" s="8" t="str">
        <f>IFERROR(VLOOKUP(C717,选股!C711:E1707,2,FALSE),"-")</f>
        <v>-</v>
      </c>
      <c r="F717" s="8"/>
      <c r="G717" s="8"/>
      <c r="H717" s="8"/>
      <c r="I717" s="8"/>
      <c r="J717" s="8"/>
      <c r="K717" s="8" t="str">
        <f>IFERROR(VLOOKUP(C717,选股!C711:E1707,3,FALSE),"-")</f>
        <v>-</v>
      </c>
      <c r="L717" s="8" t="str">
        <f>IF(C717&lt;&gt;"-",SUMIFS(买入!$G$4:$G$1000,买入!$C$4:$C$1000,持仓统计!C717),"-")</f>
        <v>-</v>
      </c>
      <c r="M717" s="9" t="str">
        <f>IF(C717&lt;&gt;"-",SUMIFS(买入!$I$4:$I$1000,买入!$C$4:$C$1000,持仓统计!C717),"-")</f>
        <v>-</v>
      </c>
      <c r="N717" s="8" t="str">
        <f>IF(C717&lt;&gt;"-",SUMIFS(卖出!$G$4:$G$1000,卖出!$C$4:$C$1000,持仓统计!C717),"-")</f>
        <v>-</v>
      </c>
      <c r="O717" s="9" t="str">
        <f>IF(C717&lt;&gt;"-",SUMIFS(卖出!$I$4:$I$1000,卖出!$C$4:$C$1000,持仓统计!C717),"-")</f>
        <v>-</v>
      </c>
      <c r="P717" s="8" t="str">
        <f t="shared" si="45"/>
        <v>-</v>
      </c>
      <c r="Q717" s="9"/>
      <c r="R717" s="9" t="str">
        <f t="shared" si="46"/>
        <v>-</v>
      </c>
      <c r="S717" s="9" t="str">
        <f>IF(C717&lt;&gt;"-",SUMIFS(买入!$J$4:$J$1000,买入!$C$4:$C$1000,持仓统计!C717)+SUMIFS(卖出!$J$4:$J$1000,卖出!$C$4:$C$1000,持仓统计!C717),"-")</f>
        <v>-</v>
      </c>
      <c r="T717" s="9" t="str">
        <f t="shared" si="47"/>
        <v>-</v>
      </c>
      <c r="U717" s="8"/>
    </row>
    <row r="718" customHeight="1" spans="2:21">
      <c r="B718" s="8">
        <f t="shared" si="44"/>
        <v>712</v>
      </c>
      <c r="C718" s="8" t="str">
        <f>IF(选股!C712&lt;&gt;"",选股!C712,"-")</f>
        <v>-</v>
      </c>
      <c r="D718" s="8"/>
      <c r="E718" s="8" t="str">
        <f>IFERROR(VLOOKUP(C718,选股!C712:E1708,2,FALSE),"-")</f>
        <v>-</v>
      </c>
      <c r="F718" s="8"/>
      <c r="G718" s="8"/>
      <c r="H718" s="8"/>
      <c r="I718" s="8"/>
      <c r="J718" s="8"/>
      <c r="K718" s="8" t="str">
        <f>IFERROR(VLOOKUP(C718,选股!C712:E1708,3,FALSE),"-")</f>
        <v>-</v>
      </c>
      <c r="L718" s="8" t="str">
        <f>IF(C718&lt;&gt;"-",SUMIFS(买入!$G$4:$G$1000,买入!$C$4:$C$1000,持仓统计!C718),"-")</f>
        <v>-</v>
      </c>
      <c r="M718" s="9" t="str">
        <f>IF(C718&lt;&gt;"-",SUMIFS(买入!$I$4:$I$1000,买入!$C$4:$C$1000,持仓统计!C718),"-")</f>
        <v>-</v>
      </c>
      <c r="N718" s="8" t="str">
        <f>IF(C718&lt;&gt;"-",SUMIFS(卖出!$G$4:$G$1000,卖出!$C$4:$C$1000,持仓统计!C718),"-")</f>
        <v>-</v>
      </c>
      <c r="O718" s="9" t="str">
        <f>IF(C718&lt;&gt;"-",SUMIFS(卖出!$I$4:$I$1000,卖出!$C$4:$C$1000,持仓统计!C718),"-")</f>
        <v>-</v>
      </c>
      <c r="P718" s="8" t="str">
        <f t="shared" si="45"/>
        <v>-</v>
      </c>
      <c r="Q718" s="9"/>
      <c r="R718" s="9" t="str">
        <f t="shared" si="46"/>
        <v>-</v>
      </c>
      <c r="S718" s="9" t="str">
        <f>IF(C718&lt;&gt;"-",SUMIFS(买入!$J$4:$J$1000,买入!$C$4:$C$1000,持仓统计!C718)+SUMIFS(卖出!$J$4:$J$1000,卖出!$C$4:$C$1000,持仓统计!C718),"-")</f>
        <v>-</v>
      </c>
      <c r="T718" s="9" t="str">
        <f t="shared" si="47"/>
        <v>-</v>
      </c>
      <c r="U718" s="8"/>
    </row>
    <row r="719" customHeight="1" spans="2:21">
      <c r="B719" s="8">
        <f t="shared" si="44"/>
        <v>713</v>
      </c>
      <c r="C719" s="8" t="str">
        <f>IF(选股!C713&lt;&gt;"",选股!C713,"-")</f>
        <v>-</v>
      </c>
      <c r="D719" s="8"/>
      <c r="E719" s="8" t="str">
        <f>IFERROR(VLOOKUP(C719,选股!C713:E1709,2,FALSE),"-")</f>
        <v>-</v>
      </c>
      <c r="F719" s="8"/>
      <c r="G719" s="8"/>
      <c r="H719" s="8"/>
      <c r="I719" s="8"/>
      <c r="J719" s="8"/>
      <c r="K719" s="8" t="str">
        <f>IFERROR(VLOOKUP(C719,选股!C713:E1709,3,FALSE),"-")</f>
        <v>-</v>
      </c>
      <c r="L719" s="8" t="str">
        <f>IF(C719&lt;&gt;"-",SUMIFS(买入!$G$4:$G$1000,买入!$C$4:$C$1000,持仓统计!C719),"-")</f>
        <v>-</v>
      </c>
      <c r="M719" s="9" t="str">
        <f>IF(C719&lt;&gt;"-",SUMIFS(买入!$I$4:$I$1000,买入!$C$4:$C$1000,持仓统计!C719),"-")</f>
        <v>-</v>
      </c>
      <c r="N719" s="8" t="str">
        <f>IF(C719&lt;&gt;"-",SUMIFS(卖出!$G$4:$G$1000,卖出!$C$4:$C$1000,持仓统计!C719),"-")</f>
        <v>-</v>
      </c>
      <c r="O719" s="9" t="str">
        <f>IF(C719&lt;&gt;"-",SUMIFS(卖出!$I$4:$I$1000,卖出!$C$4:$C$1000,持仓统计!C719),"-")</f>
        <v>-</v>
      </c>
      <c r="P719" s="8" t="str">
        <f t="shared" si="45"/>
        <v>-</v>
      </c>
      <c r="Q719" s="9"/>
      <c r="R719" s="9" t="str">
        <f t="shared" si="46"/>
        <v>-</v>
      </c>
      <c r="S719" s="9" t="str">
        <f>IF(C719&lt;&gt;"-",SUMIFS(买入!$J$4:$J$1000,买入!$C$4:$C$1000,持仓统计!C719)+SUMIFS(卖出!$J$4:$J$1000,卖出!$C$4:$C$1000,持仓统计!C719),"-")</f>
        <v>-</v>
      </c>
      <c r="T719" s="9" t="str">
        <f t="shared" si="47"/>
        <v>-</v>
      </c>
      <c r="U719" s="8"/>
    </row>
    <row r="720" customHeight="1" spans="2:21">
      <c r="B720" s="8">
        <f t="shared" si="44"/>
        <v>714</v>
      </c>
      <c r="C720" s="8" t="str">
        <f>IF(选股!C714&lt;&gt;"",选股!C714,"-")</f>
        <v>-</v>
      </c>
      <c r="D720" s="8"/>
      <c r="E720" s="8" t="str">
        <f>IFERROR(VLOOKUP(C720,选股!C714:E1710,2,FALSE),"-")</f>
        <v>-</v>
      </c>
      <c r="F720" s="8"/>
      <c r="G720" s="8"/>
      <c r="H720" s="8"/>
      <c r="I720" s="8"/>
      <c r="J720" s="8"/>
      <c r="K720" s="8" t="str">
        <f>IFERROR(VLOOKUP(C720,选股!C714:E1710,3,FALSE),"-")</f>
        <v>-</v>
      </c>
      <c r="L720" s="8" t="str">
        <f>IF(C720&lt;&gt;"-",SUMIFS(买入!$G$4:$G$1000,买入!$C$4:$C$1000,持仓统计!C720),"-")</f>
        <v>-</v>
      </c>
      <c r="M720" s="9" t="str">
        <f>IF(C720&lt;&gt;"-",SUMIFS(买入!$I$4:$I$1000,买入!$C$4:$C$1000,持仓统计!C720),"-")</f>
        <v>-</v>
      </c>
      <c r="N720" s="8" t="str">
        <f>IF(C720&lt;&gt;"-",SUMIFS(卖出!$G$4:$G$1000,卖出!$C$4:$C$1000,持仓统计!C720),"-")</f>
        <v>-</v>
      </c>
      <c r="O720" s="9" t="str">
        <f>IF(C720&lt;&gt;"-",SUMIFS(卖出!$I$4:$I$1000,卖出!$C$4:$C$1000,持仓统计!C720),"-")</f>
        <v>-</v>
      </c>
      <c r="P720" s="8" t="str">
        <f t="shared" si="45"/>
        <v>-</v>
      </c>
      <c r="Q720" s="9"/>
      <c r="R720" s="9" t="str">
        <f t="shared" si="46"/>
        <v>-</v>
      </c>
      <c r="S720" s="9" t="str">
        <f>IF(C720&lt;&gt;"-",SUMIFS(买入!$J$4:$J$1000,买入!$C$4:$C$1000,持仓统计!C720)+SUMIFS(卖出!$J$4:$J$1000,卖出!$C$4:$C$1000,持仓统计!C720),"-")</f>
        <v>-</v>
      </c>
      <c r="T720" s="9" t="str">
        <f t="shared" si="47"/>
        <v>-</v>
      </c>
      <c r="U720" s="8"/>
    </row>
    <row r="721" customHeight="1" spans="2:21">
      <c r="B721" s="8">
        <f t="shared" si="44"/>
        <v>715</v>
      </c>
      <c r="C721" s="8" t="str">
        <f>IF(选股!C715&lt;&gt;"",选股!C715,"-")</f>
        <v>-</v>
      </c>
      <c r="D721" s="8"/>
      <c r="E721" s="8" t="str">
        <f>IFERROR(VLOOKUP(C721,选股!C715:E1711,2,FALSE),"-")</f>
        <v>-</v>
      </c>
      <c r="F721" s="8"/>
      <c r="G721" s="8"/>
      <c r="H721" s="8"/>
      <c r="I721" s="8"/>
      <c r="J721" s="8"/>
      <c r="K721" s="8" t="str">
        <f>IFERROR(VLOOKUP(C721,选股!C715:E1711,3,FALSE),"-")</f>
        <v>-</v>
      </c>
      <c r="L721" s="8" t="str">
        <f>IF(C721&lt;&gt;"-",SUMIFS(买入!$G$4:$G$1000,买入!$C$4:$C$1000,持仓统计!C721),"-")</f>
        <v>-</v>
      </c>
      <c r="M721" s="9" t="str">
        <f>IF(C721&lt;&gt;"-",SUMIFS(买入!$I$4:$I$1000,买入!$C$4:$C$1000,持仓统计!C721),"-")</f>
        <v>-</v>
      </c>
      <c r="N721" s="8" t="str">
        <f>IF(C721&lt;&gt;"-",SUMIFS(卖出!$G$4:$G$1000,卖出!$C$4:$C$1000,持仓统计!C721),"-")</f>
        <v>-</v>
      </c>
      <c r="O721" s="9" t="str">
        <f>IF(C721&lt;&gt;"-",SUMIFS(卖出!$I$4:$I$1000,卖出!$C$4:$C$1000,持仓统计!C721),"-")</f>
        <v>-</v>
      </c>
      <c r="P721" s="8" t="str">
        <f t="shared" si="45"/>
        <v>-</v>
      </c>
      <c r="Q721" s="9"/>
      <c r="R721" s="9" t="str">
        <f t="shared" si="46"/>
        <v>-</v>
      </c>
      <c r="S721" s="9" t="str">
        <f>IF(C721&lt;&gt;"-",SUMIFS(买入!$J$4:$J$1000,买入!$C$4:$C$1000,持仓统计!C721)+SUMIFS(卖出!$J$4:$J$1000,卖出!$C$4:$C$1000,持仓统计!C721),"-")</f>
        <v>-</v>
      </c>
      <c r="T721" s="9" t="str">
        <f t="shared" si="47"/>
        <v>-</v>
      </c>
      <c r="U721" s="8"/>
    </row>
    <row r="722" customHeight="1" spans="2:21">
      <c r="B722" s="8">
        <f t="shared" si="44"/>
        <v>716</v>
      </c>
      <c r="C722" s="8" t="str">
        <f>IF(选股!C716&lt;&gt;"",选股!C716,"-")</f>
        <v>-</v>
      </c>
      <c r="D722" s="8"/>
      <c r="E722" s="8" t="str">
        <f>IFERROR(VLOOKUP(C722,选股!C716:E1712,2,FALSE),"-")</f>
        <v>-</v>
      </c>
      <c r="F722" s="8"/>
      <c r="G722" s="8"/>
      <c r="H722" s="8"/>
      <c r="I722" s="8"/>
      <c r="J722" s="8"/>
      <c r="K722" s="8" t="str">
        <f>IFERROR(VLOOKUP(C722,选股!C716:E1712,3,FALSE),"-")</f>
        <v>-</v>
      </c>
      <c r="L722" s="8" t="str">
        <f>IF(C722&lt;&gt;"-",SUMIFS(买入!$G$4:$G$1000,买入!$C$4:$C$1000,持仓统计!C722),"-")</f>
        <v>-</v>
      </c>
      <c r="M722" s="9" t="str">
        <f>IF(C722&lt;&gt;"-",SUMIFS(买入!$I$4:$I$1000,买入!$C$4:$C$1000,持仓统计!C722),"-")</f>
        <v>-</v>
      </c>
      <c r="N722" s="8" t="str">
        <f>IF(C722&lt;&gt;"-",SUMIFS(卖出!$G$4:$G$1000,卖出!$C$4:$C$1000,持仓统计!C722),"-")</f>
        <v>-</v>
      </c>
      <c r="O722" s="9" t="str">
        <f>IF(C722&lt;&gt;"-",SUMIFS(卖出!$I$4:$I$1000,卖出!$C$4:$C$1000,持仓统计!C722),"-")</f>
        <v>-</v>
      </c>
      <c r="P722" s="8" t="str">
        <f t="shared" si="45"/>
        <v>-</v>
      </c>
      <c r="Q722" s="9"/>
      <c r="R722" s="9" t="str">
        <f t="shared" si="46"/>
        <v>-</v>
      </c>
      <c r="S722" s="9" t="str">
        <f>IF(C722&lt;&gt;"-",SUMIFS(买入!$J$4:$J$1000,买入!$C$4:$C$1000,持仓统计!C722)+SUMIFS(卖出!$J$4:$J$1000,卖出!$C$4:$C$1000,持仓统计!C722),"-")</f>
        <v>-</v>
      </c>
      <c r="T722" s="9" t="str">
        <f t="shared" si="47"/>
        <v>-</v>
      </c>
      <c r="U722" s="8"/>
    </row>
    <row r="723" customHeight="1" spans="2:21">
      <c r="B723" s="8">
        <f t="shared" si="44"/>
        <v>717</v>
      </c>
      <c r="C723" s="8" t="str">
        <f>IF(选股!C717&lt;&gt;"",选股!C717,"-")</f>
        <v>-</v>
      </c>
      <c r="D723" s="8"/>
      <c r="E723" s="8" t="str">
        <f>IFERROR(VLOOKUP(C723,选股!C717:E1713,2,FALSE),"-")</f>
        <v>-</v>
      </c>
      <c r="F723" s="8"/>
      <c r="G723" s="8"/>
      <c r="H723" s="8"/>
      <c r="I723" s="8"/>
      <c r="J723" s="8"/>
      <c r="K723" s="8" t="str">
        <f>IFERROR(VLOOKUP(C723,选股!C717:E1713,3,FALSE),"-")</f>
        <v>-</v>
      </c>
      <c r="L723" s="8" t="str">
        <f>IF(C723&lt;&gt;"-",SUMIFS(买入!$G$4:$G$1000,买入!$C$4:$C$1000,持仓统计!C723),"-")</f>
        <v>-</v>
      </c>
      <c r="M723" s="9" t="str">
        <f>IF(C723&lt;&gt;"-",SUMIFS(买入!$I$4:$I$1000,买入!$C$4:$C$1000,持仓统计!C723),"-")</f>
        <v>-</v>
      </c>
      <c r="N723" s="8" t="str">
        <f>IF(C723&lt;&gt;"-",SUMIFS(卖出!$G$4:$G$1000,卖出!$C$4:$C$1000,持仓统计!C723),"-")</f>
        <v>-</v>
      </c>
      <c r="O723" s="9" t="str">
        <f>IF(C723&lt;&gt;"-",SUMIFS(卖出!$I$4:$I$1000,卖出!$C$4:$C$1000,持仓统计!C723),"-")</f>
        <v>-</v>
      </c>
      <c r="P723" s="8" t="str">
        <f t="shared" si="45"/>
        <v>-</v>
      </c>
      <c r="Q723" s="9"/>
      <c r="R723" s="9" t="str">
        <f t="shared" si="46"/>
        <v>-</v>
      </c>
      <c r="S723" s="9" t="str">
        <f>IF(C723&lt;&gt;"-",SUMIFS(买入!$J$4:$J$1000,买入!$C$4:$C$1000,持仓统计!C723)+SUMIFS(卖出!$J$4:$J$1000,卖出!$C$4:$C$1000,持仓统计!C723),"-")</f>
        <v>-</v>
      </c>
      <c r="T723" s="9" t="str">
        <f t="shared" si="47"/>
        <v>-</v>
      </c>
      <c r="U723" s="8"/>
    </row>
    <row r="724" customHeight="1" spans="2:21">
      <c r="B724" s="8">
        <f t="shared" si="44"/>
        <v>718</v>
      </c>
      <c r="C724" s="8" t="str">
        <f>IF(选股!C718&lt;&gt;"",选股!C718,"-")</f>
        <v>-</v>
      </c>
      <c r="D724" s="8"/>
      <c r="E724" s="8" t="str">
        <f>IFERROR(VLOOKUP(C724,选股!C718:E1714,2,FALSE),"-")</f>
        <v>-</v>
      </c>
      <c r="F724" s="8"/>
      <c r="G724" s="8"/>
      <c r="H724" s="8"/>
      <c r="I724" s="8"/>
      <c r="J724" s="8"/>
      <c r="K724" s="8" t="str">
        <f>IFERROR(VLOOKUP(C724,选股!C718:E1714,3,FALSE),"-")</f>
        <v>-</v>
      </c>
      <c r="L724" s="8" t="str">
        <f>IF(C724&lt;&gt;"-",SUMIFS(买入!$G$4:$G$1000,买入!$C$4:$C$1000,持仓统计!C724),"-")</f>
        <v>-</v>
      </c>
      <c r="M724" s="9" t="str">
        <f>IF(C724&lt;&gt;"-",SUMIFS(买入!$I$4:$I$1000,买入!$C$4:$C$1000,持仓统计!C724),"-")</f>
        <v>-</v>
      </c>
      <c r="N724" s="8" t="str">
        <f>IF(C724&lt;&gt;"-",SUMIFS(卖出!$G$4:$G$1000,卖出!$C$4:$C$1000,持仓统计!C724),"-")</f>
        <v>-</v>
      </c>
      <c r="O724" s="9" t="str">
        <f>IF(C724&lt;&gt;"-",SUMIFS(卖出!$I$4:$I$1000,卖出!$C$4:$C$1000,持仓统计!C724),"-")</f>
        <v>-</v>
      </c>
      <c r="P724" s="8" t="str">
        <f t="shared" si="45"/>
        <v>-</v>
      </c>
      <c r="Q724" s="9"/>
      <c r="R724" s="9" t="str">
        <f t="shared" si="46"/>
        <v>-</v>
      </c>
      <c r="S724" s="9" t="str">
        <f>IF(C724&lt;&gt;"-",SUMIFS(买入!$J$4:$J$1000,买入!$C$4:$C$1000,持仓统计!C724)+SUMIFS(卖出!$J$4:$J$1000,卖出!$C$4:$C$1000,持仓统计!C724),"-")</f>
        <v>-</v>
      </c>
      <c r="T724" s="9" t="str">
        <f t="shared" si="47"/>
        <v>-</v>
      </c>
      <c r="U724" s="8"/>
    </row>
    <row r="725" customHeight="1" spans="2:21">
      <c r="B725" s="8">
        <f t="shared" si="44"/>
        <v>719</v>
      </c>
      <c r="C725" s="8" t="str">
        <f>IF(选股!C719&lt;&gt;"",选股!C719,"-")</f>
        <v>-</v>
      </c>
      <c r="D725" s="8"/>
      <c r="E725" s="8" t="str">
        <f>IFERROR(VLOOKUP(C725,选股!C719:E1715,2,FALSE),"-")</f>
        <v>-</v>
      </c>
      <c r="F725" s="8"/>
      <c r="G725" s="8"/>
      <c r="H725" s="8"/>
      <c r="I725" s="8"/>
      <c r="J725" s="8"/>
      <c r="K725" s="8" t="str">
        <f>IFERROR(VLOOKUP(C725,选股!C719:E1715,3,FALSE),"-")</f>
        <v>-</v>
      </c>
      <c r="L725" s="8" t="str">
        <f>IF(C725&lt;&gt;"-",SUMIFS(买入!$G$4:$G$1000,买入!$C$4:$C$1000,持仓统计!C725),"-")</f>
        <v>-</v>
      </c>
      <c r="M725" s="9" t="str">
        <f>IF(C725&lt;&gt;"-",SUMIFS(买入!$I$4:$I$1000,买入!$C$4:$C$1000,持仓统计!C725),"-")</f>
        <v>-</v>
      </c>
      <c r="N725" s="8" t="str">
        <f>IF(C725&lt;&gt;"-",SUMIFS(卖出!$G$4:$G$1000,卖出!$C$4:$C$1000,持仓统计!C725),"-")</f>
        <v>-</v>
      </c>
      <c r="O725" s="9" t="str">
        <f>IF(C725&lt;&gt;"-",SUMIFS(卖出!$I$4:$I$1000,卖出!$C$4:$C$1000,持仓统计!C725),"-")</f>
        <v>-</v>
      </c>
      <c r="P725" s="8" t="str">
        <f t="shared" si="45"/>
        <v>-</v>
      </c>
      <c r="Q725" s="9"/>
      <c r="R725" s="9" t="str">
        <f t="shared" si="46"/>
        <v>-</v>
      </c>
      <c r="S725" s="9" t="str">
        <f>IF(C725&lt;&gt;"-",SUMIFS(买入!$J$4:$J$1000,买入!$C$4:$C$1000,持仓统计!C725)+SUMIFS(卖出!$J$4:$J$1000,卖出!$C$4:$C$1000,持仓统计!C725),"-")</f>
        <v>-</v>
      </c>
      <c r="T725" s="9" t="str">
        <f t="shared" si="47"/>
        <v>-</v>
      </c>
      <c r="U725" s="8"/>
    </row>
    <row r="726" customHeight="1" spans="2:21">
      <c r="B726" s="8">
        <f t="shared" si="44"/>
        <v>720</v>
      </c>
      <c r="C726" s="8" t="str">
        <f>IF(选股!C720&lt;&gt;"",选股!C720,"-")</f>
        <v>-</v>
      </c>
      <c r="D726" s="8"/>
      <c r="E726" s="8" t="str">
        <f>IFERROR(VLOOKUP(C726,选股!C720:E1716,2,FALSE),"-")</f>
        <v>-</v>
      </c>
      <c r="F726" s="8"/>
      <c r="G726" s="8"/>
      <c r="H726" s="8"/>
      <c r="I726" s="8"/>
      <c r="J726" s="8"/>
      <c r="K726" s="8" t="str">
        <f>IFERROR(VLOOKUP(C726,选股!C720:E1716,3,FALSE),"-")</f>
        <v>-</v>
      </c>
      <c r="L726" s="8" t="str">
        <f>IF(C726&lt;&gt;"-",SUMIFS(买入!$G$4:$G$1000,买入!$C$4:$C$1000,持仓统计!C726),"-")</f>
        <v>-</v>
      </c>
      <c r="M726" s="9" t="str">
        <f>IF(C726&lt;&gt;"-",SUMIFS(买入!$I$4:$I$1000,买入!$C$4:$C$1000,持仓统计!C726),"-")</f>
        <v>-</v>
      </c>
      <c r="N726" s="8" t="str">
        <f>IF(C726&lt;&gt;"-",SUMIFS(卖出!$G$4:$G$1000,卖出!$C$4:$C$1000,持仓统计!C726),"-")</f>
        <v>-</v>
      </c>
      <c r="O726" s="9" t="str">
        <f>IF(C726&lt;&gt;"-",SUMIFS(卖出!$I$4:$I$1000,卖出!$C$4:$C$1000,持仓统计!C726),"-")</f>
        <v>-</v>
      </c>
      <c r="P726" s="8" t="str">
        <f t="shared" si="45"/>
        <v>-</v>
      </c>
      <c r="Q726" s="9"/>
      <c r="R726" s="9" t="str">
        <f t="shared" si="46"/>
        <v>-</v>
      </c>
      <c r="S726" s="9" t="str">
        <f>IF(C726&lt;&gt;"-",SUMIFS(买入!$J$4:$J$1000,买入!$C$4:$C$1000,持仓统计!C726)+SUMIFS(卖出!$J$4:$J$1000,卖出!$C$4:$C$1000,持仓统计!C726),"-")</f>
        <v>-</v>
      </c>
      <c r="T726" s="9" t="str">
        <f t="shared" si="47"/>
        <v>-</v>
      </c>
      <c r="U726" s="8"/>
    </row>
    <row r="727" customHeight="1" spans="2:21">
      <c r="B727" s="8">
        <f t="shared" si="44"/>
        <v>721</v>
      </c>
      <c r="C727" s="8" t="str">
        <f>IF(选股!C721&lt;&gt;"",选股!C721,"-")</f>
        <v>-</v>
      </c>
      <c r="D727" s="8"/>
      <c r="E727" s="8" t="str">
        <f>IFERROR(VLOOKUP(C727,选股!C721:E1717,2,FALSE),"-")</f>
        <v>-</v>
      </c>
      <c r="F727" s="8"/>
      <c r="G727" s="8"/>
      <c r="H727" s="8"/>
      <c r="I727" s="8"/>
      <c r="J727" s="8"/>
      <c r="K727" s="8" t="str">
        <f>IFERROR(VLOOKUP(C727,选股!C721:E1717,3,FALSE),"-")</f>
        <v>-</v>
      </c>
      <c r="L727" s="8" t="str">
        <f>IF(C727&lt;&gt;"-",SUMIFS(买入!$G$4:$G$1000,买入!$C$4:$C$1000,持仓统计!C727),"-")</f>
        <v>-</v>
      </c>
      <c r="M727" s="9" t="str">
        <f>IF(C727&lt;&gt;"-",SUMIFS(买入!$I$4:$I$1000,买入!$C$4:$C$1000,持仓统计!C727),"-")</f>
        <v>-</v>
      </c>
      <c r="N727" s="8" t="str">
        <f>IF(C727&lt;&gt;"-",SUMIFS(卖出!$G$4:$G$1000,卖出!$C$4:$C$1000,持仓统计!C727),"-")</f>
        <v>-</v>
      </c>
      <c r="O727" s="9" t="str">
        <f>IF(C727&lt;&gt;"-",SUMIFS(卖出!$I$4:$I$1000,卖出!$C$4:$C$1000,持仓统计!C727),"-")</f>
        <v>-</v>
      </c>
      <c r="P727" s="8" t="str">
        <f t="shared" si="45"/>
        <v>-</v>
      </c>
      <c r="Q727" s="9"/>
      <c r="R727" s="9" t="str">
        <f t="shared" si="46"/>
        <v>-</v>
      </c>
      <c r="S727" s="9" t="str">
        <f>IF(C727&lt;&gt;"-",SUMIFS(买入!$J$4:$J$1000,买入!$C$4:$C$1000,持仓统计!C727)+SUMIFS(卖出!$J$4:$J$1000,卖出!$C$4:$C$1000,持仓统计!C727),"-")</f>
        <v>-</v>
      </c>
      <c r="T727" s="9" t="str">
        <f t="shared" si="47"/>
        <v>-</v>
      </c>
      <c r="U727" s="8"/>
    </row>
    <row r="728" customHeight="1" spans="2:21">
      <c r="B728" s="8">
        <f t="shared" si="44"/>
        <v>722</v>
      </c>
      <c r="C728" s="8" t="str">
        <f>IF(选股!C722&lt;&gt;"",选股!C722,"-")</f>
        <v>-</v>
      </c>
      <c r="D728" s="8"/>
      <c r="E728" s="8" t="str">
        <f>IFERROR(VLOOKUP(C728,选股!C722:E1718,2,FALSE),"-")</f>
        <v>-</v>
      </c>
      <c r="F728" s="8"/>
      <c r="G728" s="8"/>
      <c r="H728" s="8"/>
      <c r="I728" s="8"/>
      <c r="J728" s="8"/>
      <c r="K728" s="8" t="str">
        <f>IFERROR(VLOOKUP(C728,选股!C722:E1718,3,FALSE),"-")</f>
        <v>-</v>
      </c>
      <c r="L728" s="8" t="str">
        <f>IF(C728&lt;&gt;"-",SUMIFS(买入!$G$4:$G$1000,买入!$C$4:$C$1000,持仓统计!C728),"-")</f>
        <v>-</v>
      </c>
      <c r="M728" s="9" t="str">
        <f>IF(C728&lt;&gt;"-",SUMIFS(买入!$I$4:$I$1000,买入!$C$4:$C$1000,持仓统计!C728),"-")</f>
        <v>-</v>
      </c>
      <c r="N728" s="8" t="str">
        <f>IF(C728&lt;&gt;"-",SUMIFS(卖出!$G$4:$G$1000,卖出!$C$4:$C$1000,持仓统计!C728),"-")</f>
        <v>-</v>
      </c>
      <c r="O728" s="9" t="str">
        <f>IF(C728&lt;&gt;"-",SUMIFS(卖出!$I$4:$I$1000,卖出!$C$4:$C$1000,持仓统计!C728),"-")</f>
        <v>-</v>
      </c>
      <c r="P728" s="8" t="str">
        <f t="shared" si="45"/>
        <v>-</v>
      </c>
      <c r="Q728" s="9"/>
      <c r="R728" s="9" t="str">
        <f t="shared" si="46"/>
        <v>-</v>
      </c>
      <c r="S728" s="9" t="str">
        <f>IF(C728&lt;&gt;"-",SUMIFS(买入!$J$4:$J$1000,买入!$C$4:$C$1000,持仓统计!C728)+SUMIFS(卖出!$J$4:$J$1000,卖出!$C$4:$C$1000,持仓统计!C728),"-")</f>
        <v>-</v>
      </c>
      <c r="T728" s="9" t="str">
        <f t="shared" si="47"/>
        <v>-</v>
      </c>
      <c r="U728" s="8"/>
    </row>
    <row r="729" customHeight="1" spans="2:21">
      <c r="B729" s="8">
        <f t="shared" si="44"/>
        <v>723</v>
      </c>
      <c r="C729" s="8" t="str">
        <f>IF(选股!C723&lt;&gt;"",选股!C723,"-")</f>
        <v>-</v>
      </c>
      <c r="D729" s="8"/>
      <c r="E729" s="8" t="str">
        <f>IFERROR(VLOOKUP(C729,选股!C723:E1719,2,FALSE),"-")</f>
        <v>-</v>
      </c>
      <c r="F729" s="8"/>
      <c r="G729" s="8"/>
      <c r="H729" s="8"/>
      <c r="I729" s="8"/>
      <c r="J729" s="8"/>
      <c r="K729" s="8" t="str">
        <f>IFERROR(VLOOKUP(C729,选股!C723:E1719,3,FALSE),"-")</f>
        <v>-</v>
      </c>
      <c r="L729" s="8" t="str">
        <f>IF(C729&lt;&gt;"-",SUMIFS(买入!$G$4:$G$1000,买入!$C$4:$C$1000,持仓统计!C729),"-")</f>
        <v>-</v>
      </c>
      <c r="M729" s="9" t="str">
        <f>IF(C729&lt;&gt;"-",SUMIFS(买入!$I$4:$I$1000,买入!$C$4:$C$1000,持仓统计!C729),"-")</f>
        <v>-</v>
      </c>
      <c r="N729" s="8" t="str">
        <f>IF(C729&lt;&gt;"-",SUMIFS(卖出!$G$4:$G$1000,卖出!$C$4:$C$1000,持仓统计!C729),"-")</f>
        <v>-</v>
      </c>
      <c r="O729" s="9" t="str">
        <f>IF(C729&lt;&gt;"-",SUMIFS(卖出!$I$4:$I$1000,卖出!$C$4:$C$1000,持仓统计!C729),"-")</f>
        <v>-</v>
      </c>
      <c r="P729" s="8" t="str">
        <f t="shared" si="45"/>
        <v>-</v>
      </c>
      <c r="Q729" s="9"/>
      <c r="R729" s="9" t="str">
        <f t="shared" si="46"/>
        <v>-</v>
      </c>
      <c r="S729" s="9" t="str">
        <f>IF(C729&lt;&gt;"-",SUMIFS(买入!$J$4:$J$1000,买入!$C$4:$C$1000,持仓统计!C729)+SUMIFS(卖出!$J$4:$J$1000,卖出!$C$4:$C$1000,持仓统计!C729),"-")</f>
        <v>-</v>
      </c>
      <c r="T729" s="9" t="str">
        <f t="shared" si="47"/>
        <v>-</v>
      </c>
      <c r="U729" s="8"/>
    </row>
    <row r="730" customHeight="1" spans="2:21">
      <c r="B730" s="8">
        <f t="shared" si="44"/>
        <v>724</v>
      </c>
      <c r="C730" s="8" t="str">
        <f>IF(选股!C724&lt;&gt;"",选股!C724,"-")</f>
        <v>-</v>
      </c>
      <c r="D730" s="8"/>
      <c r="E730" s="8" t="str">
        <f>IFERROR(VLOOKUP(C730,选股!C724:E1720,2,FALSE),"-")</f>
        <v>-</v>
      </c>
      <c r="F730" s="8"/>
      <c r="G730" s="8"/>
      <c r="H730" s="8"/>
      <c r="I730" s="8"/>
      <c r="J730" s="8"/>
      <c r="K730" s="8" t="str">
        <f>IFERROR(VLOOKUP(C730,选股!C724:E1720,3,FALSE),"-")</f>
        <v>-</v>
      </c>
      <c r="L730" s="8" t="str">
        <f>IF(C730&lt;&gt;"-",SUMIFS(买入!$G$4:$G$1000,买入!$C$4:$C$1000,持仓统计!C730),"-")</f>
        <v>-</v>
      </c>
      <c r="M730" s="9" t="str">
        <f>IF(C730&lt;&gt;"-",SUMIFS(买入!$I$4:$I$1000,买入!$C$4:$C$1000,持仓统计!C730),"-")</f>
        <v>-</v>
      </c>
      <c r="N730" s="8" t="str">
        <f>IF(C730&lt;&gt;"-",SUMIFS(卖出!$G$4:$G$1000,卖出!$C$4:$C$1000,持仓统计!C730),"-")</f>
        <v>-</v>
      </c>
      <c r="O730" s="9" t="str">
        <f>IF(C730&lt;&gt;"-",SUMIFS(卖出!$I$4:$I$1000,卖出!$C$4:$C$1000,持仓统计!C730),"-")</f>
        <v>-</v>
      </c>
      <c r="P730" s="8" t="str">
        <f t="shared" si="45"/>
        <v>-</v>
      </c>
      <c r="Q730" s="9"/>
      <c r="R730" s="9" t="str">
        <f t="shared" si="46"/>
        <v>-</v>
      </c>
      <c r="S730" s="9" t="str">
        <f>IF(C730&lt;&gt;"-",SUMIFS(买入!$J$4:$J$1000,买入!$C$4:$C$1000,持仓统计!C730)+SUMIFS(卖出!$J$4:$J$1000,卖出!$C$4:$C$1000,持仓统计!C730),"-")</f>
        <v>-</v>
      </c>
      <c r="T730" s="9" t="str">
        <f t="shared" si="47"/>
        <v>-</v>
      </c>
      <c r="U730" s="8"/>
    </row>
    <row r="731" customHeight="1" spans="2:21">
      <c r="B731" s="8">
        <f t="shared" si="44"/>
        <v>725</v>
      </c>
      <c r="C731" s="8" t="str">
        <f>IF(选股!C725&lt;&gt;"",选股!C725,"-")</f>
        <v>-</v>
      </c>
      <c r="D731" s="8"/>
      <c r="E731" s="8" t="str">
        <f>IFERROR(VLOOKUP(C731,选股!C725:E1721,2,FALSE),"-")</f>
        <v>-</v>
      </c>
      <c r="F731" s="8"/>
      <c r="G731" s="8"/>
      <c r="H731" s="8"/>
      <c r="I731" s="8"/>
      <c r="J731" s="8"/>
      <c r="K731" s="8" t="str">
        <f>IFERROR(VLOOKUP(C731,选股!C725:E1721,3,FALSE),"-")</f>
        <v>-</v>
      </c>
      <c r="L731" s="8" t="str">
        <f>IF(C731&lt;&gt;"-",SUMIFS(买入!$G$4:$G$1000,买入!$C$4:$C$1000,持仓统计!C731),"-")</f>
        <v>-</v>
      </c>
      <c r="M731" s="9" t="str">
        <f>IF(C731&lt;&gt;"-",SUMIFS(买入!$I$4:$I$1000,买入!$C$4:$C$1000,持仓统计!C731),"-")</f>
        <v>-</v>
      </c>
      <c r="N731" s="8" t="str">
        <f>IF(C731&lt;&gt;"-",SUMIFS(卖出!$G$4:$G$1000,卖出!$C$4:$C$1000,持仓统计!C731),"-")</f>
        <v>-</v>
      </c>
      <c r="O731" s="9" t="str">
        <f>IF(C731&lt;&gt;"-",SUMIFS(卖出!$I$4:$I$1000,卖出!$C$4:$C$1000,持仓统计!C731),"-")</f>
        <v>-</v>
      </c>
      <c r="P731" s="8" t="str">
        <f t="shared" si="45"/>
        <v>-</v>
      </c>
      <c r="Q731" s="9"/>
      <c r="R731" s="9" t="str">
        <f t="shared" si="46"/>
        <v>-</v>
      </c>
      <c r="S731" s="9" t="str">
        <f>IF(C731&lt;&gt;"-",SUMIFS(买入!$J$4:$J$1000,买入!$C$4:$C$1000,持仓统计!C731)+SUMIFS(卖出!$J$4:$J$1000,卖出!$C$4:$C$1000,持仓统计!C731),"-")</f>
        <v>-</v>
      </c>
      <c r="T731" s="9" t="str">
        <f t="shared" si="47"/>
        <v>-</v>
      </c>
      <c r="U731" s="8"/>
    </row>
    <row r="732" customHeight="1" spans="2:21">
      <c r="B732" s="8">
        <f t="shared" si="44"/>
        <v>726</v>
      </c>
      <c r="C732" s="8" t="str">
        <f>IF(选股!C726&lt;&gt;"",选股!C726,"-")</f>
        <v>-</v>
      </c>
      <c r="D732" s="8"/>
      <c r="E732" s="8" t="str">
        <f>IFERROR(VLOOKUP(C732,选股!C726:E1722,2,FALSE),"-")</f>
        <v>-</v>
      </c>
      <c r="F732" s="8"/>
      <c r="G732" s="8"/>
      <c r="H732" s="8"/>
      <c r="I732" s="8"/>
      <c r="J732" s="8"/>
      <c r="K732" s="8" t="str">
        <f>IFERROR(VLOOKUP(C732,选股!C726:E1722,3,FALSE),"-")</f>
        <v>-</v>
      </c>
      <c r="L732" s="8" t="str">
        <f>IF(C732&lt;&gt;"-",SUMIFS(买入!$G$4:$G$1000,买入!$C$4:$C$1000,持仓统计!C732),"-")</f>
        <v>-</v>
      </c>
      <c r="M732" s="9" t="str">
        <f>IF(C732&lt;&gt;"-",SUMIFS(买入!$I$4:$I$1000,买入!$C$4:$C$1000,持仓统计!C732),"-")</f>
        <v>-</v>
      </c>
      <c r="N732" s="8" t="str">
        <f>IF(C732&lt;&gt;"-",SUMIFS(卖出!$G$4:$G$1000,卖出!$C$4:$C$1000,持仓统计!C732),"-")</f>
        <v>-</v>
      </c>
      <c r="O732" s="9" t="str">
        <f>IF(C732&lt;&gt;"-",SUMIFS(卖出!$I$4:$I$1000,卖出!$C$4:$C$1000,持仓统计!C732),"-")</f>
        <v>-</v>
      </c>
      <c r="P732" s="8" t="str">
        <f t="shared" si="45"/>
        <v>-</v>
      </c>
      <c r="Q732" s="9"/>
      <c r="R732" s="9" t="str">
        <f t="shared" si="46"/>
        <v>-</v>
      </c>
      <c r="S732" s="9" t="str">
        <f>IF(C732&lt;&gt;"-",SUMIFS(买入!$J$4:$J$1000,买入!$C$4:$C$1000,持仓统计!C732)+SUMIFS(卖出!$J$4:$J$1000,卖出!$C$4:$C$1000,持仓统计!C732),"-")</f>
        <v>-</v>
      </c>
      <c r="T732" s="9" t="str">
        <f t="shared" si="47"/>
        <v>-</v>
      </c>
      <c r="U732" s="8"/>
    </row>
    <row r="733" customHeight="1" spans="2:21">
      <c r="B733" s="8">
        <f t="shared" si="44"/>
        <v>727</v>
      </c>
      <c r="C733" s="8" t="str">
        <f>IF(选股!C727&lt;&gt;"",选股!C727,"-")</f>
        <v>-</v>
      </c>
      <c r="D733" s="8"/>
      <c r="E733" s="8" t="str">
        <f>IFERROR(VLOOKUP(C733,选股!C727:E1723,2,FALSE),"-")</f>
        <v>-</v>
      </c>
      <c r="F733" s="8"/>
      <c r="G733" s="8"/>
      <c r="H733" s="8"/>
      <c r="I733" s="8"/>
      <c r="J733" s="8"/>
      <c r="K733" s="8" t="str">
        <f>IFERROR(VLOOKUP(C733,选股!C727:E1723,3,FALSE),"-")</f>
        <v>-</v>
      </c>
      <c r="L733" s="8" t="str">
        <f>IF(C733&lt;&gt;"-",SUMIFS(买入!$G$4:$G$1000,买入!$C$4:$C$1000,持仓统计!C733),"-")</f>
        <v>-</v>
      </c>
      <c r="M733" s="9" t="str">
        <f>IF(C733&lt;&gt;"-",SUMIFS(买入!$I$4:$I$1000,买入!$C$4:$C$1000,持仓统计!C733),"-")</f>
        <v>-</v>
      </c>
      <c r="N733" s="8" t="str">
        <f>IF(C733&lt;&gt;"-",SUMIFS(卖出!$G$4:$G$1000,卖出!$C$4:$C$1000,持仓统计!C733),"-")</f>
        <v>-</v>
      </c>
      <c r="O733" s="9" t="str">
        <f>IF(C733&lt;&gt;"-",SUMIFS(卖出!$I$4:$I$1000,卖出!$C$4:$C$1000,持仓统计!C733),"-")</f>
        <v>-</v>
      </c>
      <c r="P733" s="8" t="str">
        <f t="shared" si="45"/>
        <v>-</v>
      </c>
      <c r="Q733" s="9"/>
      <c r="R733" s="9" t="str">
        <f t="shared" si="46"/>
        <v>-</v>
      </c>
      <c r="S733" s="9" t="str">
        <f>IF(C733&lt;&gt;"-",SUMIFS(买入!$J$4:$J$1000,买入!$C$4:$C$1000,持仓统计!C733)+SUMIFS(卖出!$J$4:$J$1000,卖出!$C$4:$C$1000,持仓统计!C733),"-")</f>
        <v>-</v>
      </c>
      <c r="T733" s="9" t="str">
        <f t="shared" si="47"/>
        <v>-</v>
      </c>
      <c r="U733" s="8"/>
    </row>
    <row r="734" customHeight="1" spans="2:21">
      <c r="B734" s="8">
        <f t="shared" si="44"/>
        <v>728</v>
      </c>
      <c r="C734" s="8" t="str">
        <f>IF(选股!C728&lt;&gt;"",选股!C728,"-")</f>
        <v>-</v>
      </c>
      <c r="D734" s="8"/>
      <c r="E734" s="8" t="str">
        <f>IFERROR(VLOOKUP(C734,选股!C728:E1724,2,FALSE),"-")</f>
        <v>-</v>
      </c>
      <c r="F734" s="8"/>
      <c r="G734" s="8"/>
      <c r="H734" s="8"/>
      <c r="I734" s="8"/>
      <c r="J734" s="8"/>
      <c r="K734" s="8" t="str">
        <f>IFERROR(VLOOKUP(C734,选股!C728:E1724,3,FALSE),"-")</f>
        <v>-</v>
      </c>
      <c r="L734" s="8" t="str">
        <f>IF(C734&lt;&gt;"-",SUMIFS(买入!$G$4:$G$1000,买入!$C$4:$C$1000,持仓统计!C734),"-")</f>
        <v>-</v>
      </c>
      <c r="M734" s="9" t="str">
        <f>IF(C734&lt;&gt;"-",SUMIFS(买入!$I$4:$I$1000,买入!$C$4:$C$1000,持仓统计!C734),"-")</f>
        <v>-</v>
      </c>
      <c r="N734" s="8" t="str">
        <f>IF(C734&lt;&gt;"-",SUMIFS(卖出!$G$4:$G$1000,卖出!$C$4:$C$1000,持仓统计!C734),"-")</f>
        <v>-</v>
      </c>
      <c r="O734" s="9" t="str">
        <f>IF(C734&lt;&gt;"-",SUMIFS(卖出!$I$4:$I$1000,卖出!$C$4:$C$1000,持仓统计!C734),"-")</f>
        <v>-</v>
      </c>
      <c r="P734" s="8" t="str">
        <f t="shared" si="45"/>
        <v>-</v>
      </c>
      <c r="Q734" s="9"/>
      <c r="R734" s="9" t="str">
        <f t="shared" si="46"/>
        <v>-</v>
      </c>
      <c r="S734" s="9" t="str">
        <f>IF(C734&lt;&gt;"-",SUMIFS(买入!$J$4:$J$1000,买入!$C$4:$C$1000,持仓统计!C734)+SUMIFS(卖出!$J$4:$J$1000,卖出!$C$4:$C$1000,持仓统计!C734),"-")</f>
        <v>-</v>
      </c>
      <c r="T734" s="9" t="str">
        <f t="shared" si="47"/>
        <v>-</v>
      </c>
      <c r="U734" s="8"/>
    </row>
    <row r="735" customHeight="1" spans="2:21">
      <c r="B735" s="8">
        <f t="shared" si="44"/>
        <v>729</v>
      </c>
      <c r="C735" s="8" t="str">
        <f>IF(选股!C729&lt;&gt;"",选股!C729,"-")</f>
        <v>-</v>
      </c>
      <c r="D735" s="8"/>
      <c r="E735" s="8" t="str">
        <f>IFERROR(VLOOKUP(C735,选股!C729:E1725,2,FALSE),"-")</f>
        <v>-</v>
      </c>
      <c r="F735" s="8"/>
      <c r="G735" s="8"/>
      <c r="H735" s="8"/>
      <c r="I735" s="8"/>
      <c r="J735" s="8"/>
      <c r="K735" s="8" t="str">
        <f>IFERROR(VLOOKUP(C735,选股!C729:E1725,3,FALSE),"-")</f>
        <v>-</v>
      </c>
      <c r="L735" s="8" t="str">
        <f>IF(C735&lt;&gt;"-",SUMIFS(买入!$G$4:$G$1000,买入!$C$4:$C$1000,持仓统计!C735),"-")</f>
        <v>-</v>
      </c>
      <c r="M735" s="9" t="str">
        <f>IF(C735&lt;&gt;"-",SUMIFS(买入!$I$4:$I$1000,买入!$C$4:$C$1000,持仓统计!C735),"-")</f>
        <v>-</v>
      </c>
      <c r="N735" s="8" t="str">
        <f>IF(C735&lt;&gt;"-",SUMIFS(卖出!$G$4:$G$1000,卖出!$C$4:$C$1000,持仓统计!C735),"-")</f>
        <v>-</v>
      </c>
      <c r="O735" s="9" t="str">
        <f>IF(C735&lt;&gt;"-",SUMIFS(卖出!$I$4:$I$1000,卖出!$C$4:$C$1000,持仓统计!C735),"-")</f>
        <v>-</v>
      </c>
      <c r="P735" s="8" t="str">
        <f t="shared" si="45"/>
        <v>-</v>
      </c>
      <c r="Q735" s="9"/>
      <c r="R735" s="9" t="str">
        <f t="shared" si="46"/>
        <v>-</v>
      </c>
      <c r="S735" s="9" t="str">
        <f>IF(C735&lt;&gt;"-",SUMIFS(买入!$J$4:$J$1000,买入!$C$4:$C$1000,持仓统计!C735)+SUMIFS(卖出!$J$4:$J$1000,卖出!$C$4:$C$1000,持仓统计!C735),"-")</f>
        <v>-</v>
      </c>
      <c r="T735" s="9" t="str">
        <f t="shared" si="47"/>
        <v>-</v>
      </c>
      <c r="U735" s="8"/>
    </row>
    <row r="736" customHeight="1" spans="2:21">
      <c r="B736" s="8">
        <f t="shared" si="44"/>
        <v>730</v>
      </c>
      <c r="C736" s="8" t="str">
        <f>IF(选股!C730&lt;&gt;"",选股!C730,"-")</f>
        <v>-</v>
      </c>
      <c r="D736" s="8"/>
      <c r="E736" s="8" t="str">
        <f>IFERROR(VLOOKUP(C736,选股!C730:E1726,2,FALSE),"-")</f>
        <v>-</v>
      </c>
      <c r="F736" s="8"/>
      <c r="G736" s="8"/>
      <c r="H736" s="8"/>
      <c r="I736" s="8"/>
      <c r="J736" s="8"/>
      <c r="K736" s="8" t="str">
        <f>IFERROR(VLOOKUP(C736,选股!C730:E1726,3,FALSE),"-")</f>
        <v>-</v>
      </c>
      <c r="L736" s="8" t="str">
        <f>IF(C736&lt;&gt;"-",SUMIFS(买入!$G$4:$G$1000,买入!$C$4:$C$1000,持仓统计!C736),"-")</f>
        <v>-</v>
      </c>
      <c r="M736" s="9" t="str">
        <f>IF(C736&lt;&gt;"-",SUMIFS(买入!$I$4:$I$1000,买入!$C$4:$C$1000,持仓统计!C736),"-")</f>
        <v>-</v>
      </c>
      <c r="N736" s="8" t="str">
        <f>IF(C736&lt;&gt;"-",SUMIFS(卖出!$G$4:$G$1000,卖出!$C$4:$C$1000,持仓统计!C736),"-")</f>
        <v>-</v>
      </c>
      <c r="O736" s="9" t="str">
        <f>IF(C736&lt;&gt;"-",SUMIFS(卖出!$I$4:$I$1000,卖出!$C$4:$C$1000,持仓统计!C736),"-")</f>
        <v>-</v>
      </c>
      <c r="P736" s="8" t="str">
        <f t="shared" si="45"/>
        <v>-</v>
      </c>
      <c r="Q736" s="9"/>
      <c r="R736" s="9" t="str">
        <f t="shared" si="46"/>
        <v>-</v>
      </c>
      <c r="S736" s="9" t="str">
        <f>IF(C736&lt;&gt;"-",SUMIFS(买入!$J$4:$J$1000,买入!$C$4:$C$1000,持仓统计!C736)+SUMIFS(卖出!$J$4:$J$1000,卖出!$C$4:$C$1000,持仓统计!C736),"-")</f>
        <v>-</v>
      </c>
      <c r="T736" s="9" t="str">
        <f t="shared" si="47"/>
        <v>-</v>
      </c>
      <c r="U736" s="8"/>
    </row>
    <row r="737" customHeight="1" spans="2:21">
      <c r="B737" s="8">
        <f t="shared" si="44"/>
        <v>731</v>
      </c>
      <c r="C737" s="8" t="str">
        <f>IF(选股!C731&lt;&gt;"",选股!C731,"-")</f>
        <v>-</v>
      </c>
      <c r="D737" s="8"/>
      <c r="E737" s="8" t="str">
        <f>IFERROR(VLOOKUP(C737,选股!C731:E1727,2,FALSE),"-")</f>
        <v>-</v>
      </c>
      <c r="F737" s="8"/>
      <c r="G737" s="8"/>
      <c r="H737" s="8"/>
      <c r="I737" s="8"/>
      <c r="J737" s="8"/>
      <c r="K737" s="8" t="str">
        <f>IFERROR(VLOOKUP(C737,选股!C731:E1727,3,FALSE),"-")</f>
        <v>-</v>
      </c>
      <c r="L737" s="8" t="str">
        <f>IF(C737&lt;&gt;"-",SUMIFS(买入!$G$4:$G$1000,买入!$C$4:$C$1000,持仓统计!C737),"-")</f>
        <v>-</v>
      </c>
      <c r="M737" s="9" t="str">
        <f>IF(C737&lt;&gt;"-",SUMIFS(买入!$I$4:$I$1000,买入!$C$4:$C$1000,持仓统计!C737),"-")</f>
        <v>-</v>
      </c>
      <c r="N737" s="8" t="str">
        <f>IF(C737&lt;&gt;"-",SUMIFS(卖出!$G$4:$G$1000,卖出!$C$4:$C$1000,持仓统计!C737),"-")</f>
        <v>-</v>
      </c>
      <c r="O737" s="9" t="str">
        <f>IF(C737&lt;&gt;"-",SUMIFS(卖出!$I$4:$I$1000,卖出!$C$4:$C$1000,持仓统计!C737),"-")</f>
        <v>-</v>
      </c>
      <c r="P737" s="8" t="str">
        <f t="shared" si="45"/>
        <v>-</v>
      </c>
      <c r="Q737" s="9"/>
      <c r="R737" s="9" t="str">
        <f t="shared" si="46"/>
        <v>-</v>
      </c>
      <c r="S737" s="9" t="str">
        <f>IF(C737&lt;&gt;"-",SUMIFS(买入!$J$4:$J$1000,买入!$C$4:$C$1000,持仓统计!C737)+SUMIFS(卖出!$J$4:$J$1000,卖出!$C$4:$C$1000,持仓统计!C737),"-")</f>
        <v>-</v>
      </c>
      <c r="T737" s="9" t="str">
        <f t="shared" si="47"/>
        <v>-</v>
      </c>
      <c r="U737" s="8"/>
    </row>
    <row r="738" customHeight="1" spans="2:21">
      <c r="B738" s="8">
        <f t="shared" si="44"/>
        <v>732</v>
      </c>
      <c r="C738" s="8" t="str">
        <f>IF(选股!C732&lt;&gt;"",选股!C732,"-")</f>
        <v>-</v>
      </c>
      <c r="D738" s="8"/>
      <c r="E738" s="8" t="str">
        <f>IFERROR(VLOOKUP(C738,选股!C732:E1728,2,FALSE),"-")</f>
        <v>-</v>
      </c>
      <c r="F738" s="8"/>
      <c r="G738" s="8"/>
      <c r="H738" s="8"/>
      <c r="I738" s="8"/>
      <c r="J738" s="8"/>
      <c r="K738" s="8" t="str">
        <f>IFERROR(VLOOKUP(C738,选股!C732:E1728,3,FALSE),"-")</f>
        <v>-</v>
      </c>
      <c r="L738" s="8" t="str">
        <f>IF(C738&lt;&gt;"-",SUMIFS(买入!$G$4:$G$1000,买入!$C$4:$C$1000,持仓统计!C738),"-")</f>
        <v>-</v>
      </c>
      <c r="M738" s="9" t="str">
        <f>IF(C738&lt;&gt;"-",SUMIFS(买入!$I$4:$I$1000,买入!$C$4:$C$1000,持仓统计!C738),"-")</f>
        <v>-</v>
      </c>
      <c r="N738" s="8" t="str">
        <f>IF(C738&lt;&gt;"-",SUMIFS(卖出!$G$4:$G$1000,卖出!$C$4:$C$1000,持仓统计!C738),"-")</f>
        <v>-</v>
      </c>
      <c r="O738" s="9" t="str">
        <f>IF(C738&lt;&gt;"-",SUMIFS(卖出!$I$4:$I$1000,卖出!$C$4:$C$1000,持仓统计!C738),"-")</f>
        <v>-</v>
      </c>
      <c r="P738" s="8" t="str">
        <f t="shared" si="45"/>
        <v>-</v>
      </c>
      <c r="Q738" s="9"/>
      <c r="R738" s="9" t="str">
        <f t="shared" si="46"/>
        <v>-</v>
      </c>
      <c r="S738" s="9" t="str">
        <f>IF(C738&lt;&gt;"-",SUMIFS(买入!$J$4:$J$1000,买入!$C$4:$C$1000,持仓统计!C738)+SUMIFS(卖出!$J$4:$J$1000,卖出!$C$4:$C$1000,持仓统计!C738),"-")</f>
        <v>-</v>
      </c>
      <c r="T738" s="9" t="str">
        <f t="shared" si="47"/>
        <v>-</v>
      </c>
      <c r="U738" s="8"/>
    </row>
    <row r="739" customHeight="1" spans="2:21">
      <c r="B739" s="8">
        <f t="shared" si="44"/>
        <v>733</v>
      </c>
      <c r="C739" s="8" t="str">
        <f>IF(选股!C733&lt;&gt;"",选股!C733,"-")</f>
        <v>-</v>
      </c>
      <c r="D739" s="8"/>
      <c r="E739" s="8" t="str">
        <f>IFERROR(VLOOKUP(C739,选股!C733:E1729,2,FALSE),"-")</f>
        <v>-</v>
      </c>
      <c r="F739" s="8"/>
      <c r="G739" s="8"/>
      <c r="H739" s="8"/>
      <c r="I739" s="8"/>
      <c r="J739" s="8"/>
      <c r="K739" s="8" t="str">
        <f>IFERROR(VLOOKUP(C739,选股!C733:E1729,3,FALSE),"-")</f>
        <v>-</v>
      </c>
      <c r="L739" s="8" t="str">
        <f>IF(C739&lt;&gt;"-",SUMIFS(买入!$G$4:$G$1000,买入!$C$4:$C$1000,持仓统计!C739),"-")</f>
        <v>-</v>
      </c>
      <c r="M739" s="9" t="str">
        <f>IF(C739&lt;&gt;"-",SUMIFS(买入!$I$4:$I$1000,买入!$C$4:$C$1000,持仓统计!C739),"-")</f>
        <v>-</v>
      </c>
      <c r="N739" s="8" t="str">
        <f>IF(C739&lt;&gt;"-",SUMIFS(卖出!$G$4:$G$1000,卖出!$C$4:$C$1000,持仓统计!C739),"-")</f>
        <v>-</v>
      </c>
      <c r="O739" s="9" t="str">
        <f>IF(C739&lt;&gt;"-",SUMIFS(卖出!$I$4:$I$1000,卖出!$C$4:$C$1000,持仓统计!C739),"-")</f>
        <v>-</v>
      </c>
      <c r="P739" s="8" t="str">
        <f t="shared" si="45"/>
        <v>-</v>
      </c>
      <c r="Q739" s="9"/>
      <c r="R739" s="9" t="str">
        <f t="shared" si="46"/>
        <v>-</v>
      </c>
      <c r="S739" s="9" t="str">
        <f>IF(C739&lt;&gt;"-",SUMIFS(买入!$J$4:$J$1000,买入!$C$4:$C$1000,持仓统计!C739)+SUMIFS(卖出!$J$4:$J$1000,卖出!$C$4:$C$1000,持仓统计!C739),"-")</f>
        <v>-</v>
      </c>
      <c r="T739" s="9" t="str">
        <f t="shared" si="47"/>
        <v>-</v>
      </c>
      <c r="U739" s="8"/>
    </row>
    <row r="740" customHeight="1" spans="2:21">
      <c r="B740" s="8">
        <f t="shared" si="44"/>
        <v>734</v>
      </c>
      <c r="C740" s="8" t="str">
        <f>IF(选股!C734&lt;&gt;"",选股!C734,"-")</f>
        <v>-</v>
      </c>
      <c r="D740" s="8"/>
      <c r="E740" s="8" t="str">
        <f>IFERROR(VLOOKUP(C740,选股!C734:E1730,2,FALSE),"-")</f>
        <v>-</v>
      </c>
      <c r="F740" s="8"/>
      <c r="G740" s="8"/>
      <c r="H740" s="8"/>
      <c r="I740" s="8"/>
      <c r="J740" s="8"/>
      <c r="K740" s="8" t="str">
        <f>IFERROR(VLOOKUP(C740,选股!C734:E1730,3,FALSE),"-")</f>
        <v>-</v>
      </c>
      <c r="L740" s="8" t="str">
        <f>IF(C740&lt;&gt;"-",SUMIFS(买入!$G$4:$G$1000,买入!$C$4:$C$1000,持仓统计!C740),"-")</f>
        <v>-</v>
      </c>
      <c r="M740" s="9" t="str">
        <f>IF(C740&lt;&gt;"-",SUMIFS(买入!$I$4:$I$1000,买入!$C$4:$C$1000,持仓统计!C740),"-")</f>
        <v>-</v>
      </c>
      <c r="N740" s="8" t="str">
        <f>IF(C740&lt;&gt;"-",SUMIFS(卖出!$G$4:$G$1000,卖出!$C$4:$C$1000,持仓统计!C740),"-")</f>
        <v>-</v>
      </c>
      <c r="O740" s="9" t="str">
        <f>IF(C740&lt;&gt;"-",SUMIFS(卖出!$I$4:$I$1000,卖出!$C$4:$C$1000,持仓统计!C740),"-")</f>
        <v>-</v>
      </c>
      <c r="P740" s="8" t="str">
        <f t="shared" si="45"/>
        <v>-</v>
      </c>
      <c r="Q740" s="9"/>
      <c r="R740" s="9" t="str">
        <f t="shared" si="46"/>
        <v>-</v>
      </c>
      <c r="S740" s="9" t="str">
        <f>IF(C740&lt;&gt;"-",SUMIFS(买入!$J$4:$J$1000,买入!$C$4:$C$1000,持仓统计!C740)+SUMIFS(卖出!$J$4:$J$1000,卖出!$C$4:$C$1000,持仓统计!C740),"-")</f>
        <v>-</v>
      </c>
      <c r="T740" s="9" t="str">
        <f t="shared" si="47"/>
        <v>-</v>
      </c>
      <c r="U740" s="8"/>
    </row>
    <row r="741" customHeight="1" spans="2:21">
      <c r="B741" s="8">
        <f t="shared" si="44"/>
        <v>735</v>
      </c>
      <c r="C741" s="8" t="str">
        <f>IF(选股!C735&lt;&gt;"",选股!C735,"-")</f>
        <v>-</v>
      </c>
      <c r="D741" s="8"/>
      <c r="E741" s="8" t="str">
        <f>IFERROR(VLOOKUP(C741,选股!C735:E1731,2,FALSE),"-")</f>
        <v>-</v>
      </c>
      <c r="F741" s="8"/>
      <c r="G741" s="8"/>
      <c r="H741" s="8"/>
      <c r="I741" s="8"/>
      <c r="J741" s="8"/>
      <c r="K741" s="8" t="str">
        <f>IFERROR(VLOOKUP(C741,选股!C735:E1731,3,FALSE),"-")</f>
        <v>-</v>
      </c>
      <c r="L741" s="8" t="str">
        <f>IF(C741&lt;&gt;"-",SUMIFS(买入!$G$4:$G$1000,买入!$C$4:$C$1000,持仓统计!C741),"-")</f>
        <v>-</v>
      </c>
      <c r="M741" s="9" t="str">
        <f>IF(C741&lt;&gt;"-",SUMIFS(买入!$I$4:$I$1000,买入!$C$4:$C$1000,持仓统计!C741),"-")</f>
        <v>-</v>
      </c>
      <c r="N741" s="8" t="str">
        <f>IF(C741&lt;&gt;"-",SUMIFS(卖出!$G$4:$G$1000,卖出!$C$4:$C$1000,持仓统计!C741),"-")</f>
        <v>-</v>
      </c>
      <c r="O741" s="9" t="str">
        <f>IF(C741&lt;&gt;"-",SUMIFS(卖出!$I$4:$I$1000,卖出!$C$4:$C$1000,持仓统计!C741),"-")</f>
        <v>-</v>
      </c>
      <c r="P741" s="8" t="str">
        <f t="shared" si="45"/>
        <v>-</v>
      </c>
      <c r="Q741" s="9"/>
      <c r="R741" s="9" t="str">
        <f t="shared" si="46"/>
        <v>-</v>
      </c>
      <c r="S741" s="9" t="str">
        <f>IF(C741&lt;&gt;"-",SUMIFS(买入!$J$4:$J$1000,买入!$C$4:$C$1000,持仓统计!C741)+SUMIFS(卖出!$J$4:$J$1000,卖出!$C$4:$C$1000,持仓统计!C741),"-")</f>
        <v>-</v>
      </c>
      <c r="T741" s="9" t="str">
        <f t="shared" si="47"/>
        <v>-</v>
      </c>
      <c r="U741" s="8"/>
    </row>
    <row r="742" customHeight="1" spans="2:21">
      <c r="B742" s="8">
        <f t="shared" si="44"/>
        <v>736</v>
      </c>
      <c r="C742" s="8" t="str">
        <f>IF(选股!C736&lt;&gt;"",选股!C736,"-")</f>
        <v>-</v>
      </c>
      <c r="D742" s="8"/>
      <c r="E742" s="8" t="str">
        <f>IFERROR(VLOOKUP(C742,选股!C736:E1732,2,FALSE),"-")</f>
        <v>-</v>
      </c>
      <c r="F742" s="8"/>
      <c r="G742" s="8"/>
      <c r="H742" s="8"/>
      <c r="I742" s="8"/>
      <c r="J742" s="8"/>
      <c r="K742" s="8" t="str">
        <f>IFERROR(VLOOKUP(C742,选股!C736:E1732,3,FALSE),"-")</f>
        <v>-</v>
      </c>
      <c r="L742" s="8" t="str">
        <f>IF(C742&lt;&gt;"-",SUMIFS(买入!$G$4:$G$1000,买入!$C$4:$C$1000,持仓统计!C742),"-")</f>
        <v>-</v>
      </c>
      <c r="M742" s="9" t="str">
        <f>IF(C742&lt;&gt;"-",SUMIFS(买入!$I$4:$I$1000,买入!$C$4:$C$1000,持仓统计!C742),"-")</f>
        <v>-</v>
      </c>
      <c r="N742" s="8" t="str">
        <f>IF(C742&lt;&gt;"-",SUMIFS(卖出!$G$4:$G$1000,卖出!$C$4:$C$1000,持仓统计!C742),"-")</f>
        <v>-</v>
      </c>
      <c r="O742" s="9" t="str">
        <f>IF(C742&lt;&gt;"-",SUMIFS(卖出!$I$4:$I$1000,卖出!$C$4:$C$1000,持仓统计!C742),"-")</f>
        <v>-</v>
      </c>
      <c r="P742" s="8" t="str">
        <f t="shared" si="45"/>
        <v>-</v>
      </c>
      <c r="Q742" s="9"/>
      <c r="R742" s="9" t="str">
        <f t="shared" si="46"/>
        <v>-</v>
      </c>
      <c r="S742" s="9" t="str">
        <f>IF(C742&lt;&gt;"-",SUMIFS(买入!$J$4:$J$1000,买入!$C$4:$C$1000,持仓统计!C742)+SUMIFS(卖出!$J$4:$J$1000,卖出!$C$4:$C$1000,持仓统计!C742),"-")</f>
        <v>-</v>
      </c>
      <c r="T742" s="9" t="str">
        <f t="shared" si="47"/>
        <v>-</v>
      </c>
      <c r="U742" s="8"/>
    </row>
    <row r="743" customHeight="1" spans="2:21">
      <c r="B743" s="8">
        <f t="shared" si="44"/>
        <v>737</v>
      </c>
      <c r="C743" s="8" t="str">
        <f>IF(选股!C737&lt;&gt;"",选股!C737,"-")</f>
        <v>-</v>
      </c>
      <c r="D743" s="8"/>
      <c r="E743" s="8" t="str">
        <f>IFERROR(VLOOKUP(C743,选股!C737:E1733,2,FALSE),"-")</f>
        <v>-</v>
      </c>
      <c r="F743" s="8"/>
      <c r="G743" s="8"/>
      <c r="H743" s="8"/>
      <c r="I743" s="8"/>
      <c r="J743" s="8"/>
      <c r="K743" s="8" t="str">
        <f>IFERROR(VLOOKUP(C743,选股!C737:E1733,3,FALSE),"-")</f>
        <v>-</v>
      </c>
      <c r="L743" s="8" t="str">
        <f>IF(C743&lt;&gt;"-",SUMIFS(买入!$G$4:$G$1000,买入!$C$4:$C$1000,持仓统计!C743),"-")</f>
        <v>-</v>
      </c>
      <c r="M743" s="9" t="str">
        <f>IF(C743&lt;&gt;"-",SUMIFS(买入!$I$4:$I$1000,买入!$C$4:$C$1000,持仓统计!C743),"-")</f>
        <v>-</v>
      </c>
      <c r="N743" s="8" t="str">
        <f>IF(C743&lt;&gt;"-",SUMIFS(卖出!$G$4:$G$1000,卖出!$C$4:$C$1000,持仓统计!C743),"-")</f>
        <v>-</v>
      </c>
      <c r="O743" s="9" t="str">
        <f>IF(C743&lt;&gt;"-",SUMIFS(卖出!$I$4:$I$1000,卖出!$C$4:$C$1000,持仓统计!C743),"-")</f>
        <v>-</v>
      </c>
      <c r="P743" s="8" t="str">
        <f t="shared" si="45"/>
        <v>-</v>
      </c>
      <c r="Q743" s="9"/>
      <c r="R743" s="9" t="str">
        <f t="shared" si="46"/>
        <v>-</v>
      </c>
      <c r="S743" s="9" t="str">
        <f>IF(C743&lt;&gt;"-",SUMIFS(买入!$J$4:$J$1000,买入!$C$4:$C$1000,持仓统计!C743)+SUMIFS(卖出!$J$4:$J$1000,卖出!$C$4:$C$1000,持仓统计!C743),"-")</f>
        <v>-</v>
      </c>
      <c r="T743" s="9" t="str">
        <f t="shared" si="47"/>
        <v>-</v>
      </c>
      <c r="U743" s="8"/>
    </row>
    <row r="744" customHeight="1" spans="2:21">
      <c r="B744" s="8">
        <f t="shared" si="44"/>
        <v>738</v>
      </c>
      <c r="C744" s="8" t="str">
        <f>IF(选股!C738&lt;&gt;"",选股!C738,"-")</f>
        <v>-</v>
      </c>
      <c r="D744" s="8"/>
      <c r="E744" s="8" t="str">
        <f>IFERROR(VLOOKUP(C744,选股!C738:E1734,2,FALSE),"-")</f>
        <v>-</v>
      </c>
      <c r="F744" s="8"/>
      <c r="G744" s="8"/>
      <c r="H744" s="8"/>
      <c r="I744" s="8"/>
      <c r="J744" s="8"/>
      <c r="K744" s="8" t="str">
        <f>IFERROR(VLOOKUP(C744,选股!C738:E1734,3,FALSE),"-")</f>
        <v>-</v>
      </c>
      <c r="L744" s="8" t="str">
        <f>IF(C744&lt;&gt;"-",SUMIFS(买入!$G$4:$G$1000,买入!$C$4:$C$1000,持仓统计!C744),"-")</f>
        <v>-</v>
      </c>
      <c r="M744" s="9" t="str">
        <f>IF(C744&lt;&gt;"-",SUMIFS(买入!$I$4:$I$1000,买入!$C$4:$C$1000,持仓统计!C744),"-")</f>
        <v>-</v>
      </c>
      <c r="N744" s="8" t="str">
        <f>IF(C744&lt;&gt;"-",SUMIFS(卖出!$G$4:$G$1000,卖出!$C$4:$C$1000,持仓统计!C744),"-")</f>
        <v>-</v>
      </c>
      <c r="O744" s="9" t="str">
        <f>IF(C744&lt;&gt;"-",SUMIFS(卖出!$I$4:$I$1000,卖出!$C$4:$C$1000,持仓统计!C744),"-")</f>
        <v>-</v>
      </c>
      <c r="P744" s="8" t="str">
        <f t="shared" si="45"/>
        <v>-</v>
      </c>
      <c r="Q744" s="9"/>
      <c r="R744" s="9" t="str">
        <f t="shared" si="46"/>
        <v>-</v>
      </c>
      <c r="S744" s="9" t="str">
        <f>IF(C744&lt;&gt;"-",SUMIFS(买入!$J$4:$J$1000,买入!$C$4:$C$1000,持仓统计!C744)+SUMIFS(卖出!$J$4:$J$1000,卖出!$C$4:$C$1000,持仓统计!C744),"-")</f>
        <v>-</v>
      </c>
      <c r="T744" s="9" t="str">
        <f t="shared" si="47"/>
        <v>-</v>
      </c>
      <c r="U744" s="8"/>
    </row>
    <row r="745" customHeight="1" spans="2:21">
      <c r="B745" s="8">
        <f t="shared" si="44"/>
        <v>739</v>
      </c>
      <c r="C745" s="8" t="str">
        <f>IF(选股!C739&lt;&gt;"",选股!C739,"-")</f>
        <v>-</v>
      </c>
      <c r="D745" s="8"/>
      <c r="E745" s="8" t="str">
        <f>IFERROR(VLOOKUP(C745,选股!C739:E1735,2,FALSE),"-")</f>
        <v>-</v>
      </c>
      <c r="F745" s="8"/>
      <c r="G745" s="8"/>
      <c r="H745" s="8"/>
      <c r="I745" s="8"/>
      <c r="J745" s="8"/>
      <c r="K745" s="8" t="str">
        <f>IFERROR(VLOOKUP(C745,选股!C739:E1735,3,FALSE),"-")</f>
        <v>-</v>
      </c>
      <c r="L745" s="8" t="str">
        <f>IF(C745&lt;&gt;"-",SUMIFS(买入!$G$4:$G$1000,买入!$C$4:$C$1000,持仓统计!C745),"-")</f>
        <v>-</v>
      </c>
      <c r="M745" s="9" t="str">
        <f>IF(C745&lt;&gt;"-",SUMIFS(买入!$I$4:$I$1000,买入!$C$4:$C$1000,持仓统计!C745),"-")</f>
        <v>-</v>
      </c>
      <c r="N745" s="8" t="str">
        <f>IF(C745&lt;&gt;"-",SUMIFS(卖出!$G$4:$G$1000,卖出!$C$4:$C$1000,持仓统计!C745),"-")</f>
        <v>-</v>
      </c>
      <c r="O745" s="9" t="str">
        <f>IF(C745&lt;&gt;"-",SUMIFS(卖出!$I$4:$I$1000,卖出!$C$4:$C$1000,持仓统计!C745),"-")</f>
        <v>-</v>
      </c>
      <c r="P745" s="8" t="str">
        <f t="shared" si="45"/>
        <v>-</v>
      </c>
      <c r="Q745" s="9"/>
      <c r="R745" s="9" t="str">
        <f t="shared" si="46"/>
        <v>-</v>
      </c>
      <c r="S745" s="9" t="str">
        <f>IF(C745&lt;&gt;"-",SUMIFS(买入!$J$4:$J$1000,买入!$C$4:$C$1000,持仓统计!C745)+SUMIFS(卖出!$J$4:$J$1000,卖出!$C$4:$C$1000,持仓统计!C745),"-")</f>
        <v>-</v>
      </c>
      <c r="T745" s="9" t="str">
        <f t="shared" si="47"/>
        <v>-</v>
      </c>
      <c r="U745" s="8"/>
    </row>
    <row r="746" customHeight="1" spans="2:21">
      <c r="B746" s="8">
        <f t="shared" si="44"/>
        <v>740</v>
      </c>
      <c r="C746" s="8" t="str">
        <f>IF(选股!C740&lt;&gt;"",选股!C740,"-")</f>
        <v>-</v>
      </c>
      <c r="D746" s="8"/>
      <c r="E746" s="8" t="str">
        <f>IFERROR(VLOOKUP(C746,选股!C740:E1736,2,FALSE),"-")</f>
        <v>-</v>
      </c>
      <c r="F746" s="8"/>
      <c r="G746" s="8"/>
      <c r="H746" s="8"/>
      <c r="I746" s="8"/>
      <c r="J746" s="8"/>
      <c r="K746" s="8" t="str">
        <f>IFERROR(VLOOKUP(C746,选股!C740:E1736,3,FALSE),"-")</f>
        <v>-</v>
      </c>
      <c r="L746" s="8" t="str">
        <f>IF(C746&lt;&gt;"-",SUMIFS(买入!$G$4:$G$1000,买入!$C$4:$C$1000,持仓统计!C746),"-")</f>
        <v>-</v>
      </c>
      <c r="M746" s="9" t="str">
        <f>IF(C746&lt;&gt;"-",SUMIFS(买入!$I$4:$I$1000,买入!$C$4:$C$1000,持仓统计!C746),"-")</f>
        <v>-</v>
      </c>
      <c r="N746" s="8" t="str">
        <f>IF(C746&lt;&gt;"-",SUMIFS(卖出!$G$4:$G$1000,卖出!$C$4:$C$1000,持仓统计!C746),"-")</f>
        <v>-</v>
      </c>
      <c r="O746" s="9" t="str">
        <f>IF(C746&lt;&gt;"-",SUMIFS(卖出!$I$4:$I$1000,卖出!$C$4:$C$1000,持仓统计!C746),"-")</f>
        <v>-</v>
      </c>
      <c r="P746" s="8" t="str">
        <f t="shared" si="45"/>
        <v>-</v>
      </c>
      <c r="Q746" s="9"/>
      <c r="R746" s="9" t="str">
        <f t="shared" si="46"/>
        <v>-</v>
      </c>
      <c r="S746" s="9" t="str">
        <f>IF(C746&lt;&gt;"-",SUMIFS(买入!$J$4:$J$1000,买入!$C$4:$C$1000,持仓统计!C746)+SUMIFS(卖出!$J$4:$J$1000,卖出!$C$4:$C$1000,持仓统计!C746),"-")</f>
        <v>-</v>
      </c>
      <c r="T746" s="9" t="str">
        <f t="shared" si="47"/>
        <v>-</v>
      </c>
      <c r="U746" s="8"/>
    </row>
    <row r="747" customHeight="1" spans="2:21">
      <c r="B747" s="8">
        <f t="shared" si="44"/>
        <v>741</v>
      </c>
      <c r="C747" s="8" t="str">
        <f>IF(选股!C741&lt;&gt;"",选股!C741,"-")</f>
        <v>-</v>
      </c>
      <c r="D747" s="8"/>
      <c r="E747" s="8" t="str">
        <f>IFERROR(VLOOKUP(C747,选股!C741:E1737,2,FALSE),"-")</f>
        <v>-</v>
      </c>
      <c r="F747" s="8"/>
      <c r="G747" s="8"/>
      <c r="H747" s="8"/>
      <c r="I747" s="8"/>
      <c r="J747" s="8"/>
      <c r="K747" s="8" t="str">
        <f>IFERROR(VLOOKUP(C747,选股!C741:E1737,3,FALSE),"-")</f>
        <v>-</v>
      </c>
      <c r="L747" s="8" t="str">
        <f>IF(C747&lt;&gt;"-",SUMIFS(买入!$G$4:$G$1000,买入!$C$4:$C$1000,持仓统计!C747),"-")</f>
        <v>-</v>
      </c>
      <c r="M747" s="9" t="str">
        <f>IF(C747&lt;&gt;"-",SUMIFS(买入!$I$4:$I$1000,买入!$C$4:$C$1000,持仓统计!C747),"-")</f>
        <v>-</v>
      </c>
      <c r="N747" s="8" t="str">
        <f>IF(C747&lt;&gt;"-",SUMIFS(卖出!$G$4:$G$1000,卖出!$C$4:$C$1000,持仓统计!C747),"-")</f>
        <v>-</v>
      </c>
      <c r="O747" s="9" t="str">
        <f>IF(C747&lt;&gt;"-",SUMIFS(卖出!$I$4:$I$1000,卖出!$C$4:$C$1000,持仓统计!C747),"-")</f>
        <v>-</v>
      </c>
      <c r="P747" s="8" t="str">
        <f t="shared" si="45"/>
        <v>-</v>
      </c>
      <c r="Q747" s="9"/>
      <c r="R747" s="9" t="str">
        <f t="shared" si="46"/>
        <v>-</v>
      </c>
      <c r="S747" s="9" t="str">
        <f>IF(C747&lt;&gt;"-",SUMIFS(买入!$J$4:$J$1000,买入!$C$4:$C$1000,持仓统计!C747)+SUMIFS(卖出!$J$4:$J$1000,卖出!$C$4:$C$1000,持仓统计!C747),"-")</f>
        <v>-</v>
      </c>
      <c r="T747" s="9" t="str">
        <f t="shared" si="47"/>
        <v>-</v>
      </c>
      <c r="U747" s="8"/>
    </row>
    <row r="748" customHeight="1" spans="2:21">
      <c r="B748" s="8">
        <f t="shared" si="44"/>
        <v>742</v>
      </c>
      <c r="C748" s="8" t="str">
        <f>IF(选股!C742&lt;&gt;"",选股!C742,"-")</f>
        <v>-</v>
      </c>
      <c r="D748" s="8"/>
      <c r="E748" s="8" t="str">
        <f>IFERROR(VLOOKUP(C748,选股!C742:E1738,2,FALSE),"-")</f>
        <v>-</v>
      </c>
      <c r="F748" s="8"/>
      <c r="G748" s="8"/>
      <c r="H748" s="8"/>
      <c r="I748" s="8"/>
      <c r="J748" s="8"/>
      <c r="K748" s="8" t="str">
        <f>IFERROR(VLOOKUP(C748,选股!C742:E1738,3,FALSE),"-")</f>
        <v>-</v>
      </c>
      <c r="L748" s="8" t="str">
        <f>IF(C748&lt;&gt;"-",SUMIFS(买入!$G$4:$G$1000,买入!$C$4:$C$1000,持仓统计!C748),"-")</f>
        <v>-</v>
      </c>
      <c r="M748" s="9" t="str">
        <f>IF(C748&lt;&gt;"-",SUMIFS(买入!$I$4:$I$1000,买入!$C$4:$C$1000,持仓统计!C748),"-")</f>
        <v>-</v>
      </c>
      <c r="N748" s="8" t="str">
        <f>IF(C748&lt;&gt;"-",SUMIFS(卖出!$G$4:$G$1000,卖出!$C$4:$C$1000,持仓统计!C748),"-")</f>
        <v>-</v>
      </c>
      <c r="O748" s="9" t="str">
        <f>IF(C748&lt;&gt;"-",SUMIFS(卖出!$I$4:$I$1000,卖出!$C$4:$C$1000,持仓统计!C748),"-")</f>
        <v>-</v>
      </c>
      <c r="P748" s="8" t="str">
        <f t="shared" si="45"/>
        <v>-</v>
      </c>
      <c r="Q748" s="9"/>
      <c r="R748" s="9" t="str">
        <f t="shared" si="46"/>
        <v>-</v>
      </c>
      <c r="S748" s="9" t="str">
        <f>IF(C748&lt;&gt;"-",SUMIFS(买入!$J$4:$J$1000,买入!$C$4:$C$1000,持仓统计!C748)+SUMIFS(卖出!$J$4:$J$1000,卖出!$C$4:$C$1000,持仓统计!C748),"-")</f>
        <v>-</v>
      </c>
      <c r="T748" s="9" t="str">
        <f t="shared" si="47"/>
        <v>-</v>
      </c>
      <c r="U748" s="8"/>
    </row>
    <row r="749" customHeight="1" spans="2:21">
      <c r="B749" s="8">
        <f t="shared" si="44"/>
        <v>743</v>
      </c>
      <c r="C749" s="8" t="str">
        <f>IF(选股!C743&lt;&gt;"",选股!C743,"-")</f>
        <v>-</v>
      </c>
      <c r="D749" s="8"/>
      <c r="E749" s="8" t="str">
        <f>IFERROR(VLOOKUP(C749,选股!C743:E1739,2,FALSE),"-")</f>
        <v>-</v>
      </c>
      <c r="F749" s="8"/>
      <c r="G749" s="8"/>
      <c r="H749" s="8"/>
      <c r="I749" s="8"/>
      <c r="J749" s="8"/>
      <c r="K749" s="8" t="str">
        <f>IFERROR(VLOOKUP(C749,选股!C743:E1739,3,FALSE),"-")</f>
        <v>-</v>
      </c>
      <c r="L749" s="8" t="str">
        <f>IF(C749&lt;&gt;"-",SUMIFS(买入!$G$4:$G$1000,买入!$C$4:$C$1000,持仓统计!C749),"-")</f>
        <v>-</v>
      </c>
      <c r="M749" s="9" t="str">
        <f>IF(C749&lt;&gt;"-",SUMIFS(买入!$I$4:$I$1000,买入!$C$4:$C$1000,持仓统计!C749),"-")</f>
        <v>-</v>
      </c>
      <c r="N749" s="8" t="str">
        <f>IF(C749&lt;&gt;"-",SUMIFS(卖出!$G$4:$G$1000,卖出!$C$4:$C$1000,持仓统计!C749),"-")</f>
        <v>-</v>
      </c>
      <c r="O749" s="9" t="str">
        <f>IF(C749&lt;&gt;"-",SUMIFS(卖出!$I$4:$I$1000,卖出!$C$4:$C$1000,持仓统计!C749),"-")</f>
        <v>-</v>
      </c>
      <c r="P749" s="8" t="str">
        <f t="shared" si="45"/>
        <v>-</v>
      </c>
      <c r="Q749" s="9"/>
      <c r="R749" s="9" t="str">
        <f t="shared" si="46"/>
        <v>-</v>
      </c>
      <c r="S749" s="9" t="str">
        <f>IF(C749&lt;&gt;"-",SUMIFS(买入!$J$4:$J$1000,买入!$C$4:$C$1000,持仓统计!C749)+SUMIFS(卖出!$J$4:$J$1000,卖出!$C$4:$C$1000,持仓统计!C749),"-")</f>
        <v>-</v>
      </c>
      <c r="T749" s="9" t="str">
        <f t="shared" si="47"/>
        <v>-</v>
      </c>
      <c r="U749" s="8"/>
    </row>
    <row r="750" customHeight="1" spans="2:21">
      <c r="B750" s="8">
        <f t="shared" si="44"/>
        <v>744</v>
      </c>
      <c r="C750" s="8" t="str">
        <f>IF(选股!C744&lt;&gt;"",选股!C744,"-")</f>
        <v>-</v>
      </c>
      <c r="D750" s="8"/>
      <c r="E750" s="8" t="str">
        <f>IFERROR(VLOOKUP(C750,选股!C744:E1740,2,FALSE),"-")</f>
        <v>-</v>
      </c>
      <c r="F750" s="8"/>
      <c r="G750" s="8"/>
      <c r="H750" s="8"/>
      <c r="I750" s="8"/>
      <c r="J750" s="8"/>
      <c r="K750" s="8" t="str">
        <f>IFERROR(VLOOKUP(C750,选股!C744:E1740,3,FALSE),"-")</f>
        <v>-</v>
      </c>
      <c r="L750" s="8" t="str">
        <f>IF(C750&lt;&gt;"-",SUMIFS(买入!$G$4:$G$1000,买入!$C$4:$C$1000,持仓统计!C750),"-")</f>
        <v>-</v>
      </c>
      <c r="M750" s="9" t="str">
        <f>IF(C750&lt;&gt;"-",SUMIFS(买入!$I$4:$I$1000,买入!$C$4:$C$1000,持仓统计!C750),"-")</f>
        <v>-</v>
      </c>
      <c r="N750" s="8" t="str">
        <f>IF(C750&lt;&gt;"-",SUMIFS(卖出!$G$4:$G$1000,卖出!$C$4:$C$1000,持仓统计!C750),"-")</f>
        <v>-</v>
      </c>
      <c r="O750" s="9" t="str">
        <f>IF(C750&lt;&gt;"-",SUMIFS(卖出!$I$4:$I$1000,卖出!$C$4:$C$1000,持仓统计!C750),"-")</f>
        <v>-</v>
      </c>
      <c r="P750" s="8" t="str">
        <f t="shared" si="45"/>
        <v>-</v>
      </c>
      <c r="Q750" s="9"/>
      <c r="R750" s="9" t="str">
        <f t="shared" si="46"/>
        <v>-</v>
      </c>
      <c r="S750" s="9" t="str">
        <f>IF(C750&lt;&gt;"-",SUMIFS(买入!$J$4:$J$1000,买入!$C$4:$C$1000,持仓统计!C750)+SUMIFS(卖出!$J$4:$J$1000,卖出!$C$4:$C$1000,持仓统计!C750),"-")</f>
        <v>-</v>
      </c>
      <c r="T750" s="9" t="str">
        <f t="shared" si="47"/>
        <v>-</v>
      </c>
      <c r="U750" s="8"/>
    </row>
    <row r="751" customHeight="1" spans="2:21">
      <c r="B751" s="8">
        <f t="shared" si="44"/>
        <v>745</v>
      </c>
      <c r="C751" s="8" t="str">
        <f>IF(选股!C745&lt;&gt;"",选股!C745,"-")</f>
        <v>-</v>
      </c>
      <c r="D751" s="8"/>
      <c r="E751" s="8" t="str">
        <f>IFERROR(VLOOKUP(C751,选股!C745:E1741,2,FALSE),"-")</f>
        <v>-</v>
      </c>
      <c r="F751" s="8"/>
      <c r="G751" s="8"/>
      <c r="H751" s="8"/>
      <c r="I751" s="8"/>
      <c r="J751" s="8"/>
      <c r="K751" s="8" t="str">
        <f>IFERROR(VLOOKUP(C751,选股!C745:E1741,3,FALSE),"-")</f>
        <v>-</v>
      </c>
      <c r="L751" s="8" t="str">
        <f>IF(C751&lt;&gt;"-",SUMIFS(买入!$G$4:$G$1000,买入!$C$4:$C$1000,持仓统计!C751),"-")</f>
        <v>-</v>
      </c>
      <c r="M751" s="9" t="str">
        <f>IF(C751&lt;&gt;"-",SUMIFS(买入!$I$4:$I$1000,买入!$C$4:$C$1000,持仓统计!C751),"-")</f>
        <v>-</v>
      </c>
      <c r="N751" s="8" t="str">
        <f>IF(C751&lt;&gt;"-",SUMIFS(卖出!$G$4:$G$1000,卖出!$C$4:$C$1000,持仓统计!C751),"-")</f>
        <v>-</v>
      </c>
      <c r="O751" s="9" t="str">
        <f>IF(C751&lt;&gt;"-",SUMIFS(卖出!$I$4:$I$1000,卖出!$C$4:$C$1000,持仓统计!C751),"-")</f>
        <v>-</v>
      </c>
      <c r="P751" s="8" t="str">
        <f t="shared" si="45"/>
        <v>-</v>
      </c>
      <c r="Q751" s="9"/>
      <c r="R751" s="9" t="str">
        <f t="shared" si="46"/>
        <v>-</v>
      </c>
      <c r="S751" s="9" t="str">
        <f>IF(C751&lt;&gt;"-",SUMIFS(买入!$J$4:$J$1000,买入!$C$4:$C$1000,持仓统计!C751)+SUMIFS(卖出!$J$4:$J$1000,卖出!$C$4:$C$1000,持仓统计!C751),"-")</f>
        <v>-</v>
      </c>
      <c r="T751" s="9" t="str">
        <f t="shared" si="47"/>
        <v>-</v>
      </c>
      <c r="U751" s="8"/>
    </row>
    <row r="752" customHeight="1" spans="2:21">
      <c r="B752" s="8">
        <f t="shared" si="44"/>
        <v>746</v>
      </c>
      <c r="C752" s="8" t="str">
        <f>IF(选股!C746&lt;&gt;"",选股!C746,"-")</f>
        <v>-</v>
      </c>
      <c r="D752" s="8"/>
      <c r="E752" s="8" t="str">
        <f>IFERROR(VLOOKUP(C752,选股!C746:E1742,2,FALSE),"-")</f>
        <v>-</v>
      </c>
      <c r="F752" s="8"/>
      <c r="G752" s="8"/>
      <c r="H752" s="8"/>
      <c r="I752" s="8"/>
      <c r="J752" s="8"/>
      <c r="K752" s="8" t="str">
        <f>IFERROR(VLOOKUP(C752,选股!C746:E1742,3,FALSE),"-")</f>
        <v>-</v>
      </c>
      <c r="L752" s="8" t="str">
        <f>IF(C752&lt;&gt;"-",SUMIFS(买入!$G$4:$G$1000,买入!$C$4:$C$1000,持仓统计!C752),"-")</f>
        <v>-</v>
      </c>
      <c r="M752" s="9" t="str">
        <f>IF(C752&lt;&gt;"-",SUMIFS(买入!$I$4:$I$1000,买入!$C$4:$C$1000,持仓统计!C752),"-")</f>
        <v>-</v>
      </c>
      <c r="N752" s="8" t="str">
        <f>IF(C752&lt;&gt;"-",SUMIFS(卖出!$G$4:$G$1000,卖出!$C$4:$C$1000,持仓统计!C752),"-")</f>
        <v>-</v>
      </c>
      <c r="O752" s="9" t="str">
        <f>IF(C752&lt;&gt;"-",SUMIFS(卖出!$I$4:$I$1000,卖出!$C$4:$C$1000,持仓统计!C752),"-")</f>
        <v>-</v>
      </c>
      <c r="P752" s="8" t="str">
        <f t="shared" si="45"/>
        <v>-</v>
      </c>
      <c r="Q752" s="9"/>
      <c r="R752" s="9" t="str">
        <f t="shared" si="46"/>
        <v>-</v>
      </c>
      <c r="S752" s="9" t="str">
        <f>IF(C752&lt;&gt;"-",SUMIFS(买入!$J$4:$J$1000,买入!$C$4:$C$1000,持仓统计!C752)+SUMIFS(卖出!$J$4:$J$1000,卖出!$C$4:$C$1000,持仓统计!C752),"-")</f>
        <v>-</v>
      </c>
      <c r="T752" s="9" t="str">
        <f t="shared" si="47"/>
        <v>-</v>
      </c>
      <c r="U752" s="8"/>
    </row>
    <row r="753" customHeight="1" spans="2:21">
      <c r="B753" s="8">
        <f t="shared" si="44"/>
        <v>747</v>
      </c>
      <c r="C753" s="8" t="str">
        <f>IF(选股!C747&lt;&gt;"",选股!C747,"-")</f>
        <v>-</v>
      </c>
      <c r="D753" s="8"/>
      <c r="E753" s="8" t="str">
        <f>IFERROR(VLOOKUP(C753,选股!C747:E1743,2,FALSE),"-")</f>
        <v>-</v>
      </c>
      <c r="F753" s="8"/>
      <c r="G753" s="8"/>
      <c r="H753" s="8"/>
      <c r="I753" s="8"/>
      <c r="J753" s="8"/>
      <c r="K753" s="8" t="str">
        <f>IFERROR(VLOOKUP(C753,选股!C747:E1743,3,FALSE),"-")</f>
        <v>-</v>
      </c>
      <c r="L753" s="8" t="str">
        <f>IF(C753&lt;&gt;"-",SUMIFS(买入!$G$4:$G$1000,买入!$C$4:$C$1000,持仓统计!C753),"-")</f>
        <v>-</v>
      </c>
      <c r="M753" s="9" t="str">
        <f>IF(C753&lt;&gt;"-",SUMIFS(买入!$I$4:$I$1000,买入!$C$4:$C$1000,持仓统计!C753),"-")</f>
        <v>-</v>
      </c>
      <c r="N753" s="8" t="str">
        <f>IF(C753&lt;&gt;"-",SUMIFS(卖出!$G$4:$G$1000,卖出!$C$4:$C$1000,持仓统计!C753),"-")</f>
        <v>-</v>
      </c>
      <c r="O753" s="9" t="str">
        <f>IF(C753&lt;&gt;"-",SUMIFS(卖出!$I$4:$I$1000,卖出!$C$4:$C$1000,持仓统计!C753),"-")</f>
        <v>-</v>
      </c>
      <c r="P753" s="8" t="str">
        <f t="shared" si="45"/>
        <v>-</v>
      </c>
      <c r="Q753" s="9"/>
      <c r="R753" s="9" t="str">
        <f t="shared" si="46"/>
        <v>-</v>
      </c>
      <c r="S753" s="9" t="str">
        <f>IF(C753&lt;&gt;"-",SUMIFS(买入!$J$4:$J$1000,买入!$C$4:$C$1000,持仓统计!C753)+SUMIFS(卖出!$J$4:$J$1000,卖出!$C$4:$C$1000,持仓统计!C753),"-")</f>
        <v>-</v>
      </c>
      <c r="T753" s="9" t="str">
        <f t="shared" si="47"/>
        <v>-</v>
      </c>
      <c r="U753" s="8"/>
    </row>
    <row r="754" customHeight="1" spans="2:21">
      <c r="B754" s="8">
        <f t="shared" si="44"/>
        <v>748</v>
      </c>
      <c r="C754" s="8" t="str">
        <f>IF(选股!C748&lt;&gt;"",选股!C748,"-")</f>
        <v>-</v>
      </c>
      <c r="D754" s="8"/>
      <c r="E754" s="8" t="str">
        <f>IFERROR(VLOOKUP(C754,选股!C748:E1744,2,FALSE),"-")</f>
        <v>-</v>
      </c>
      <c r="F754" s="8"/>
      <c r="G754" s="8"/>
      <c r="H754" s="8"/>
      <c r="I754" s="8"/>
      <c r="J754" s="8"/>
      <c r="K754" s="8" t="str">
        <f>IFERROR(VLOOKUP(C754,选股!C748:E1744,3,FALSE),"-")</f>
        <v>-</v>
      </c>
      <c r="L754" s="8" t="str">
        <f>IF(C754&lt;&gt;"-",SUMIFS(买入!$G$4:$G$1000,买入!$C$4:$C$1000,持仓统计!C754),"-")</f>
        <v>-</v>
      </c>
      <c r="M754" s="9" t="str">
        <f>IF(C754&lt;&gt;"-",SUMIFS(买入!$I$4:$I$1000,买入!$C$4:$C$1000,持仓统计!C754),"-")</f>
        <v>-</v>
      </c>
      <c r="N754" s="8" t="str">
        <f>IF(C754&lt;&gt;"-",SUMIFS(卖出!$G$4:$G$1000,卖出!$C$4:$C$1000,持仓统计!C754),"-")</f>
        <v>-</v>
      </c>
      <c r="O754" s="9" t="str">
        <f>IF(C754&lt;&gt;"-",SUMIFS(卖出!$I$4:$I$1000,卖出!$C$4:$C$1000,持仓统计!C754),"-")</f>
        <v>-</v>
      </c>
      <c r="P754" s="8" t="str">
        <f t="shared" si="45"/>
        <v>-</v>
      </c>
      <c r="Q754" s="9"/>
      <c r="R754" s="9" t="str">
        <f t="shared" si="46"/>
        <v>-</v>
      </c>
      <c r="S754" s="9" t="str">
        <f>IF(C754&lt;&gt;"-",SUMIFS(买入!$J$4:$J$1000,买入!$C$4:$C$1000,持仓统计!C754)+SUMIFS(卖出!$J$4:$J$1000,卖出!$C$4:$C$1000,持仓统计!C754),"-")</f>
        <v>-</v>
      </c>
      <c r="T754" s="9" t="str">
        <f t="shared" si="47"/>
        <v>-</v>
      </c>
      <c r="U754" s="8"/>
    </row>
    <row r="755" customHeight="1" spans="2:21">
      <c r="B755" s="8">
        <f t="shared" si="44"/>
        <v>749</v>
      </c>
      <c r="C755" s="8" t="str">
        <f>IF(选股!C749&lt;&gt;"",选股!C749,"-")</f>
        <v>-</v>
      </c>
      <c r="D755" s="8"/>
      <c r="E755" s="8" t="str">
        <f>IFERROR(VLOOKUP(C755,选股!C749:E1745,2,FALSE),"-")</f>
        <v>-</v>
      </c>
      <c r="F755" s="8"/>
      <c r="G755" s="8"/>
      <c r="H755" s="8"/>
      <c r="I755" s="8"/>
      <c r="J755" s="8"/>
      <c r="K755" s="8" t="str">
        <f>IFERROR(VLOOKUP(C755,选股!C749:E1745,3,FALSE),"-")</f>
        <v>-</v>
      </c>
      <c r="L755" s="8" t="str">
        <f>IF(C755&lt;&gt;"-",SUMIFS(买入!$G$4:$G$1000,买入!$C$4:$C$1000,持仓统计!C755),"-")</f>
        <v>-</v>
      </c>
      <c r="M755" s="9" t="str">
        <f>IF(C755&lt;&gt;"-",SUMIFS(买入!$I$4:$I$1000,买入!$C$4:$C$1000,持仓统计!C755),"-")</f>
        <v>-</v>
      </c>
      <c r="N755" s="8" t="str">
        <f>IF(C755&lt;&gt;"-",SUMIFS(卖出!$G$4:$G$1000,卖出!$C$4:$C$1000,持仓统计!C755),"-")</f>
        <v>-</v>
      </c>
      <c r="O755" s="9" t="str">
        <f>IF(C755&lt;&gt;"-",SUMIFS(卖出!$I$4:$I$1000,卖出!$C$4:$C$1000,持仓统计!C755),"-")</f>
        <v>-</v>
      </c>
      <c r="P755" s="8" t="str">
        <f t="shared" si="45"/>
        <v>-</v>
      </c>
      <c r="Q755" s="9"/>
      <c r="R755" s="9" t="str">
        <f t="shared" si="46"/>
        <v>-</v>
      </c>
      <c r="S755" s="9" t="str">
        <f>IF(C755&lt;&gt;"-",SUMIFS(买入!$J$4:$J$1000,买入!$C$4:$C$1000,持仓统计!C755)+SUMIFS(卖出!$J$4:$J$1000,卖出!$C$4:$C$1000,持仓统计!C755),"-")</f>
        <v>-</v>
      </c>
      <c r="T755" s="9" t="str">
        <f t="shared" si="47"/>
        <v>-</v>
      </c>
      <c r="U755" s="8"/>
    </row>
    <row r="756" customHeight="1" spans="2:21">
      <c r="B756" s="8">
        <f t="shared" si="44"/>
        <v>750</v>
      </c>
      <c r="C756" s="8" t="str">
        <f>IF(选股!C750&lt;&gt;"",选股!C750,"-")</f>
        <v>-</v>
      </c>
      <c r="D756" s="8"/>
      <c r="E756" s="8" t="str">
        <f>IFERROR(VLOOKUP(C756,选股!C750:E1746,2,FALSE),"-")</f>
        <v>-</v>
      </c>
      <c r="F756" s="8"/>
      <c r="G756" s="8"/>
      <c r="H756" s="8"/>
      <c r="I756" s="8"/>
      <c r="J756" s="8"/>
      <c r="K756" s="8" t="str">
        <f>IFERROR(VLOOKUP(C756,选股!C750:E1746,3,FALSE),"-")</f>
        <v>-</v>
      </c>
      <c r="L756" s="8" t="str">
        <f>IF(C756&lt;&gt;"-",SUMIFS(买入!$G$4:$G$1000,买入!$C$4:$C$1000,持仓统计!C756),"-")</f>
        <v>-</v>
      </c>
      <c r="M756" s="9" t="str">
        <f>IF(C756&lt;&gt;"-",SUMIFS(买入!$I$4:$I$1000,买入!$C$4:$C$1000,持仓统计!C756),"-")</f>
        <v>-</v>
      </c>
      <c r="N756" s="8" t="str">
        <f>IF(C756&lt;&gt;"-",SUMIFS(卖出!$G$4:$G$1000,卖出!$C$4:$C$1000,持仓统计!C756),"-")</f>
        <v>-</v>
      </c>
      <c r="O756" s="9" t="str">
        <f>IF(C756&lt;&gt;"-",SUMIFS(卖出!$I$4:$I$1000,卖出!$C$4:$C$1000,持仓统计!C756),"-")</f>
        <v>-</v>
      </c>
      <c r="P756" s="8" t="str">
        <f t="shared" si="45"/>
        <v>-</v>
      </c>
      <c r="Q756" s="9"/>
      <c r="R756" s="9" t="str">
        <f t="shared" si="46"/>
        <v>-</v>
      </c>
      <c r="S756" s="9" t="str">
        <f>IF(C756&lt;&gt;"-",SUMIFS(买入!$J$4:$J$1000,买入!$C$4:$C$1000,持仓统计!C756)+SUMIFS(卖出!$J$4:$J$1000,卖出!$C$4:$C$1000,持仓统计!C756),"-")</f>
        <v>-</v>
      </c>
      <c r="T756" s="9" t="str">
        <f t="shared" si="47"/>
        <v>-</v>
      </c>
      <c r="U756" s="8"/>
    </row>
    <row r="757" customHeight="1" spans="2:21">
      <c r="B757" s="8">
        <f t="shared" si="44"/>
        <v>751</v>
      </c>
      <c r="C757" s="8" t="str">
        <f>IF(选股!C751&lt;&gt;"",选股!C751,"-")</f>
        <v>-</v>
      </c>
      <c r="D757" s="8"/>
      <c r="E757" s="8" t="str">
        <f>IFERROR(VLOOKUP(C757,选股!C751:E1747,2,FALSE),"-")</f>
        <v>-</v>
      </c>
      <c r="F757" s="8"/>
      <c r="G757" s="8"/>
      <c r="H757" s="8"/>
      <c r="I757" s="8"/>
      <c r="J757" s="8"/>
      <c r="K757" s="8" t="str">
        <f>IFERROR(VLOOKUP(C757,选股!C751:E1747,3,FALSE),"-")</f>
        <v>-</v>
      </c>
      <c r="L757" s="8" t="str">
        <f>IF(C757&lt;&gt;"-",SUMIFS(买入!$G$4:$G$1000,买入!$C$4:$C$1000,持仓统计!C757),"-")</f>
        <v>-</v>
      </c>
      <c r="M757" s="9" t="str">
        <f>IF(C757&lt;&gt;"-",SUMIFS(买入!$I$4:$I$1000,买入!$C$4:$C$1000,持仓统计!C757),"-")</f>
        <v>-</v>
      </c>
      <c r="N757" s="8" t="str">
        <f>IF(C757&lt;&gt;"-",SUMIFS(卖出!$G$4:$G$1000,卖出!$C$4:$C$1000,持仓统计!C757),"-")</f>
        <v>-</v>
      </c>
      <c r="O757" s="9" t="str">
        <f>IF(C757&lt;&gt;"-",SUMIFS(卖出!$I$4:$I$1000,卖出!$C$4:$C$1000,持仓统计!C757),"-")</f>
        <v>-</v>
      </c>
      <c r="P757" s="8" t="str">
        <f t="shared" si="45"/>
        <v>-</v>
      </c>
      <c r="Q757" s="9"/>
      <c r="R757" s="9" t="str">
        <f t="shared" si="46"/>
        <v>-</v>
      </c>
      <c r="S757" s="9" t="str">
        <f>IF(C757&lt;&gt;"-",SUMIFS(买入!$J$4:$J$1000,买入!$C$4:$C$1000,持仓统计!C757)+SUMIFS(卖出!$J$4:$J$1000,卖出!$C$4:$C$1000,持仓统计!C757),"-")</f>
        <v>-</v>
      </c>
      <c r="T757" s="9" t="str">
        <f t="shared" si="47"/>
        <v>-</v>
      </c>
      <c r="U757" s="8"/>
    </row>
    <row r="758" customHeight="1" spans="2:21">
      <c r="B758" s="8">
        <f t="shared" si="44"/>
        <v>752</v>
      </c>
      <c r="C758" s="8" t="str">
        <f>IF(选股!C752&lt;&gt;"",选股!C752,"-")</f>
        <v>-</v>
      </c>
      <c r="D758" s="8"/>
      <c r="E758" s="8" t="str">
        <f>IFERROR(VLOOKUP(C758,选股!C752:E1748,2,FALSE),"-")</f>
        <v>-</v>
      </c>
      <c r="F758" s="8"/>
      <c r="G758" s="8"/>
      <c r="H758" s="8"/>
      <c r="I758" s="8"/>
      <c r="J758" s="8"/>
      <c r="K758" s="8" t="str">
        <f>IFERROR(VLOOKUP(C758,选股!C752:E1748,3,FALSE),"-")</f>
        <v>-</v>
      </c>
      <c r="L758" s="8" t="str">
        <f>IF(C758&lt;&gt;"-",SUMIFS(买入!$G$4:$G$1000,买入!$C$4:$C$1000,持仓统计!C758),"-")</f>
        <v>-</v>
      </c>
      <c r="M758" s="9" t="str">
        <f>IF(C758&lt;&gt;"-",SUMIFS(买入!$I$4:$I$1000,买入!$C$4:$C$1000,持仓统计!C758),"-")</f>
        <v>-</v>
      </c>
      <c r="N758" s="8" t="str">
        <f>IF(C758&lt;&gt;"-",SUMIFS(卖出!$G$4:$G$1000,卖出!$C$4:$C$1000,持仓统计!C758),"-")</f>
        <v>-</v>
      </c>
      <c r="O758" s="9" t="str">
        <f>IF(C758&lt;&gt;"-",SUMIFS(卖出!$I$4:$I$1000,卖出!$C$4:$C$1000,持仓统计!C758),"-")</f>
        <v>-</v>
      </c>
      <c r="P758" s="8" t="str">
        <f t="shared" si="45"/>
        <v>-</v>
      </c>
      <c r="Q758" s="9"/>
      <c r="R758" s="9" t="str">
        <f t="shared" si="46"/>
        <v>-</v>
      </c>
      <c r="S758" s="9" t="str">
        <f>IF(C758&lt;&gt;"-",SUMIFS(买入!$J$4:$J$1000,买入!$C$4:$C$1000,持仓统计!C758)+SUMIFS(卖出!$J$4:$J$1000,卖出!$C$4:$C$1000,持仓统计!C758),"-")</f>
        <v>-</v>
      </c>
      <c r="T758" s="9" t="str">
        <f t="shared" si="47"/>
        <v>-</v>
      </c>
      <c r="U758" s="8"/>
    </row>
    <row r="759" customHeight="1" spans="2:21">
      <c r="B759" s="8">
        <f t="shared" si="44"/>
        <v>753</v>
      </c>
      <c r="C759" s="8" t="str">
        <f>IF(选股!C753&lt;&gt;"",选股!C753,"-")</f>
        <v>-</v>
      </c>
      <c r="D759" s="8"/>
      <c r="E759" s="8" t="str">
        <f>IFERROR(VLOOKUP(C759,选股!C753:E1749,2,FALSE),"-")</f>
        <v>-</v>
      </c>
      <c r="F759" s="8"/>
      <c r="G759" s="8"/>
      <c r="H759" s="8"/>
      <c r="I759" s="8"/>
      <c r="J759" s="8"/>
      <c r="K759" s="8" t="str">
        <f>IFERROR(VLOOKUP(C759,选股!C753:E1749,3,FALSE),"-")</f>
        <v>-</v>
      </c>
      <c r="L759" s="8" t="str">
        <f>IF(C759&lt;&gt;"-",SUMIFS(买入!$G$4:$G$1000,买入!$C$4:$C$1000,持仓统计!C759),"-")</f>
        <v>-</v>
      </c>
      <c r="M759" s="9" t="str">
        <f>IF(C759&lt;&gt;"-",SUMIFS(买入!$I$4:$I$1000,买入!$C$4:$C$1000,持仓统计!C759),"-")</f>
        <v>-</v>
      </c>
      <c r="N759" s="8" t="str">
        <f>IF(C759&lt;&gt;"-",SUMIFS(卖出!$G$4:$G$1000,卖出!$C$4:$C$1000,持仓统计!C759),"-")</f>
        <v>-</v>
      </c>
      <c r="O759" s="9" t="str">
        <f>IF(C759&lt;&gt;"-",SUMIFS(卖出!$I$4:$I$1000,卖出!$C$4:$C$1000,持仓统计!C759),"-")</f>
        <v>-</v>
      </c>
      <c r="P759" s="8" t="str">
        <f t="shared" si="45"/>
        <v>-</v>
      </c>
      <c r="Q759" s="9"/>
      <c r="R759" s="9" t="str">
        <f t="shared" si="46"/>
        <v>-</v>
      </c>
      <c r="S759" s="9" t="str">
        <f>IF(C759&lt;&gt;"-",SUMIFS(买入!$J$4:$J$1000,买入!$C$4:$C$1000,持仓统计!C759)+SUMIFS(卖出!$J$4:$J$1000,卖出!$C$4:$C$1000,持仓统计!C759),"-")</f>
        <v>-</v>
      </c>
      <c r="T759" s="9" t="str">
        <f t="shared" si="47"/>
        <v>-</v>
      </c>
      <c r="U759" s="8"/>
    </row>
    <row r="760" customHeight="1" spans="2:21">
      <c r="B760" s="8">
        <f t="shared" si="44"/>
        <v>754</v>
      </c>
      <c r="C760" s="8" t="str">
        <f>IF(选股!C754&lt;&gt;"",选股!C754,"-")</f>
        <v>-</v>
      </c>
      <c r="D760" s="8"/>
      <c r="E760" s="8" t="str">
        <f>IFERROR(VLOOKUP(C760,选股!C754:E1750,2,FALSE),"-")</f>
        <v>-</v>
      </c>
      <c r="F760" s="8"/>
      <c r="G760" s="8"/>
      <c r="H760" s="8"/>
      <c r="I760" s="8"/>
      <c r="J760" s="8"/>
      <c r="K760" s="8" t="str">
        <f>IFERROR(VLOOKUP(C760,选股!C754:E1750,3,FALSE),"-")</f>
        <v>-</v>
      </c>
      <c r="L760" s="8" t="str">
        <f>IF(C760&lt;&gt;"-",SUMIFS(买入!$G$4:$G$1000,买入!$C$4:$C$1000,持仓统计!C760),"-")</f>
        <v>-</v>
      </c>
      <c r="M760" s="9" t="str">
        <f>IF(C760&lt;&gt;"-",SUMIFS(买入!$I$4:$I$1000,买入!$C$4:$C$1000,持仓统计!C760),"-")</f>
        <v>-</v>
      </c>
      <c r="N760" s="8" t="str">
        <f>IF(C760&lt;&gt;"-",SUMIFS(卖出!$G$4:$G$1000,卖出!$C$4:$C$1000,持仓统计!C760),"-")</f>
        <v>-</v>
      </c>
      <c r="O760" s="9" t="str">
        <f>IF(C760&lt;&gt;"-",SUMIFS(卖出!$I$4:$I$1000,卖出!$C$4:$C$1000,持仓统计!C760),"-")</f>
        <v>-</v>
      </c>
      <c r="P760" s="8" t="str">
        <f t="shared" si="45"/>
        <v>-</v>
      </c>
      <c r="Q760" s="9"/>
      <c r="R760" s="9" t="str">
        <f t="shared" si="46"/>
        <v>-</v>
      </c>
      <c r="S760" s="9" t="str">
        <f>IF(C760&lt;&gt;"-",SUMIFS(买入!$J$4:$J$1000,买入!$C$4:$C$1000,持仓统计!C760)+SUMIFS(卖出!$J$4:$J$1000,卖出!$C$4:$C$1000,持仓统计!C760),"-")</f>
        <v>-</v>
      </c>
      <c r="T760" s="9" t="str">
        <f t="shared" si="47"/>
        <v>-</v>
      </c>
      <c r="U760" s="8"/>
    </row>
    <row r="761" customHeight="1" spans="2:21">
      <c r="B761" s="8">
        <f t="shared" si="44"/>
        <v>755</v>
      </c>
      <c r="C761" s="8" t="str">
        <f>IF(选股!C755&lt;&gt;"",选股!C755,"-")</f>
        <v>-</v>
      </c>
      <c r="D761" s="8"/>
      <c r="E761" s="8" t="str">
        <f>IFERROR(VLOOKUP(C761,选股!C755:E1751,2,FALSE),"-")</f>
        <v>-</v>
      </c>
      <c r="F761" s="8"/>
      <c r="G761" s="8"/>
      <c r="H761" s="8"/>
      <c r="I761" s="8"/>
      <c r="J761" s="8"/>
      <c r="K761" s="8" t="str">
        <f>IFERROR(VLOOKUP(C761,选股!C755:E1751,3,FALSE),"-")</f>
        <v>-</v>
      </c>
      <c r="L761" s="8" t="str">
        <f>IF(C761&lt;&gt;"-",SUMIFS(买入!$G$4:$G$1000,买入!$C$4:$C$1000,持仓统计!C761),"-")</f>
        <v>-</v>
      </c>
      <c r="M761" s="9" t="str">
        <f>IF(C761&lt;&gt;"-",SUMIFS(买入!$I$4:$I$1000,买入!$C$4:$C$1000,持仓统计!C761),"-")</f>
        <v>-</v>
      </c>
      <c r="N761" s="8" t="str">
        <f>IF(C761&lt;&gt;"-",SUMIFS(卖出!$G$4:$G$1000,卖出!$C$4:$C$1000,持仓统计!C761),"-")</f>
        <v>-</v>
      </c>
      <c r="O761" s="9" t="str">
        <f>IF(C761&lt;&gt;"-",SUMIFS(卖出!$I$4:$I$1000,卖出!$C$4:$C$1000,持仓统计!C761),"-")</f>
        <v>-</v>
      </c>
      <c r="P761" s="8" t="str">
        <f t="shared" si="45"/>
        <v>-</v>
      </c>
      <c r="Q761" s="9"/>
      <c r="R761" s="9" t="str">
        <f t="shared" si="46"/>
        <v>-</v>
      </c>
      <c r="S761" s="9" t="str">
        <f>IF(C761&lt;&gt;"-",SUMIFS(买入!$J$4:$J$1000,买入!$C$4:$C$1000,持仓统计!C761)+SUMIFS(卖出!$J$4:$J$1000,卖出!$C$4:$C$1000,持仓统计!C761),"-")</f>
        <v>-</v>
      </c>
      <c r="T761" s="9" t="str">
        <f t="shared" si="47"/>
        <v>-</v>
      </c>
      <c r="U761" s="8"/>
    </row>
    <row r="762" customHeight="1" spans="2:21">
      <c r="B762" s="8">
        <f t="shared" si="44"/>
        <v>756</v>
      </c>
      <c r="C762" s="8" t="str">
        <f>IF(选股!C756&lt;&gt;"",选股!C756,"-")</f>
        <v>-</v>
      </c>
      <c r="D762" s="8"/>
      <c r="E762" s="8" t="str">
        <f>IFERROR(VLOOKUP(C762,选股!C756:E1752,2,FALSE),"-")</f>
        <v>-</v>
      </c>
      <c r="F762" s="8"/>
      <c r="G762" s="8"/>
      <c r="H762" s="8"/>
      <c r="I762" s="8"/>
      <c r="J762" s="8"/>
      <c r="K762" s="8" t="str">
        <f>IFERROR(VLOOKUP(C762,选股!C756:E1752,3,FALSE),"-")</f>
        <v>-</v>
      </c>
      <c r="L762" s="8" t="str">
        <f>IF(C762&lt;&gt;"-",SUMIFS(买入!$G$4:$G$1000,买入!$C$4:$C$1000,持仓统计!C762),"-")</f>
        <v>-</v>
      </c>
      <c r="M762" s="9" t="str">
        <f>IF(C762&lt;&gt;"-",SUMIFS(买入!$I$4:$I$1000,买入!$C$4:$C$1000,持仓统计!C762),"-")</f>
        <v>-</v>
      </c>
      <c r="N762" s="8" t="str">
        <f>IF(C762&lt;&gt;"-",SUMIFS(卖出!$G$4:$G$1000,卖出!$C$4:$C$1000,持仓统计!C762),"-")</f>
        <v>-</v>
      </c>
      <c r="O762" s="9" t="str">
        <f>IF(C762&lt;&gt;"-",SUMIFS(卖出!$I$4:$I$1000,卖出!$C$4:$C$1000,持仓统计!C762),"-")</f>
        <v>-</v>
      </c>
      <c r="P762" s="8" t="str">
        <f t="shared" si="45"/>
        <v>-</v>
      </c>
      <c r="Q762" s="9"/>
      <c r="R762" s="9" t="str">
        <f t="shared" si="46"/>
        <v>-</v>
      </c>
      <c r="S762" s="9" t="str">
        <f>IF(C762&lt;&gt;"-",SUMIFS(买入!$J$4:$J$1000,买入!$C$4:$C$1000,持仓统计!C762)+SUMIFS(卖出!$J$4:$J$1000,卖出!$C$4:$C$1000,持仓统计!C762),"-")</f>
        <v>-</v>
      </c>
      <c r="T762" s="9" t="str">
        <f t="shared" si="47"/>
        <v>-</v>
      </c>
      <c r="U762" s="8"/>
    </row>
    <row r="763" customHeight="1" spans="2:21">
      <c r="B763" s="8">
        <f t="shared" si="44"/>
        <v>757</v>
      </c>
      <c r="C763" s="8" t="str">
        <f>IF(选股!C757&lt;&gt;"",选股!C757,"-")</f>
        <v>-</v>
      </c>
      <c r="D763" s="8"/>
      <c r="E763" s="8" t="str">
        <f>IFERROR(VLOOKUP(C763,选股!C757:E1753,2,FALSE),"-")</f>
        <v>-</v>
      </c>
      <c r="F763" s="8"/>
      <c r="G763" s="8"/>
      <c r="H763" s="8"/>
      <c r="I763" s="8"/>
      <c r="J763" s="8"/>
      <c r="K763" s="8" t="str">
        <f>IFERROR(VLOOKUP(C763,选股!C757:E1753,3,FALSE),"-")</f>
        <v>-</v>
      </c>
      <c r="L763" s="8" t="str">
        <f>IF(C763&lt;&gt;"-",SUMIFS(买入!$G$4:$G$1000,买入!$C$4:$C$1000,持仓统计!C763),"-")</f>
        <v>-</v>
      </c>
      <c r="M763" s="9" t="str">
        <f>IF(C763&lt;&gt;"-",SUMIFS(买入!$I$4:$I$1000,买入!$C$4:$C$1000,持仓统计!C763),"-")</f>
        <v>-</v>
      </c>
      <c r="N763" s="8" t="str">
        <f>IF(C763&lt;&gt;"-",SUMIFS(卖出!$G$4:$G$1000,卖出!$C$4:$C$1000,持仓统计!C763),"-")</f>
        <v>-</v>
      </c>
      <c r="O763" s="9" t="str">
        <f>IF(C763&lt;&gt;"-",SUMIFS(卖出!$I$4:$I$1000,卖出!$C$4:$C$1000,持仓统计!C763),"-")</f>
        <v>-</v>
      </c>
      <c r="P763" s="8" t="str">
        <f t="shared" si="45"/>
        <v>-</v>
      </c>
      <c r="Q763" s="9"/>
      <c r="R763" s="9" t="str">
        <f t="shared" si="46"/>
        <v>-</v>
      </c>
      <c r="S763" s="9" t="str">
        <f>IF(C763&lt;&gt;"-",SUMIFS(买入!$J$4:$J$1000,买入!$C$4:$C$1000,持仓统计!C763)+SUMIFS(卖出!$J$4:$J$1000,卖出!$C$4:$C$1000,持仓统计!C763),"-")</f>
        <v>-</v>
      </c>
      <c r="T763" s="9" t="str">
        <f t="shared" si="47"/>
        <v>-</v>
      </c>
      <c r="U763" s="8"/>
    </row>
    <row r="764" customHeight="1" spans="2:21">
      <c r="B764" s="8">
        <f t="shared" si="44"/>
        <v>758</v>
      </c>
      <c r="C764" s="8" t="str">
        <f>IF(选股!C758&lt;&gt;"",选股!C758,"-")</f>
        <v>-</v>
      </c>
      <c r="D764" s="8"/>
      <c r="E764" s="8" t="str">
        <f>IFERROR(VLOOKUP(C764,选股!C758:E1754,2,FALSE),"-")</f>
        <v>-</v>
      </c>
      <c r="F764" s="8"/>
      <c r="G764" s="8"/>
      <c r="H764" s="8"/>
      <c r="I764" s="8"/>
      <c r="J764" s="8"/>
      <c r="K764" s="8" t="str">
        <f>IFERROR(VLOOKUP(C764,选股!C758:E1754,3,FALSE),"-")</f>
        <v>-</v>
      </c>
      <c r="L764" s="8" t="str">
        <f>IF(C764&lt;&gt;"-",SUMIFS(买入!$G$4:$G$1000,买入!$C$4:$C$1000,持仓统计!C764),"-")</f>
        <v>-</v>
      </c>
      <c r="M764" s="9" t="str">
        <f>IF(C764&lt;&gt;"-",SUMIFS(买入!$I$4:$I$1000,买入!$C$4:$C$1000,持仓统计!C764),"-")</f>
        <v>-</v>
      </c>
      <c r="N764" s="8" t="str">
        <f>IF(C764&lt;&gt;"-",SUMIFS(卖出!$G$4:$G$1000,卖出!$C$4:$C$1000,持仓统计!C764),"-")</f>
        <v>-</v>
      </c>
      <c r="O764" s="9" t="str">
        <f>IF(C764&lt;&gt;"-",SUMIFS(卖出!$I$4:$I$1000,卖出!$C$4:$C$1000,持仓统计!C764),"-")</f>
        <v>-</v>
      </c>
      <c r="P764" s="8" t="str">
        <f t="shared" si="45"/>
        <v>-</v>
      </c>
      <c r="Q764" s="9"/>
      <c r="R764" s="9" t="str">
        <f t="shared" si="46"/>
        <v>-</v>
      </c>
      <c r="S764" s="9" t="str">
        <f>IF(C764&lt;&gt;"-",SUMIFS(买入!$J$4:$J$1000,买入!$C$4:$C$1000,持仓统计!C764)+SUMIFS(卖出!$J$4:$J$1000,卖出!$C$4:$C$1000,持仓统计!C764),"-")</f>
        <v>-</v>
      </c>
      <c r="T764" s="9" t="str">
        <f t="shared" si="47"/>
        <v>-</v>
      </c>
      <c r="U764" s="8"/>
    </row>
    <row r="765" customHeight="1" spans="2:21">
      <c r="B765" s="8">
        <f t="shared" si="44"/>
        <v>759</v>
      </c>
      <c r="C765" s="8" t="str">
        <f>IF(选股!C759&lt;&gt;"",选股!C759,"-")</f>
        <v>-</v>
      </c>
      <c r="D765" s="8"/>
      <c r="E765" s="8" t="str">
        <f>IFERROR(VLOOKUP(C765,选股!C759:E1755,2,FALSE),"-")</f>
        <v>-</v>
      </c>
      <c r="F765" s="8"/>
      <c r="G765" s="8"/>
      <c r="H765" s="8"/>
      <c r="I765" s="8"/>
      <c r="J765" s="8"/>
      <c r="K765" s="8" t="str">
        <f>IFERROR(VLOOKUP(C765,选股!C759:E1755,3,FALSE),"-")</f>
        <v>-</v>
      </c>
      <c r="L765" s="8" t="str">
        <f>IF(C765&lt;&gt;"-",SUMIFS(买入!$G$4:$G$1000,买入!$C$4:$C$1000,持仓统计!C765),"-")</f>
        <v>-</v>
      </c>
      <c r="M765" s="9" t="str">
        <f>IF(C765&lt;&gt;"-",SUMIFS(买入!$I$4:$I$1000,买入!$C$4:$C$1000,持仓统计!C765),"-")</f>
        <v>-</v>
      </c>
      <c r="N765" s="8" t="str">
        <f>IF(C765&lt;&gt;"-",SUMIFS(卖出!$G$4:$G$1000,卖出!$C$4:$C$1000,持仓统计!C765),"-")</f>
        <v>-</v>
      </c>
      <c r="O765" s="9" t="str">
        <f>IF(C765&lt;&gt;"-",SUMIFS(卖出!$I$4:$I$1000,卖出!$C$4:$C$1000,持仓统计!C765),"-")</f>
        <v>-</v>
      </c>
      <c r="P765" s="8" t="str">
        <f t="shared" si="45"/>
        <v>-</v>
      </c>
      <c r="Q765" s="9"/>
      <c r="R765" s="9" t="str">
        <f t="shared" si="46"/>
        <v>-</v>
      </c>
      <c r="S765" s="9" t="str">
        <f>IF(C765&lt;&gt;"-",SUMIFS(买入!$J$4:$J$1000,买入!$C$4:$C$1000,持仓统计!C765)+SUMIFS(卖出!$J$4:$J$1000,卖出!$C$4:$C$1000,持仓统计!C765),"-")</f>
        <v>-</v>
      </c>
      <c r="T765" s="9" t="str">
        <f t="shared" si="47"/>
        <v>-</v>
      </c>
      <c r="U765" s="8"/>
    </row>
    <row r="766" customHeight="1" spans="2:21">
      <c r="B766" s="8">
        <f t="shared" si="44"/>
        <v>760</v>
      </c>
      <c r="C766" s="8" t="str">
        <f>IF(选股!C760&lt;&gt;"",选股!C760,"-")</f>
        <v>-</v>
      </c>
      <c r="D766" s="8"/>
      <c r="E766" s="8" t="str">
        <f>IFERROR(VLOOKUP(C766,选股!C760:E1756,2,FALSE),"-")</f>
        <v>-</v>
      </c>
      <c r="F766" s="8"/>
      <c r="G766" s="8"/>
      <c r="H766" s="8"/>
      <c r="I766" s="8"/>
      <c r="J766" s="8"/>
      <c r="K766" s="8" t="str">
        <f>IFERROR(VLOOKUP(C766,选股!C760:E1756,3,FALSE),"-")</f>
        <v>-</v>
      </c>
      <c r="L766" s="8" t="str">
        <f>IF(C766&lt;&gt;"-",SUMIFS(买入!$G$4:$G$1000,买入!$C$4:$C$1000,持仓统计!C766),"-")</f>
        <v>-</v>
      </c>
      <c r="M766" s="9" t="str">
        <f>IF(C766&lt;&gt;"-",SUMIFS(买入!$I$4:$I$1000,买入!$C$4:$C$1000,持仓统计!C766),"-")</f>
        <v>-</v>
      </c>
      <c r="N766" s="8" t="str">
        <f>IF(C766&lt;&gt;"-",SUMIFS(卖出!$G$4:$G$1000,卖出!$C$4:$C$1000,持仓统计!C766),"-")</f>
        <v>-</v>
      </c>
      <c r="O766" s="9" t="str">
        <f>IF(C766&lt;&gt;"-",SUMIFS(卖出!$I$4:$I$1000,卖出!$C$4:$C$1000,持仓统计!C766),"-")</f>
        <v>-</v>
      </c>
      <c r="P766" s="8" t="str">
        <f t="shared" si="45"/>
        <v>-</v>
      </c>
      <c r="Q766" s="9"/>
      <c r="R766" s="9" t="str">
        <f t="shared" si="46"/>
        <v>-</v>
      </c>
      <c r="S766" s="9" t="str">
        <f>IF(C766&lt;&gt;"-",SUMIFS(买入!$J$4:$J$1000,买入!$C$4:$C$1000,持仓统计!C766)+SUMIFS(卖出!$J$4:$J$1000,卖出!$C$4:$C$1000,持仓统计!C766),"-")</f>
        <v>-</v>
      </c>
      <c r="T766" s="9" t="str">
        <f t="shared" si="47"/>
        <v>-</v>
      </c>
      <c r="U766" s="8"/>
    </row>
    <row r="767" customHeight="1" spans="2:21">
      <c r="B767" s="8">
        <f t="shared" si="44"/>
        <v>761</v>
      </c>
      <c r="C767" s="8" t="str">
        <f>IF(选股!C761&lt;&gt;"",选股!C761,"-")</f>
        <v>-</v>
      </c>
      <c r="D767" s="8"/>
      <c r="E767" s="8" t="str">
        <f>IFERROR(VLOOKUP(C767,选股!C761:E1757,2,FALSE),"-")</f>
        <v>-</v>
      </c>
      <c r="F767" s="8"/>
      <c r="G767" s="8"/>
      <c r="H767" s="8"/>
      <c r="I767" s="8"/>
      <c r="J767" s="8"/>
      <c r="K767" s="8" t="str">
        <f>IFERROR(VLOOKUP(C767,选股!C761:E1757,3,FALSE),"-")</f>
        <v>-</v>
      </c>
      <c r="L767" s="8" t="str">
        <f>IF(C767&lt;&gt;"-",SUMIFS(买入!$G$4:$G$1000,买入!$C$4:$C$1000,持仓统计!C767),"-")</f>
        <v>-</v>
      </c>
      <c r="M767" s="9" t="str">
        <f>IF(C767&lt;&gt;"-",SUMIFS(买入!$I$4:$I$1000,买入!$C$4:$C$1000,持仓统计!C767),"-")</f>
        <v>-</v>
      </c>
      <c r="N767" s="8" t="str">
        <f>IF(C767&lt;&gt;"-",SUMIFS(卖出!$G$4:$G$1000,卖出!$C$4:$C$1000,持仓统计!C767),"-")</f>
        <v>-</v>
      </c>
      <c r="O767" s="9" t="str">
        <f>IF(C767&lt;&gt;"-",SUMIFS(卖出!$I$4:$I$1000,卖出!$C$4:$C$1000,持仓统计!C767),"-")</f>
        <v>-</v>
      </c>
      <c r="P767" s="8" t="str">
        <f t="shared" si="45"/>
        <v>-</v>
      </c>
      <c r="Q767" s="9"/>
      <c r="R767" s="9" t="str">
        <f t="shared" si="46"/>
        <v>-</v>
      </c>
      <c r="S767" s="9" t="str">
        <f>IF(C767&lt;&gt;"-",SUMIFS(买入!$J$4:$J$1000,买入!$C$4:$C$1000,持仓统计!C767)+SUMIFS(卖出!$J$4:$J$1000,卖出!$C$4:$C$1000,持仓统计!C767),"-")</f>
        <v>-</v>
      </c>
      <c r="T767" s="9" t="str">
        <f t="shared" si="47"/>
        <v>-</v>
      </c>
      <c r="U767" s="8"/>
    </row>
    <row r="768" customHeight="1" spans="2:21">
      <c r="B768" s="8">
        <f t="shared" si="44"/>
        <v>762</v>
      </c>
      <c r="C768" s="8" t="str">
        <f>IF(选股!C762&lt;&gt;"",选股!C762,"-")</f>
        <v>-</v>
      </c>
      <c r="D768" s="8"/>
      <c r="E768" s="8" t="str">
        <f>IFERROR(VLOOKUP(C768,选股!C762:E1758,2,FALSE),"-")</f>
        <v>-</v>
      </c>
      <c r="F768" s="8"/>
      <c r="G768" s="8"/>
      <c r="H768" s="8"/>
      <c r="I768" s="8"/>
      <c r="J768" s="8"/>
      <c r="K768" s="8" t="str">
        <f>IFERROR(VLOOKUP(C768,选股!C762:E1758,3,FALSE),"-")</f>
        <v>-</v>
      </c>
      <c r="L768" s="8" t="str">
        <f>IF(C768&lt;&gt;"-",SUMIFS(买入!$G$4:$G$1000,买入!$C$4:$C$1000,持仓统计!C768),"-")</f>
        <v>-</v>
      </c>
      <c r="M768" s="9" t="str">
        <f>IF(C768&lt;&gt;"-",SUMIFS(买入!$I$4:$I$1000,买入!$C$4:$C$1000,持仓统计!C768),"-")</f>
        <v>-</v>
      </c>
      <c r="N768" s="8" t="str">
        <f>IF(C768&lt;&gt;"-",SUMIFS(卖出!$G$4:$G$1000,卖出!$C$4:$C$1000,持仓统计!C768),"-")</f>
        <v>-</v>
      </c>
      <c r="O768" s="9" t="str">
        <f>IF(C768&lt;&gt;"-",SUMIFS(卖出!$I$4:$I$1000,卖出!$C$4:$C$1000,持仓统计!C768),"-")</f>
        <v>-</v>
      </c>
      <c r="P768" s="8" t="str">
        <f t="shared" si="45"/>
        <v>-</v>
      </c>
      <c r="Q768" s="9"/>
      <c r="R768" s="9" t="str">
        <f t="shared" si="46"/>
        <v>-</v>
      </c>
      <c r="S768" s="9" t="str">
        <f>IF(C768&lt;&gt;"-",SUMIFS(买入!$J$4:$J$1000,买入!$C$4:$C$1000,持仓统计!C768)+SUMIFS(卖出!$J$4:$J$1000,卖出!$C$4:$C$1000,持仓统计!C768),"-")</f>
        <v>-</v>
      </c>
      <c r="T768" s="9" t="str">
        <f t="shared" si="47"/>
        <v>-</v>
      </c>
      <c r="U768" s="8"/>
    </row>
    <row r="769" customHeight="1" spans="2:21">
      <c r="B769" s="8">
        <f t="shared" si="44"/>
        <v>763</v>
      </c>
      <c r="C769" s="8" t="str">
        <f>IF(选股!C763&lt;&gt;"",选股!C763,"-")</f>
        <v>-</v>
      </c>
      <c r="D769" s="8"/>
      <c r="E769" s="8" t="str">
        <f>IFERROR(VLOOKUP(C769,选股!C763:E1759,2,FALSE),"-")</f>
        <v>-</v>
      </c>
      <c r="F769" s="8"/>
      <c r="G769" s="8"/>
      <c r="H769" s="8"/>
      <c r="I769" s="8"/>
      <c r="J769" s="8"/>
      <c r="K769" s="8" t="str">
        <f>IFERROR(VLOOKUP(C769,选股!C763:E1759,3,FALSE),"-")</f>
        <v>-</v>
      </c>
      <c r="L769" s="8" t="str">
        <f>IF(C769&lt;&gt;"-",SUMIFS(买入!$G$4:$G$1000,买入!$C$4:$C$1000,持仓统计!C769),"-")</f>
        <v>-</v>
      </c>
      <c r="M769" s="9" t="str">
        <f>IF(C769&lt;&gt;"-",SUMIFS(买入!$I$4:$I$1000,买入!$C$4:$C$1000,持仓统计!C769),"-")</f>
        <v>-</v>
      </c>
      <c r="N769" s="8" t="str">
        <f>IF(C769&lt;&gt;"-",SUMIFS(卖出!$G$4:$G$1000,卖出!$C$4:$C$1000,持仓统计!C769),"-")</f>
        <v>-</v>
      </c>
      <c r="O769" s="9" t="str">
        <f>IF(C769&lt;&gt;"-",SUMIFS(卖出!$I$4:$I$1000,卖出!$C$4:$C$1000,持仓统计!C769),"-")</f>
        <v>-</v>
      </c>
      <c r="P769" s="8" t="str">
        <f t="shared" si="45"/>
        <v>-</v>
      </c>
      <c r="Q769" s="9"/>
      <c r="R769" s="9" t="str">
        <f t="shared" si="46"/>
        <v>-</v>
      </c>
      <c r="S769" s="9" t="str">
        <f>IF(C769&lt;&gt;"-",SUMIFS(买入!$J$4:$J$1000,买入!$C$4:$C$1000,持仓统计!C769)+SUMIFS(卖出!$J$4:$J$1000,卖出!$C$4:$C$1000,持仓统计!C769),"-")</f>
        <v>-</v>
      </c>
      <c r="T769" s="9" t="str">
        <f t="shared" si="47"/>
        <v>-</v>
      </c>
      <c r="U769" s="8"/>
    </row>
    <row r="770" customHeight="1" spans="2:21">
      <c r="B770" s="8">
        <f t="shared" si="44"/>
        <v>764</v>
      </c>
      <c r="C770" s="8" t="str">
        <f>IF(选股!C764&lt;&gt;"",选股!C764,"-")</f>
        <v>-</v>
      </c>
      <c r="D770" s="8"/>
      <c r="E770" s="8" t="str">
        <f>IFERROR(VLOOKUP(C770,选股!C764:E1760,2,FALSE),"-")</f>
        <v>-</v>
      </c>
      <c r="F770" s="8"/>
      <c r="G770" s="8"/>
      <c r="H770" s="8"/>
      <c r="I770" s="8"/>
      <c r="J770" s="8"/>
      <c r="K770" s="8" t="str">
        <f>IFERROR(VLOOKUP(C770,选股!C764:E1760,3,FALSE),"-")</f>
        <v>-</v>
      </c>
      <c r="L770" s="8" t="str">
        <f>IF(C770&lt;&gt;"-",SUMIFS(买入!$G$4:$G$1000,买入!$C$4:$C$1000,持仓统计!C770),"-")</f>
        <v>-</v>
      </c>
      <c r="M770" s="9" t="str">
        <f>IF(C770&lt;&gt;"-",SUMIFS(买入!$I$4:$I$1000,买入!$C$4:$C$1000,持仓统计!C770),"-")</f>
        <v>-</v>
      </c>
      <c r="N770" s="8" t="str">
        <f>IF(C770&lt;&gt;"-",SUMIFS(卖出!$G$4:$G$1000,卖出!$C$4:$C$1000,持仓统计!C770),"-")</f>
        <v>-</v>
      </c>
      <c r="O770" s="9" t="str">
        <f>IF(C770&lt;&gt;"-",SUMIFS(卖出!$I$4:$I$1000,卖出!$C$4:$C$1000,持仓统计!C770),"-")</f>
        <v>-</v>
      </c>
      <c r="P770" s="8" t="str">
        <f t="shared" si="45"/>
        <v>-</v>
      </c>
      <c r="Q770" s="9"/>
      <c r="R770" s="9" t="str">
        <f t="shared" si="46"/>
        <v>-</v>
      </c>
      <c r="S770" s="9" t="str">
        <f>IF(C770&lt;&gt;"-",SUMIFS(买入!$J$4:$J$1000,买入!$C$4:$C$1000,持仓统计!C770)+SUMIFS(卖出!$J$4:$J$1000,卖出!$C$4:$C$1000,持仓统计!C770),"-")</f>
        <v>-</v>
      </c>
      <c r="T770" s="9" t="str">
        <f t="shared" si="47"/>
        <v>-</v>
      </c>
      <c r="U770" s="8"/>
    </row>
    <row r="771" customHeight="1" spans="2:21">
      <c r="B771" s="8">
        <f t="shared" si="44"/>
        <v>765</v>
      </c>
      <c r="C771" s="8" t="str">
        <f>IF(选股!C765&lt;&gt;"",选股!C765,"-")</f>
        <v>-</v>
      </c>
      <c r="D771" s="8"/>
      <c r="E771" s="8" t="str">
        <f>IFERROR(VLOOKUP(C771,选股!C765:E1761,2,FALSE),"-")</f>
        <v>-</v>
      </c>
      <c r="F771" s="8"/>
      <c r="G771" s="8"/>
      <c r="H771" s="8"/>
      <c r="I771" s="8"/>
      <c r="J771" s="8"/>
      <c r="K771" s="8" t="str">
        <f>IFERROR(VLOOKUP(C771,选股!C765:E1761,3,FALSE),"-")</f>
        <v>-</v>
      </c>
      <c r="L771" s="8" t="str">
        <f>IF(C771&lt;&gt;"-",SUMIFS(买入!$G$4:$G$1000,买入!$C$4:$C$1000,持仓统计!C771),"-")</f>
        <v>-</v>
      </c>
      <c r="M771" s="9" t="str">
        <f>IF(C771&lt;&gt;"-",SUMIFS(买入!$I$4:$I$1000,买入!$C$4:$C$1000,持仓统计!C771),"-")</f>
        <v>-</v>
      </c>
      <c r="N771" s="8" t="str">
        <f>IF(C771&lt;&gt;"-",SUMIFS(卖出!$G$4:$G$1000,卖出!$C$4:$C$1000,持仓统计!C771),"-")</f>
        <v>-</v>
      </c>
      <c r="O771" s="9" t="str">
        <f>IF(C771&lt;&gt;"-",SUMIFS(卖出!$I$4:$I$1000,卖出!$C$4:$C$1000,持仓统计!C771),"-")</f>
        <v>-</v>
      </c>
      <c r="P771" s="8" t="str">
        <f t="shared" si="45"/>
        <v>-</v>
      </c>
      <c r="Q771" s="9"/>
      <c r="R771" s="9" t="str">
        <f t="shared" si="46"/>
        <v>-</v>
      </c>
      <c r="S771" s="9" t="str">
        <f>IF(C771&lt;&gt;"-",SUMIFS(买入!$J$4:$J$1000,买入!$C$4:$C$1000,持仓统计!C771)+SUMIFS(卖出!$J$4:$J$1000,卖出!$C$4:$C$1000,持仓统计!C771),"-")</f>
        <v>-</v>
      </c>
      <c r="T771" s="9" t="str">
        <f t="shared" si="47"/>
        <v>-</v>
      </c>
      <c r="U771" s="8"/>
    </row>
    <row r="772" customHeight="1" spans="2:21">
      <c r="B772" s="8">
        <f t="shared" si="44"/>
        <v>766</v>
      </c>
      <c r="C772" s="8" t="str">
        <f>IF(选股!C766&lt;&gt;"",选股!C766,"-")</f>
        <v>-</v>
      </c>
      <c r="D772" s="8"/>
      <c r="E772" s="8" t="str">
        <f>IFERROR(VLOOKUP(C772,选股!C766:E1762,2,FALSE),"-")</f>
        <v>-</v>
      </c>
      <c r="F772" s="8"/>
      <c r="G772" s="8"/>
      <c r="H772" s="8"/>
      <c r="I772" s="8"/>
      <c r="J772" s="8"/>
      <c r="K772" s="8" t="str">
        <f>IFERROR(VLOOKUP(C772,选股!C766:E1762,3,FALSE),"-")</f>
        <v>-</v>
      </c>
      <c r="L772" s="8" t="str">
        <f>IF(C772&lt;&gt;"-",SUMIFS(买入!$G$4:$G$1000,买入!$C$4:$C$1000,持仓统计!C772),"-")</f>
        <v>-</v>
      </c>
      <c r="M772" s="9" t="str">
        <f>IF(C772&lt;&gt;"-",SUMIFS(买入!$I$4:$I$1000,买入!$C$4:$C$1000,持仓统计!C772),"-")</f>
        <v>-</v>
      </c>
      <c r="N772" s="8" t="str">
        <f>IF(C772&lt;&gt;"-",SUMIFS(卖出!$G$4:$G$1000,卖出!$C$4:$C$1000,持仓统计!C772),"-")</f>
        <v>-</v>
      </c>
      <c r="O772" s="9" t="str">
        <f>IF(C772&lt;&gt;"-",SUMIFS(卖出!$I$4:$I$1000,卖出!$C$4:$C$1000,持仓统计!C772),"-")</f>
        <v>-</v>
      </c>
      <c r="P772" s="8" t="str">
        <f t="shared" si="45"/>
        <v>-</v>
      </c>
      <c r="Q772" s="9"/>
      <c r="R772" s="9" t="str">
        <f t="shared" si="46"/>
        <v>-</v>
      </c>
      <c r="S772" s="9" t="str">
        <f>IF(C772&lt;&gt;"-",SUMIFS(买入!$J$4:$J$1000,买入!$C$4:$C$1000,持仓统计!C772)+SUMIFS(卖出!$J$4:$J$1000,卖出!$C$4:$C$1000,持仓统计!C772),"-")</f>
        <v>-</v>
      </c>
      <c r="T772" s="9" t="str">
        <f t="shared" si="47"/>
        <v>-</v>
      </c>
      <c r="U772" s="8"/>
    </row>
    <row r="773" customHeight="1" spans="2:21">
      <c r="B773" s="8">
        <f t="shared" si="44"/>
        <v>767</v>
      </c>
      <c r="C773" s="8" t="str">
        <f>IF(选股!C767&lt;&gt;"",选股!C767,"-")</f>
        <v>-</v>
      </c>
      <c r="D773" s="8"/>
      <c r="E773" s="8" t="str">
        <f>IFERROR(VLOOKUP(C773,选股!C767:E1763,2,FALSE),"-")</f>
        <v>-</v>
      </c>
      <c r="F773" s="8"/>
      <c r="G773" s="8"/>
      <c r="H773" s="8"/>
      <c r="I773" s="8"/>
      <c r="J773" s="8"/>
      <c r="K773" s="8" t="str">
        <f>IFERROR(VLOOKUP(C773,选股!C767:E1763,3,FALSE),"-")</f>
        <v>-</v>
      </c>
      <c r="L773" s="8" t="str">
        <f>IF(C773&lt;&gt;"-",SUMIFS(买入!$G$4:$G$1000,买入!$C$4:$C$1000,持仓统计!C773),"-")</f>
        <v>-</v>
      </c>
      <c r="M773" s="9" t="str">
        <f>IF(C773&lt;&gt;"-",SUMIFS(买入!$I$4:$I$1000,买入!$C$4:$C$1000,持仓统计!C773),"-")</f>
        <v>-</v>
      </c>
      <c r="N773" s="8" t="str">
        <f>IF(C773&lt;&gt;"-",SUMIFS(卖出!$G$4:$G$1000,卖出!$C$4:$C$1000,持仓统计!C773),"-")</f>
        <v>-</v>
      </c>
      <c r="O773" s="9" t="str">
        <f>IF(C773&lt;&gt;"-",SUMIFS(卖出!$I$4:$I$1000,卖出!$C$4:$C$1000,持仓统计!C773),"-")</f>
        <v>-</v>
      </c>
      <c r="P773" s="8" t="str">
        <f t="shared" si="45"/>
        <v>-</v>
      </c>
      <c r="Q773" s="9"/>
      <c r="R773" s="9" t="str">
        <f t="shared" si="46"/>
        <v>-</v>
      </c>
      <c r="S773" s="9" t="str">
        <f>IF(C773&lt;&gt;"-",SUMIFS(买入!$J$4:$J$1000,买入!$C$4:$C$1000,持仓统计!C773)+SUMIFS(卖出!$J$4:$J$1000,卖出!$C$4:$C$1000,持仓统计!C773),"-")</f>
        <v>-</v>
      </c>
      <c r="T773" s="9" t="str">
        <f t="shared" si="47"/>
        <v>-</v>
      </c>
      <c r="U773" s="8"/>
    </row>
    <row r="774" customHeight="1" spans="2:21">
      <c r="B774" s="8">
        <f t="shared" si="44"/>
        <v>768</v>
      </c>
      <c r="C774" s="8" t="str">
        <f>IF(选股!C768&lt;&gt;"",选股!C768,"-")</f>
        <v>-</v>
      </c>
      <c r="D774" s="8"/>
      <c r="E774" s="8" t="str">
        <f>IFERROR(VLOOKUP(C774,选股!C768:E1764,2,FALSE),"-")</f>
        <v>-</v>
      </c>
      <c r="F774" s="8"/>
      <c r="G774" s="8"/>
      <c r="H774" s="8"/>
      <c r="I774" s="8"/>
      <c r="J774" s="8"/>
      <c r="K774" s="8" t="str">
        <f>IFERROR(VLOOKUP(C774,选股!C768:E1764,3,FALSE),"-")</f>
        <v>-</v>
      </c>
      <c r="L774" s="8" t="str">
        <f>IF(C774&lt;&gt;"-",SUMIFS(买入!$G$4:$G$1000,买入!$C$4:$C$1000,持仓统计!C774),"-")</f>
        <v>-</v>
      </c>
      <c r="M774" s="9" t="str">
        <f>IF(C774&lt;&gt;"-",SUMIFS(买入!$I$4:$I$1000,买入!$C$4:$C$1000,持仓统计!C774),"-")</f>
        <v>-</v>
      </c>
      <c r="N774" s="8" t="str">
        <f>IF(C774&lt;&gt;"-",SUMIFS(卖出!$G$4:$G$1000,卖出!$C$4:$C$1000,持仓统计!C774),"-")</f>
        <v>-</v>
      </c>
      <c r="O774" s="9" t="str">
        <f>IF(C774&lt;&gt;"-",SUMIFS(卖出!$I$4:$I$1000,卖出!$C$4:$C$1000,持仓统计!C774),"-")</f>
        <v>-</v>
      </c>
      <c r="P774" s="8" t="str">
        <f t="shared" si="45"/>
        <v>-</v>
      </c>
      <c r="Q774" s="9"/>
      <c r="R774" s="9" t="str">
        <f t="shared" si="46"/>
        <v>-</v>
      </c>
      <c r="S774" s="9" t="str">
        <f>IF(C774&lt;&gt;"-",SUMIFS(买入!$J$4:$J$1000,买入!$C$4:$C$1000,持仓统计!C774)+SUMIFS(卖出!$J$4:$J$1000,卖出!$C$4:$C$1000,持仓统计!C774),"-")</f>
        <v>-</v>
      </c>
      <c r="T774" s="9" t="str">
        <f t="shared" si="47"/>
        <v>-</v>
      </c>
      <c r="U774" s="8"/>
    </row>
    <row r="775" customHeight="1" spans="2:21">
      <c r="B775" s="8">
        <f t="shared" si="44"/>
        <v>769</v>
      </c>
      <c r="C775" s="8" t="str">
        <f>IF(选股!C769&lt;&gt;"",选股!C769,"-")</f>
        <v>-</v>
      </c>
      <c r="D775" s="8"/>
      <c r="E775" s="8" t="str">
        <f>IFERROR(VLOOKUP(C775,选股!C769:E1765,2,FALSE),"-")</f>
        <v>-</v>
      </c>
      <c r="F775" s="8"/>
      <c r="G775" s="8"/>
      <c r="H775" s="8"/>
      <c r="I775" s="8"/>
      <c r="J775" s="8"/>
      <c r="K775" s="8" t="str">
        <f>IFERROR(VLOOKUP(C775,选股!C769:E1765,3,FALSE),"-")</f>
        <v>-</v>
      </c>
      <c r="L775" s="8" t="str">
        <f>IF(C775&lt;&gt;"-",SUMIFS(买入!$G$4:$G$1000,买入!$C$4:$C$1000,持仓统计!C775),"-")</f>
        <v>-</v>
      </c>
      <c r="M775" s="9" t="str">
        <f>IF(C775&lt;&gt;"-",SUMIFS(买入!$I$4:$I$1000,买入!$C$4:$C$1000,持仓统计!C775),"-")</f>
        <v>-</v>
      </c>
      <c r="N775" s="8" t="str">
        <f>IF(C775&lt;&gt;"-",SUMIFS(卖出!$G$4:$G$1000,卖出!$C$4:$C$1000,持仓统计!C775),"-")</f>
        <v>-</v>
      </c>
      <c r="O775" s="9" t="str">
        <f>IF(C775&lt;&gt;"-",SUMIFS(卖出!$I$4:$I$1000,卖出!$C$4:$C$1000,持仓统计!C775),"-")</f>
        <v>-</v>
      </c>
      <c r="P775" s="8" t="str">
        <f t="shared" si="45"/>
        <v>-</v>
      </c>
      <c r="Q775" s="9"/>
      <c r="R775" s="9" t="str">
        <f t="shared" si="46"/>
        <v>-</v>
      </c>
      <c r="S775" s="9" t="str">
        <f>IF(C775&lt;&gt;"-",SUMIFS(买入!$J$4:$J$1000,买入!$C$4:$C$1000,持仓统计!C775)+SUMIFS(卖出!$J$4:$J$1000,卖出!$C$4:$C$1000,持仓统计!C775),"-")</f>
        <v>-</v>
      </c>
      <c r="T775" s="9" t="str">
        <f t="shared" si="47"/>
        <v>-</v>
      </c>
      <c r="U775" s="8"/>
    </row>
    <row r="776" customHeight="1" spans="2:21">
      <c r="B776" s="8">
        <f t="shared" si="44"/>
        <v>770</v>
      </c>
      <c r="C776" s="8" t="str">
        <f>IF(选股!C770&lt;&gt;"",选股!C770,"-")</f>
        <v>-</v>
      </c>
      <c r="D776" s="8"/>
      <c r="E776" s="8" t="str">
        <f>IFERROR(VLOOKUP(C776,选股!C770:E1766,2,FALSE),"-")</f>
        <v>-</v>
      </c>
      <c r="F776" s="8"/>
      <c r="G776" s="8"/>
      <c r="H776" s="8"/>
      <c r="I776" s="8"/>
      <c r="J776" s="8"/>
      <c r="K776" s="8" t="str">
        <f>IFERROR(VLOOKUP(C776,选股!C770:E1766,3,FALSE),"-")</f>
        <v>-</v>
      </c>
      <c r="L776" s="8" t="str">
        <f>IF(C776&lt;&gt;"-",SUMIFS(买入!$G$4:$G$1000,买入!$C$4:$C$1000,持仓统计!C776),"-")</f>
        <v>-</v>
      </c>
      <c r="M776" s="9" t="str">
        <f>IF(C776&lt;&gt;"-",SUMIFS(买入!$I$4:$I$1000,买入!$C$4:$C$1000,持仓统计!C776),"-")</f>
        <v>-</v>
      </c>
      <c r="N776" s="8" t="str">
        <f>IF(C776&lt;&gt;"-",SUMIFS(卖出!$G$4:$G$1000,卖出!$C$4:$C$1000,持仓统计!C776),"-")</f>
        <v>-</v>
      </c>
      <c r="O776" s="9" t="str">
        <f>IF(C776&lt;&gt;"-",SUMIFS(卖出!$I$4:$I$1000,卖出!$C$4:$C$1000,持仓统计!C776),"-")</f>
        <v>-</v>
      </c>
      <c r="P776" s="8" t="str">
        <f t="shared" si="45"/>
        <v>-</v>
      </c>
      <c r="Q776" s="9"/>
      <c r="R776" s="9" t="str">
        <f t="shared" si="46"/>
        <v>-</v>
      </c>
      <c r="S776" s="9" t="str">
        <f>IF(C776&lt;&gt;"-",SUMIFS(买入!$J$4:$J$1000,买入!$C$4:$C$1000,持仓统计!C776)+SUMIFS(卖出!$J$4:$J$1000,卖出!$C$4:$C$1000,持仓统计!C776),"-")</f>
        <v>-</v>
      </c>
      <c r="T776" s="9" t="str">
        <f t="shared" si="47"/>
        <v>-</v>
      </c>
      <c r="U776" s="8"/>
    </row>
    <row r="777" customHeight="1" spans="2:21">
      <c r="B777" s="8">
        <f t="shared" si="44"/>
        <v>771</v>
      </c>
      <c r="C777" s="8" t="str">
        <f>IF(选股!C771&lt;&gt;"",选股!C771,"-")</f>
        <v>-</v>
      </c>
      <c r="D777" s="8"/>
      <c r="E777" s="8" t="str">
        <f>IFERROR(VLOOKUP(C777,选股!C771:E1767,2,FALSE),"-")</f>
        <v>-</v>
      </c>
      <c r="F777" s="8"/>
      <c r="G777" s="8"/>
      <c r="H777" s="8"/>
      <c r="I777" s="8"/>
      <c r="J777" s="8"/>
      <c r="K777" s="8" t="str">
        <f>IFERROR(VLOOKUP(C777,选股!C771:E1767,3,FALSE),"-")</f>
        <v>-</v>
      </c>
      <c r="L777" s="8" t="str">
        <f>IF(C777&lt;&gt;"-",SUMIFS(买入!$G$4:$G$1000,买入!$C$4:$C$1000,持仓统计!C777),"-")</f>
        <v>-</v>
      </c>
      <c r="M777" s="9" t="str">
        <f>IF(C777&lt;&gt;"-",SUMIFS(买入!$I$4:$I$1000,买入!$C$4:$C$1000,持仓统计!C777),"-")</f>
        <v>-</v>
      </c>
      <c r="N777" s="8" t="str">
        <f>IF(C777&lt;&gt;"-",SUMIFS(卖出!$G$4:$G$1000,卖出!$C$4:$C$1000,持仓统计!C777),"-")</f>
        <v>-</v>
      </c>
      <c r="O777" s="9" t="str">
        <f>IF(C777&lt;&gt;"-",SUMIFS(卖出!$I$4:$I$1000,卖出!$C$4:$C$1000,持仓统计!C777),"-")</f>
        <v>-</v>
      </c>
      <c r="P777" s="8" t="str">
        <f t="shared" si="45"/>
        <v>-</v>
      </c>
      <c r="Q777" s="9"/>
      <c r="R777" s="9" t="str">
        <f t="shared" si="46"/>
        <v>-</v>
      </c>
      <c r="S777" s="9" t="str">
        <f>IF(C777&lt;&gt;"-",SUMIFS(买入!$J$4:$J$1000,买入!$C$4:$C$1000,持仓统计!C777)+SUMIFS(卖出!$J$4:$J$1000,卖出!$C$4:$C$1000,持仓统计!C777),"-")</f>
        <v>-</v>
      </c>
      <c r="T777" s="9" t="str">
        <f t="shared" si="47"/>
        <v>-</v>
      </c>
      <c r="U777" s="8"/>
    </row>
    <row r="778" customHeight="1" spans="2:21">
      <c r="B778" s="8">
        <f t="shared" si="44"/>
        <v>772</v>
      </c>
      <c r="C778" s="8" t="str">
        <f>IF(选股!C772&lt;&gt;"",选股!C772,"-")</f>
        <v>-</v>
      </c>
      <c r="D778" s="8"/>
      <c r="E778" s="8" t="str">
        <f>IFERROR(VLOOKUP(C778,选股!C772:E1768,2,FALSE),"-")</f>
        <v>-</v>
      </c>
      <c r="F778" s="8"/>
      <c r="G778" s="8"/>
      <c r="H778" s="8"/>
      <c r="I778" s="8"/>
      <c r="J778" s="8"/>
      <c r="K778" s="8" t="str">
        <f>IFERROR(VLOOKUP(C778,选股!C772:E1768,3,FALSE),"-")</f>
        <v>-</v>
      </c>
      <c r="L778" s="8" t="str">
        <f>IF(C778&lt;&gt;"-",SUMIFS(买入!$G$4:$G$1000,买入!$C$4:$C$1000,持仓统计!C778),"-")</f>
        <v>-</v>
      </c>
      <c r="M778" s="9" t="str">
        <f>IF(C778&lt;&gt;"-",SUMIFS(买入!$I$4:$I$1000,买入!$C$4:$C$1000,持仓统计!C778),"-")</f>
        <v>-</v>
      </c>
      <c r="N778" s="8" t="str">
        <f>IF(C778&lt;&gt;"-",SUMIFS(卖出!$G$4:$G$1000,卖出!$C$4:$C$1000,持仓统计!C778),"-")</f>
        <v>-</v>
      </c>
      <c r="O778" s="9" t="str">
        <f>IF(C778&lt;&gt;"-",SUMIFS(卖出!$I$4:$I$1000,卖出!$C$4:$C$1000,持仓统计!C778),"-")</f>
        <v>-</v>
      </c>
      <c r="P778" s="8" t="str">
        <f t="shared" si="45"/>
        <v>-</v>
      </c>
      <c r="Q778" s="9"/>
      <c r="R778" s="9" t="str">
        <f t="shared" si="46"/>
        <v>-</v>
      </c>
      <c r="S778" s="9" t="str">
        <f>IF(C778&lt;&gt;"-",SUMIFS(买入!$J$4:$J$1000,买入!$C$4:$C$1000,持仓统计!C778)+SUMIFS(卖出!$J$4:$J$1000,卖出!$C$4:$C$1000,持仓统计!C778),"-")</f>
        <v>-</v>
      </c>
      <c r="T778" s="9" t="str">
        <f t="shared" si="47"/>
        <v>-</v>
      </c>
      <c r="U778" s="8"/>
    </row>
    <row r="779" customHeight="1" spans="2:21">
      <c r="B779" s="8">
        <f t="shared" ref="B779:B842" si="48">IF(C779&lt;&gt;"",ROW()-6,"")</f>
        <v>773</v>
      </c>
      <c r="C779" s="8" t="str">
        <f>IF(选股!C773&lt;&gt;"",选股!C773,"-")</f>
        <v>-</v>
      </c>
      <c r="D779" s="8"/>
      <c r="E779" s="8" t="str">
        <f>IFERROR(VLOOKUP(C779,选股!C773:E1769,2,FALSE),"-")</f>
        <v>-</v>
      </c>
      <c r="F779" s="8"/>
      <c r="G779" s="8"/>
      <c r="H779" s="8"/>
      <c r="I779" s="8"/>
      <c r="J779" s="8"/>
      <c r="K779" s="8" t="str">
        <f>IFERROR(VLOOKUP(C779,选股!C773:E1769,3,FALSE),"-")</f>
        <v>-</v>
      </c>
      <c r="L779" s="8" t="str">
        <f>IF(C779&lt;&gt;"-",SUMIFS(买入!$G$4:$G$1000,买入!$C$4:$C$1000,持仓统计!C779),"-")</f>
        <v>-</v>
      </c>
      <c r="M779" s="9" t="str">
        <f>IF(C779&lt;&gt;"-",SUMIFS(买入!$I$4:$I$1000,买入!$C$4:$C$1000,持仓统计!C779),"-")</f>
        <v>-</v>
      </c>
      <c r="N779" s="8" t="str">
        <f>IF(C779&lt;&gt;"-",SUMIFS(卖出!$G$4:$G$1000,卖出!$C$4:$C$1000,持仓统计!C779),"-")</f>
        <v>-</v>
      </c>
      <c r="O779" s="9" t="str">
        <f>IF(C779&lt;&gt;"-",SUMIFS(卖出!$I$4:$I$1000,卖出!$C$4:$C$1000,持仓统计!C779),"-")</f>
        <v>-</v>
      </c>
      <c r="P779" s="8" t="str">
        <f t="shared" ref="P779:P842" si="49">IFERROR(IF(AND(L779&lt;&gt;"",N779&lt;&gt;""),L779-N779,"-"),"-")</f>
        <v>-</v>
      </c>
      <c r="Q779" s="9"/>
      <c r="R779" s="9" t="str">
        <f t="shared" ref="R779:R842" si="50">IFERROR(IF(AND(P779&lt;&gt;"",Q779&lt;&gt;""),P779*Q779,"-"),"")</f>
        <v>-</v>
      </c>
      <c r="S779" s="9" t="str">
        <f>IF(C779&lt;&gt;"-",SUMIFS(买入!$J$4:$J$1000,买入!$C$4:$C$1000,持仓统计!C779)+SUMIFS(卖出!$J$4:$J$1000,卖出!$C$4:$C$1000,持仓统计!C779),"-")</f>
        <v>-</v>
      </c>
      <c r="T779" s="9" t="str">
        <f t="shared" ref="T779:T842" si="51">IF(C779&lt;&gt;"-",O779+R779-M779-S779,"-")</f>
        <v>-</v>
      </c>
      <c r="U779" s="8"/>
    </row>
    <row r="780" customHeight="1" spans="2:21">
      <c r="B780" s="8">
        <f t="shared" si="48"/>
        <v>774</v>
      </c>
      <c r="C780" s="8" t="str">
        <f>IF(选股!C774&lt;&gt;"",选股!C774,"-")</f>
        <v>-</v>
      </c>
      <c r="D780" s="8"/>
      <c r="E780" s="8" t="str">
        <f>IFERROR(VLOOKUP(C780,选股!C774:E1770,2,FALSE),"-")</f>
        <v>-</v>
      </c>
      <c r="F780" s="8"/>
      <c r="G780" s="8"/>
      <c r="H780" s="8"/>
      <c r="I780" s="8"/>
      <c r="J780" s="8"/>
      <c r="K780" s="8" t="str">
        <f>IFERROR(VLOOKUP(C780,选股!C774:E1770,3,FALSE),"-")</f>
        <v>-</v>
      </c>
      <c r="L780" s="8" t="str">
        <f>IF(C780&lt;&gt;"-",SUMIFS(买入!$G$4:$G$1000,买入!$C$4:$C$1000,持仓统计!C780),"-")</f>
        <v>-</v>
      </c>
      <c r="M780" s="9" t="str">
        <f>IF(C780&lt;&gt;"-",SUMIFS(买入!$I$4:$I$1000,买入!$C$4:$C$1000,持仓统计!C780),"-")</f>
        <v>-</v>
      </c>
      <c r="N780" s="8" t="str">
        <f>IF(C780&lt;&gt;"-",SUMIFS(卖出!$G$4:$G$1000,卖出!$C$4:$C$1000,持仓统计!C780),"-")</f>
        <v>-</v>
      </c>
      <c r="O780" s="9" t="str">
        <f>IF(C780&lt;&gt;"-",SUMIFS(卖出!$I$4:$I$1000,卖出!$C$4:$C$1000,持仓统计!C780),"-")</f>
        <v>-</v>
      </c>
      <c r="P780" s="8" t="str">
        <f t="shared" si="49"/>
        <v>-</v>
      </c>
      <c r="Q780" s="9"/>
      <c r="R780" s="9" t="str">
        <f t="shared" si="50"/>
        <v>-</v>
      </c>
      <c r="S780" s="9" t="str">
        <f>IF(C780&lt;&gt;"-",SUMIFS(买入!$J$4:$J$1000,买入!$C$4:$C$1000,持仓统计!C780)+SUMIFS(卖出!$J$4:$J$1000,卖出!$C$4:$C$1000,持仓统计!C780),"-")</f>
        <v>-</v>
      </c>
      <c r="T780" s="9" t="str">
        <f t="shared" si="51"/>
        <v>-</v>
      </c>
      <c r="U780" s="8"/>
    </row>
    <row r="781" customHeight="1" spans="2:21">
      <c r="B781" s="8">
        <f t="shared" si="48"/>
        <v>775</v>
      </c>
      <c r="C781" s="8" t="str">
        <f>IF(选股!C775&lt;&gt;"",选股!C775,"-")</f>
        <v>-</v>
      </c>
      <c r="D781" s="8"/>
      <c r="E781" s="8" t="str">
        <f>IFERROR(VLOOKUP(C781,选股!C775:E1771,2,FALSE),"-")</f>
        <v>-</v>
      </c>
      <c r="F781" s="8"/>
      <c r="G781" s="8"/>
      <c r="H781" s="8"/>
      <c r="I781" s="8"/>
      <c r="J781" s="8"/>
      <c r="K781" s="8" t="str">
        <f>IFERROR(VLOOKUP(C781,选股!C775:E1771,3,FALSE),"-")</f>
        <v>-</v>
      </c>
      <c r="L781" s="8" t="str">
        <f>IF(C781&lt;&gt;"-",SUMIFS(买入!$G$4:$G$1000,买入!$C$4:$C$1000,持仓统计!C781),"-")</f>
        <v>-</v>
      </c>
      <c r="M781" s="9" t="str">
        <f>IF(C781&lt;&gt;"-",SUMIFS(买入!$I$4:$I$1000,买入!$C$4:$C$1000,持仓统计!C781),"-")</f>
        <v>-</v>
      </c>
      <c r="N781" s="8" t="str">
        <f>IF(C781&lt;&gt;"-",SUMIFS(卖出!$G$4:$G$1000,卖出!$C$4:$C$1000,持仓统计!C781),"-")</f>
        <v>-</v>
      </c>
      <c r="O781" s="9" t="str">
        <f>IF(C781&lt;&gt;"-",SUMIFS(卖出!$I$4:$I$1000,卖出!$C$4:$C$1000,持仓统计!C781),"-")</f>
        <v>-</v>
      </c>
      <c r="P781" s="8" t="str">
        <f t="shared" si="49"/>
        <v>-</v>
      </c>
      <c r="Q781" s="9"/>
      <c r="R781" s="9" t="str">
        <f t="shared" si="50"/>
        <v>-</v>
      </c>
      <c r="S781" s="9" t="str">
        <f>IF(C781&lt;&gt;"-",SUMIFS(买入!$J$4:$J$1000,买入!$C$4:$C$1000,持仓统计!C781)+SUMIFS(卖出!$J$4:$J$1000,卖出!$C$4:$C$1000,持仓统计!C781),"-")</f>
        <v>-</v>
      </c>
      <c r="T781" s="9" t="str">
        <f t="shared" si="51"/>
        <v>-</v>
      </c>
      <c r="U781" s="8"/>
    </row>
    <row r="782" customHeight="1" spans="2:21">
      <c r="B782" s="8">
        <f t="shared" si="48"/>
        <v>776</v>
      </c>
      <c r="C782" s="8" t="str">
        <f>IF(选股!C776&lt;&gt;"",选股!C776,"-")</f>
        <v>-</v>
      </c>
      <c r="D782" s="8"/>
      <c r="E782" s="8" t="str">
        <f>IFERROR(VLOOKUP(C782,选股!C776:E1772,2,FALSE),"-")</f>
        <v>-</v>
      </c>
      <c r="F782" s="8"/>
      <c r="G782" s="8"/>
      <c r="H782" s="8"/>
      <c r="I782" s="8"/>
      <c r="J782" s="8"/>
      <c r="K782" s="8" t="str">
        <f>IFERROR(VLOOKUP(C782,选股!C776:E1772,3,FALSE),"-")</f>
        <v>-</v>
      </c>
      <c r="L782" s="8" t="str">
        <f>IF(C782&lt;&gt;"-",SUMIFS(买入!$G$4:$G$1000,买入!$C$4:$C$1000,持仓统计!C782),"-")</f>
        <v>-</v>
      </c>
      <c r="M782" s="9" t="str">
        <f>IF(C782&lt;&gt;"-",SUMIFS(买入!$I$4:$I$1000,买入!$C$4:$C$1000,持仓统计!C782),"-")</f>
        <v>-</v>
      </c>
      <c r="N782" s="8" t="str">
        <f>IF(C782&lt;&gt;"-",SUMIFS(卖出!$G$4:$G$1000,卖出!$C$4:$C$1000,持仓统计!C782),"-")</f>
        <v>-</v>
      </c>
      <c r="O782" s="9" t="str">
        <f>IF(C782&lt;&gt;"-",SUMIFS(卖出!$I$4:$I$1000,卖出!$C$4:$C$1000,持仓统计!C782),"-")</f>
        <v>-</v>
      </c>
      <c r="P782" s="8" t="str">
        <f t="shared" si="49"/>
        <v>-</v>
      </c>
      <c r="Q782" s="9"/>
      <c r="R782" s="9" t="str">
        <f t="shared" si="50"/>
        <v>-</v>
      </c>
      <c r="S782" s="9" t="str">
        <f>IF(C782&lt;&gt;"-",SUMIFS(买入!$J$4:$J$1000,买入!$C$4:$C$1000,持仓统计!C782)+SUMIFS(卖出!$J$4:$J$1000,卖出!$C$4:$C$1000,持仓统计!C782),"-")</f>
        <v>-</v>
      </c>
      <c r="T782" s="9" t="str">
        <f t="shared" si="51"/>
        <v>-</v>
      </c>
      <c r="U782" s="8"/>
    </row>
    <row r="783" customHeight="1" spans="2:21">
      <c r="B783" s="8">
        <f t="shared" si="48"/>
        <v>777</v>
      </c>
      <c r="C783" s="8" t="str">
        <f>IF(选股!C777&lt;&gt;"",选股!C777,"-")</f>
        <v>-</v>
      </c>
      <c r="D783" s="8"/>
      <c r="E783" s="8" t="str">
        <f>IFERROR(VLOOKUP(C783,选股!C777:E1773,2,FALSE),"-")</f>
        <v>-</v>
      </c>
      <c r="F783" s="8"/>
      <c r="G783" s="8"/>
      <c r="H783" s="8"/>
      <c r="I783" s="8"/>
      <c r="J783" s="8"/>
      <c r="K783" s="8" t="str">
        <f>IFERROR(VLOOKUP(C783,选股!C777:E1773,3,FALSE),"-")</f>
        <v>-</v>
      </c>
      <c r="L783" s="8" t="str">
        <f>IF(C783&lt;&gt;"-",SUMIFS(买入!$G$4:$G$1000,买入!$C$4:$C$1000,持仓统计!C783),"-")</f>
        <v>-</v>
      </c>
      <c r="M783" s="9" t="str">
        <f>IF(C783&lt;&gt;"-",SUMIFS(买入!$I$4:$I$1000,买入!$C$4:$C$1000,持仓统计!C783),"-")</f>
        <v>-</v>
      </c>
      <c r="N783" s="8" t="str">
        <f>IF(C783&lt;&gt;"-",SUMIFS(卖出!$G$4:$G$1000,卖出!$C$4:$C$1000,持仓统计!C783),"-")</f>
        <v>-</v>
      </c>
      <c r="O783" s="9" t="str">
        <f>IF(C783&lt;&gt;"-",SUMIFS(卖出!$I$4:$I$1000,卖出!$C$4:$C$1000,持仓统计!C783),"-")</f>
        <v>-</v>
      </c>
      <c r="P783" s="8" t="str">
        <f t="shared" si="49"/>
        <v>-</v>
      </c>
      <c r="Q783" s="9"/>
      <c r="R783" s="9" t="str">
        <f t="shared" si="50"/>
        <v>-</v>
      </c>
      <c r="S783" s="9" t="str">
        <f>IF(C783&lt;&gt;"-",SUMIFS(买入!$J$4:$J$1000,买入!$C$4:$C$1000,持仓统计!C783)+SUMIFS(卖出!$J$4:$J$1000,卖出!$C$4:$C$1000,持仓统计!C783),"-")</f>
        <v>-</v>
      </c>
      <c r="T783" s="9" t="str">
        <f t="shared" si="51"/>
        <v>-</v>
      </c>
      <c r="U783" s="8"/>
    </row>
    <row r="784" customHeight="1" spans="2:21">
      <c r="B784" s="8">
        <f t="shared" si="48"/>
        <v>778</v>
      </c>
      <c r="C784" s="8" t="str">
        <f>IF(选股!C778&lt;&gt;"",选股!C778,"-")</f>
        <v>-</v>
      </c>
      <c r="D784" s="8"/>
      <c r="E784" s="8" t="str">
        <f>IFERROR(VLOOKUP(C784,选股!C778:E1774,2,FALSE),"-")</f>
        <v>-</v>
      </c>
      <c r="F784" s="8"/>
      <c r="G784" s="8"/>
      <c r="H784" s="8"/>
      <c r="I784" s="8"/>
      <c r="J784" s="8"/>
      <c r="K784" s="8" t="str">
        <f>IFERROR(VLOOKUP(C784,选股!C778:E1774,3,FALSE),"-")</f>
        <v>-</v>
      </c>
      <c r="L784" s="8" t="str">
        <f>IF(C784&lt;&gt;"-",SUMIFS(买入!$G$4:$G$1000,买入!$C$4:$C$1000,持仓统计!C784),"-")</f>
        <v>-</v>
      </c>
      <c r="M784" s="9" t="str">
        <f>IF(C784&lt;&gt;"-",SUMIFS(买入!$I$4:$I$1000,买入!$C$4:$C$1000,持仓统计!C784),"-")</f>
        <v>-</v>
      </c>
      <c r="N784" s="8" t="str">
        <f>IF(C784&lt;&gt;"-",SUMIFS(卖出!$G$4:$G$1000,卖出!$C$4:$C$1000,持仓统计!C784),"-")</f>
        <v>-</v>
      </c>
      <c r="O784" s="9" t="str">
        <f>IF(C784&lt;&gt;"-",SUMIFS(卖出!$I$4:$I$1000,卖出!$C$4:$C$1000,持仓统计!C784),"-")</f>
        <v>-</v>
      </c>
      <c r="P784" s="8" t="str">
        <f t="shared" si="49"/>
        <v>-</v>
      </c>
      <c r="Q784" s="9"/>
      <c r="R784" s="9" t="str">
        <f t="shared" si="50"/>
        <v>-</v>
      </c>
      <c r="S784" s="9" t="str">
        <f>IF(C784&lt;&gt;"-",SUMIFS(买入!$J$4:$J$1000,买入!$C$4:$C$1000,持仓统计!C784)+SUMIFS(卖出!$J$4:$J$1000,卖出!$C$4:$C$1000,持仓统计!C784),"-")</f>
        <v>-</v>
      </c>
      <c r="T784" s="9" t="str">
        <f t="shared" si="51"/>
        <v>-</v>
      </c>
      <c r="U784" s="8"/>
    </row>
    <row r="785" customHeight="1" spans="2:21">
      <c r="B785" s="8">
        <f t="shared" si="48"/>
        <v>779</v>
      </c>
      <c r="C785" s="8" t="str">
        <f>IF(选股!C779&lt;&gt;"",选股!C779,"-")</f>
        <v>-</v>
      </c>
      <c r="D785" s="8"/>
      <c r="E785" s="8" t="str">
        <f>IFERROR(VLOOKUP(C785,选股!C779:E1775,2,FALSE),"-")</f>
        <v>-</v>
      </c>
      <c r="F785" s="8"/>
      <c r="G785" s="8"/>
      <c r="H785" s="8"/>
      <c r="I785" s="8"/>
      <c r="J785" s="8"/>
      <c r="K785" s="8" t="str">
        <f>IFERROR(VLOOKUP(C785,选股!C779:E1775,3,FALSE),"-")</f>
        <v>-</v>
      </c>
      <c r="L785" s="8" t="str">
        <f>IF(C785&lt;&gt;"-",SUMIFS(买入!$G$4:$G$1000,买入!$C$4:$C$1000,持仓统计!C785),"-")</f>
        <v>-</v>
      </c>
      <c r="M785" s="9" t="str">
        <f>IF(C785&lt;&gt;"-",SUMIFS(买入!$I$4:$I$1000,买入!$C$4:$C$1000,持仓统计!C785),"-")</f>
        <v>-</v>
      </c>
      <c r="N785" s="8" t="str">
        <f>IF(C785&lt;&gt;"-",SUMIFS(卖出!$G$4:$G$1000,卖出!$C$4:$C$1000,持仓统计!C785),"-")</f>
        <v>-</v>
      </c>
      <c r="O785" s="9" t="str">
        <f>IF(C785&lt;&gt;"-",SUMIFS(卖出!$I$4:$I$1000,卖出!$C$4:$C$1000,持仓统计!C785),"-")</f>
        <v>-</v>
      </c>
      <c r="P785" s="8" t="str">
        <f t="shared" si="49"/>
        <v>-</v>
      </c>
      <c r="Q785" s="9"/>
      <c r="R785" s="9" t="str">
        <f t="shared" si="50"/>
        <v>-</v>
      </c>
      <c r="S785" s="9" t="str">
        <f>IF(C785&lt;&gt;"-",SUMIFS(买入!$J$4:$J$1000,买入!$C$4:$C$1000,持仓统计!C785)+SUMIFS(卖出!$J$4:$J$1000,卖出!$C$4:$C$1000,持仓统计!C785),"-")</f>
        <v>-</v>
      </c>
      <c r="T785" s="9" t="str">
        <f t="shared" si="51"/>
        <v>-</v>
      </c>
      <c r="U785" s="8"/>
    </row>
    <row r="786" customHeight="1" spans="2:21">
      <c r="B786" s="8">
        <f t="shared" si="48"/>
        <v>780</v>
      </c>
      <c r="C786" s="8" t="str">
        <f>IF(选股!C780&lt;&gt;"",选股!C780,"-")</f>
        <v>-</v>
      </c>
      <c r="D786" s="8"/>
      <c r="E786" s="8" t="str">
        <f>IFERROR(VLOOKUP(C786,选股!C780:E1776,2,FALSE),"-")</f>
        <v>-</v>
      </c>
      <c r="F786" s="8"/>
      <c r="G786" s="8"/>
      <c r="H786" s="8"/>
      <c r="I786" s="8"/>
      <c r="J786" s="8"/>
      <c r="K786" s="8" t="str">
        <f>IFERROR(VLOOKUP(C786,选股!C780:E1776,3,FALSE),"-")</f>
        <v>-</v>
      </c>
      <c r="L786" s="8" t="str">
        <f>IF(C786&lt;&gt;"-",SUMIFS(买入!$G$4:$G$1000,买入!$C$4:$C$1000,持仓统计!C786),"-")</f>
        <v>-</v>
      </c>
      <c r="M786" s="9" t="str">
        <f>IF(C786&lt;&gt;"-",SUMIFS(买入!$I$4:$I$1000,买入!$C$4:$C$1000,持仓统计!C786),"-")</f>
        <v>-</v>
      </c>
      <c r="N786" s="8" t="str">
        <f>IF(C786&lt;&gt;"-",SUMIFS(卖出!$G$4:$G$1000,卖出!$C$4:$C$1000,持仓统计!C786),"-")</f>
        <v>-</v>
      </c>
      <c r="O786" s="9" t="str">
        <f>IF(C786&lt;&gt;"-",SUMIFS(卖出!$I$4:$I$1000,卖出!$C$4:$C$1000,持仓统计!C786),"-")</f>
        <v>-</v>
      </c>
      <c r="P786" s="8" t="str">
        <f t="shared" si="49"/>
        <v>-</v>
      </c>
      <c r="Q786" s="9"/>
      <c r="R786" s="9" t="str">
        <f t="shared" si="50"/>
        <v>-</v>
      </c>
      <c r="S786" s="9" t="str">
        <f>IF(C786&lt;&gt;"-",SUMIFS(买入!$J$4:$J$1000,买入!$C$4:$C$1000,持仓统计!C786)+SUMIFS(卖出!$J$4:$J$1000,卖出!$C$4:$C$1000,持仓统计!C786),"-")</f>
        <v>-</v>
      </c>
      <c r="T786" s="9" t="str">
        <f t="shared" si="51"/>
        <v>-</v>
      </c>
      <c r="U786" s="8"/>
    </row>
    <row r="787" customHeight="1" spans="2:21">
      <c r="B787" s="8">
        <f t="shared" si="48"/>
        <v>781</v>
      </c>
      <c r="C787" s="8" t="str">
        <f>IF(选股!C781&lt;&gt;"",选股!C781,"-")</f>
        <v>-</v>
      </c>
      <c r="D787" s="8"/>
      <c r="E787" s="8" t="str">
        <f>IFERROR(VLOOKUP(C787,选股!C781:E1777,2,FALSE),"-")</f>
        <v>-</v>
      </c>
      <c r="F787" s="8"/>
      <c r="G787" s="8"/>
      <c r="H787" s="8"/>
      <c r="I787" s="8"/>
      <c r="J787" s="8"/>
      <c r="K787" s="8" t="str">
        <f>IFERROR(VLOOKUP(C787,选股!C781:E1777,3,FALSE),"-")</f>
        <v>-</v>
      </c>
      <c r="L787" s="8" t="str">
        <f>IF(C787&lt;&gt;"-",SUMIFS(买入!$G$4:$G$1000,买入!$C$4:$C$1000,持仓统计!C787),"-")</f>
        <v>-</v>
      </c>
      <c r="M787" s="9" t="str">
        <f>IF(C787&lt;&gt;"-",SUMIFS(买入!$I$4:$I$1000,买入!$C$4:$C$1000,持仓统计!C787),"-")</f>
        <v>-</v>
      </c>
      <c r="N787" s="8" t="str">
        <f>IF(C787&lt;&gt;"-",SUMIFS(卖出!$G$4:$G$1000,卖出!$C$4:$C$1000,持仓统计!C787),"-")</f>
        <v>-</v>
      </c>
      <c r="O787" s="9" t="str">
        <f>IF(C787&lt;&gt;"-",SUMIFS(卖出!$I$4:$I$1000,卖出!$C$4:$C$1000,持仓统计!C787),"-")</f>
        <v>-</v>
      </c>
      <c r="P787" s="8" t="str">
        <f t="shared" si="49"/>
        <v>-</v>
      </c>
      <c r="Q787" s="9"/>
      <c r="R787" s="9" t="str">
        <f t="shared" si="50"/>
        <v>-</v>
      </c>
      <c r="S787" s="9" t="str">
        <f>IF(C787&lt;&gt;"-",SUMIFS(买入!$J$4:$J$1000,买入!$C$4:$C$1000,持仓统计!C787)+SUMIFS(卖出!$J$4:$J$1000,卖出!$C$4:$C$1000,持仓统计!C787),"-")</f>
        <v>-</v>
      </c>
      <c r="T787" s="9" t="str">
        <f t="shared" si="51"/>
        <v>-</v>
      </c>
      <c r="U787" s="8"/>
    </row>
    <row r="788" customHeight="1" spans="2:21">
      <c r="B788" s="8">
        <f t="shared" si="48"/>
        <v>782</v>
      </c>
      <c r="C788" s="8" t="str">
        <f>IF(选股!C782&lt;&gt;"",选股!C782,"-")</f>
        <v>-</v>
      </c>
      <c r="D788" s="8"/>
      <c r="E788" s="8" t="str">
        <f>IFERROR(VLOOKUP(C788,选股!C782:E1778,2,FALSE),"-")</f>
        <v>-</v>
      </c>
      <c r="F788" s="8"/>
      <c r="G788" s="8"/>
      <c r="H788" s="8"/>
      <c r="I788" s="8"/>
      <c r="J788" s="8"/>
      <c r="K788" s="8" t="str">
        <f>IFERROR(VLOOKUP(C788,选股!C782:E1778,3,FALSE),"-")</f>
        <v>-</v>
      </c>
      <c r="L788" s="8" t="str">
        <f>IF(C788&lt;&gt;"-",SUMIFS(买入!$G$4:$G$1000,买入!$C$4:$C$1000,持仓统计!C788),"-")</f>
        <v>-</v>
      </c>
      <c r="M788" s="9" t="str">
        <f>IF(C788&lt;&gt;"-",SUMIFS(买入!$I$4:$I$1000,买入!$C$4:$C$1000,持仓统计!C788),"-")</f>
        <v>-</v>
      </c>
      <c r="N788" s="8" t="str">
        <f>IF(C788&lt;&gt;"-",SUMIFS(卖出!$G$4:$G$1000,卖出!$C$4:$C$1000,持仓统计!C788),"-")</f>
        <v>-</v>
      </c>
      <c r="O788" s="9" t="str">
        <f>IF(C788&lt;&gt;"-",SUMIFS(卖出!$I$4:$I$1000,卖出!$C$4:$C$1000,持仓统计!C788),"-")</f>
        <v>-</v>
      </c>
      <c r="P788" s="8" t="str">
        <f t="shared" si="49"/>
        <v>-</v>
      </c>
      <c r="Q788" s="9"/>
      <c r="R788" s="9" t="str">
        <f t="shared" si="50"/>
        <v>-</v>
      </c>
      <c r="S788" s="9" t="str">
        <f>IF(C788&lt;&gt;"-",SUMIFS(买入!$J$4:$J$1000,买入!$C$4:$C$1000,持仓统计!C788)+SUMIFS(卖出!$J$4:$J$1000,卖出!$C$4:$C$1000,持仓统计!C788),"-")</f>
        <v>-</v>
      </c>
      <c r="T788" s="9" t="str">
        <f t="shared" si="51"/>
        <v>-</v>
      </c>
      <c r="U788" s="8"/>
    </row>
    <row r="789" customHeight="1" spans="2:21">
      <c r="B789" s="8">
        <f t="shared" si="48"/>
        <v>783</v>
      </c>
      <c r="C789" s="8" t="str">
        <f>IF(选股!C783&lt;&gt;"",选股!C783,"-")</f>
        <v>-</v>
      </c>
      <c r="D789" s="8"/>
      <c r="E789" s="8" t="str">
        <f>IFERROR(VLOOKUP(C789,选股!C783:E1779,2,FALSE),"-")</f>
        <v>-</v>
      </c>
      <c r="F789" s="8"/>
      <c r="G789" s="8"/>
      <c r="H789" s="8"/>
      <c r="I789" s="8"/>
      <c r="J789" s="8"/>
      <c r="K789" s="8" t="str">
        <f>IFERROR(VLOOKUP(C789,选股!C783:E1779,3,FALSE),"-")</f>
        <v>-</v>
      </c>
      <c r="L789" s="8" t="str">
        <f>IF(C789&lt;&gt;"-",SUMIFS(买入!$G$4:$G$1000,买入!$C$4:$C$1000,持仓统计!C789),"-")</f>
        <v>-</v>
      </c>
      <c r="M789" s="9" t="str">
        <f>IF(C789&lt;&gt;"-",SUMIFS(买入!$I$4:$I$1000,买入!$C$4:$C$1000,持仓统计!C789),"-")</f>
        <v>-</v>
      </c>
      <c r="N789" s="8" t="str">
        <f>IF(C789&lt;&gt;"-",SUMIFS(卖出!$G$4:$G$1000,卖出!$C$4:$C$1000,持仓统计!C789),"-")</f>
        <v>-</v>
      </c>
      <c r="O789" s="9" t="str">
        <f>IF(C789&lt;&gt;"-",SUMIFS(卖出!$I$4:$I$1000,卖出!$C$4:$C$1000,持仓统计!C789),"-")</f>
        <v>-</v>
      </c>
      <c r="P789" s="8" t="str">
        <f t="shared" si="49"/>
        <v>-</v>
      </c>
      <c r="Q789" s="9"/>
      <c r="R789" s="9" t="str">
        <f t="shared" si="50"/>
        <v>-</v>
      </c>
      <c r="S789" s="9" t="str">
        <f>IF(C789&lt;&gt;"-",SUMIFS(买入!$J$4:$J$1000,买入!$C$4:$C$1000,持仓统计!C789)+SUMIFS(卖出!$J$4:$J$1000,卖出!$C$4:$C$1000,持仓统计!C789),"-")</f>
        <v>-</v>
      </c>
      <c r="T789" s="9" t="str">
        <f t="shared" si="51"/>
        <v>-</v>
      </c>
      <c r="U789" s="8"/>
    </row>
    <row r="790" customHeight="1" spans="2:21">
      <c r="B790" s="8">
        <f t="shared" si="48"/>
        <v>784</v>
      </c>
      <c r="C790" s="8" t="str">
        <f>IF(选股!C784&lt;&gt;"",选股!C784,"-")</f>
        <v>-</v>
      </c>
      <c r="D790" s="8"/>
      <c r="E790" s="8" t="str">
        <f>IFERROR(VLOOKUP(C790,选股!C784:E1780,2,FALSE),"-")</f>
        <v>-</v>
      </c>
      <c r="F790" s="8"/>
      <c r="G790" s="8"/>
      <c r="H790" s="8"/>
      <c r="I790" s="8"/>
      <c r="J790" s="8"/>
      <c r="K790" s="8" t="str">
        <f>IFERROR(VLOOKUP(C790,选股!C784:E1780,3,FALSE),"-")</f>
        <v>-</v>
      </c>
      <c r="L790" s="8" t="str">
        <f>IF(C790&lt;&gt;"-",SUMIFS(买入!$G$4:$G$1000,买入!$C$4:$C$1000,持仓统计!C790),"-")</f>
        <v>-</v>
      </c>
      <c r="M790" s="9" t="str">
        <f>IF(C790&lt;&gt;"-",SUMIFS(买入!$I$4:$I$1000,买入!$C$4:$C$1000,持仓统计!C790),"-")</f>
        <v>-</v>
      </c>
      <c r="N790" s="8" t="str">
        <f>IF(C790&lt;&gt;"-",SUMIFS(卖出!$G$4:$G$1000,卖出!$C$4:$C$1000,持仓统计!C790),"-")</f>
        <v>-</v>
      </c>
      <c r="O790" s="9" t="str">
        <f>IF(C790&lt;&gt;"-",SUMIFS(卖出!$I$4:$I$1000,卖出!$C$4:$C$1000,持仓统计!C790),"-")</f>
        <v>-</v>
      </c>
      <c r="P790" s="8" t="str">
        <f t="shared" si="49"/>
        <v>-</v>
      </c>
      <c r="Q790" s="9"/>
      <c r="R790" s="9" t="str">
        <f t="shared" si="50"/>
        <v>-</v>
      </c>
      <c r="S790" s="9" t="str">
        <f>IF(C790&lt;&gt;"-",SUMIFS(买入!$J$4:$J$1000,买入!$C$4:$C$1000,持仓统计!C790)+SUMIFS(卖出!$J$4:$J$1000,卖出!$C$4:$C$1000,持仓统计!C790),"-")</f>
        <v>-</v>
      </c>
      <c r="T790" s="9" t="str">
        <f t="shared" si="51"/>
        <v>-</v>
      </c>
      <c r="U790" s="8"/>
    </row>
    <row r="791" customHeight="1" spans="2:21">
      <c r="B791" s="8">
        <f t="shared" si="48"/>
        <v>785</v>
      </c>
      <c r="C791" s="8" t="str">
        <f>IF(选股!C785&lt;&gt;"",选股!C785,"-")</f>
        <v>-</v>
      </c>
      <c r="D791" s="8"/>
      <c r="E791" s="8" t="str">
        <f>IFERROR(VLOOKUP(C791,选股!C785:E1781,2,FALSE),"-")</f>
        <v>-</v>
      </c>
      <c r="F791" s="8"/>
      <c r="G791" s="8"/>
      <c r="H791" s="8"/>
      <c r="I791" s="8"/>
      <c r="J791" s="8"/>
      <c r="K791" s="8" t="str">
        <f>IFERROR(VLOOKUP(C791,选股!C785:E1781,3,FALSE),"-")</f>
        <v>-</v>
      </c>
      <c r="L791" s="8" t="str">
        <f>IF(C791&lt;&gt;"-",SUMIFS(买入!$G$4:$G$1000,买入!$C$4:$C$1000,持仓统计!C791),"-")</f>
        <v>-</v>
      </c>
      <c r="M791" s="9" t="str">
        <f>IF(C791&lt;&gt;"-",SUMIFS(买入!$I$4:$I$1000,买入!$C$4:$C$1000,持仓统计!C791),"-")</f>
        <v>-</v>
      </c>
      <c r="N791" s="8" t="str">
        <f>IF(C791&lt;&gt;"-",SUMIFS(卖出!$G$4:$G$1000,卖出!$C$4:$C$1000,持仓统计!C791),"-")</f>
        <v>-</v>
      </c>
      <c r="O791" s="9" t="str">
        <f>IF(C791&lt;&gt;"-",SUMIFS(卖出!$I$4:$I$1000,卖出!$C$4:$C$1000,持仓统计!C791),"-")</f>
        <v>-</v>
      </c>
      <c r="P791" s="8" t="str">
        <f t="shared" si="49"/>
        <v>-</v>
      </c>
      <c r="Q791" s="9"/>
      <c r="R791" s="9" t="str">
        <f t="shared" si="50"/>
        <v>-</v>
      </c>
      <c r="S791" s="9" t="str">
        <f>IF(C791&lt;&gt;"-",SUMIFS(买入!$J$4:$J$1000,买入!$C$4:$C$1000,持仓统计!C791)+SUMIFS(卖出!$J$4:$J$1000,卖出!$C$4:$C$1000,持仓统计!C791),"-")</f>
        <v>-</v>
      </c>
      <c r="T791" s="9" t="str">
        <f t="shared" si="51"/>
        <v>-</v>
      </c>
      <c r="U791" s="8"/>
    </row>
    <row r="792" customHeight="1" spans="2:21">
      <c r="B792" s="8">
        <f t="shared" si="48"/>
        <v>786</v>
      </c>
      <c r="C792" s="8" t="str">
        <f>IF(选股!C786&lt;&gt;"",选股!C786,"-")</f>
        <v>-</v>
      </c>
      <c r="D792" s="8"/>
      <c r="E792" s="8" t="str">
        <f>IFERROR(VLOOKUP(C792,选股!C786:E1782,2,FALSE),"-")</f>
        <v>-</v>
      </c>
      <c r="F792" s="8"/>
      <c r="G792" s="8"/>
      <c r="H792" s="8"/>
      <c r="I792" s="8"/>
      <c r="J792" s="8"/>
      <c r="K792" s="8" t="str">
        <f>IFERROR(VLOOKUP(C792,选股!C786:E1782,3,FALSE),"-")</f>
        <v>-</v>
      </c>
      <c r="L792" s="8" t="str">
        <f>IF(C792&lt;&gt;"-",SUMIFS(买入!$G$4:$G$1000,买入!$C$4:$C$1000,持仓统计!C792),"-")</f>
        <v>-</v>
      </c>
      <c r="M792" s="9" t="str">
        <f>IF(C792&lt;&gt;"-",SUMIFS(买入!$I$4:$I$1000,买入!$C$4:$C$1000,持仓统计!C792),"-")</f>
        <v>-</v>
      </c>
      <c r="N792" s="8" t="str">
        <f>IF(C792&lt;&gt;"-",SUMIFS(卖出!$G$4:$G$1000,卖出!$C$4:$C$1000,持仓统计!C792),"-")</f>
        <v>-</v>
      </c>
      <c r="O792" s="9" t="str">
        <f>IF(C792&lt;&gt;"-",SUMIFS(卖出!$I$4:$I$1000,卖出!$C$4:$C$1000,持仓统计!C792),"-")</f>
        <v>-</v>
      </c>
      <c r="P792" s="8" t="str">
        <f t="shared" si="49"/>
        <v>-</v>
      </c>
      <c r="Q792" s="9"/>
      <c r="R792" s="9" t="str">
        <f t="shared" si="50"/>
        <v>-</v>
      </c>
      <c r="S792" s="9" t="str">
        <f>IF(C792&lt;&gt;"-",SUMIFS(买入!$J$4:$J$1000,买入!$C$4:$C$1000,持仓统计!C792)+SUMIFS(卖出!$J$4:$J$1000,卖出!$C$4:$C$1000,持仓统计!C792),"-")</f>
        <v>-</v>
      </c>
      <c r="T792" s="9" t="str">
        <f t="shared" si="51"/>
        <v>-</v>
      </c>
      <c r="U792" s="8"/>
    </row>
    <row r="793" customHeight="1" spans="2:21">
      <c r="B793" s="8">
        <f t="shared" si="48"/>
        <v>787</v>
      </c>
      <c r="C793" s="8" t="str">
        <f>IF(选股!C787&lt;&gt;"",选股!C787,"-")</f>
        <v>-</v>
      </c>
      <c r="D793" s="8"/>
      <c r="E793" s="8" t="str">
        <f>IFERROR(VLOOKUP(C793,选股!C787:E1783,2,FALSE),"-")</f>
        <v>-</v>
      </c>
      <c r="F793" s="8"/>
      <c r="G793" s="8"/>
      <c r="H793" s="8"/>
      <c r="I793" s="8"/>
      <c r="J793" s="8"/>
      <c r="K793" s="8" t="str">
        <f>IFERROR(VLOOKUP(C793,选股!C787:E1783,3,FALSE),"-")</f>
        <v>-</v>
      </c>
      <c r="L793" s="8" t="str">
        <f>IF(C793&lt;&gt;"-",SUMIFS(买入!$G$4:$G$1000,买入!$C$4:$C$1000,持仓统计!C793),"-")</f>
        <v>-</v>
      </c>
      <c r="M793" s="9" t="str">
        <f>IF(C793&lt;&gt;"-",SUMIFS(买入!$I$4:$I$1000,买入!$C$4:$C$1000,持仓统计!C793),"-")</f>
        <v>-</v>
      </c>
      <c r="N793" s="8" t="str">
        <f>IF(C793&lt;&gt;"-",SUMIFS(卖出!$G$4:$G$1000,卖出!$C$4:$C$1000,持仓统计!C793),"-")</f>
        <v>-</v>
      </c>
      <c r="O793" s="9" t="str">
        <f>IF(C793&lt;&gt;"-",SUMIFS(卖出!$I$4:$I$1000,卖出!$C$4:$C$1000,持仓统计!C793),"-")</f>
        <v>-</v>
      </c>
      <c r="P793" s="8" t="str">
        <f t="shared" si="49"/>
        <v>-</v>
      </c>
      <c r="Q793" s="9"/>
      <c r="R793" s="9" t="str">
        <f t="shared" si="50"/>
        <v>-</v>
      </c>
      <c r="S793" s="9" t="str">
        <f>IF(C793&lt;&gt;"-",SUMIFS(买入!$J$4:$J$1000,买入!$C$4:$C$1000,持仓统计!C793)+SUMIFS(卖出!$J$4:$J$1000,卖出!$C$4:$C$1000,持仓统计!C793),"-")</f>
        <v>-</v>
      </c>
      <c r="T793" s="9" t="str">
        <f t="shared" si="51"/>
        <v>-</v>
      </c>
      <c r="U793" s="8"/>
    </row>
    <row r="794" customHeight="1" spans="2:21">
      <c r="B794" s="8">
        <f t="shared" si="48"/>
        <v>788</v>
      </c>
      <c r="C794" s="8" t="str">
        <f>IF(选股!C788&lt;&gt;"",选股!C788,"-")</f>
        <v>-</v>
      </c>
      <c r="D794" s="8"/>
      <c r="E794" s="8" t="str">
        <f>IFERROR(VLOOKUP(C794,选股!C788:E1784,2,FALSE),"-")</f>
        <v>-</v>
      </c>
      <c r="F794" s="8"/>
      <c r="G794" s="8"/>
      <c r="H794" s="8"/>
      <c r="I794" s="8"/>
      <c r="J794" s="8"/>
      <c r="K794" s="8" t="str">
        <f>IFERROR(VLOOKUP(C794,选股!C788:E1784,3,FALSE),"-")</f>
        <v>-</v>
      </c>
      <c r="L794" s="8" t="str">
        <f>IF(C794&lt;&gt;"-",SUMIFS(买入!$G$4:$G$1000,买入!$C$4:$C$1000,持仓统计!C794),"-")</f>
        <v>-</v>
      </c>
      <c r="M794" s="9" t="str">
        <f>IF(C794&lt;&gt;"-",SUMIFS(买入!$I$4:$I$1000,买入!$C$4:$C$1000,持仓统计!C794),"-")</f>
        <v>-</v>
      </c>
      <c r="N794" s="8" t="str">
        <f>IF(C794&lt;&gt;"-",SUMIFS(卖出!$G$4:$G$1000,卖出!$C$4:$C$1000,持仓统计!C794),"-")</f>
        <v>-</v>
      </c>
      <c r="O794" s="9" t="str">
        <f>IF(C794&lt;&gt;"-",SUMIFS(卖出!$I$4:$I$1000,卖出!$C$4:$C$1000,持仓统计!C794),"-")</f>
        <v>-</v>
      </c>
      <c r="P794" s="8" t="str">
        <f t="shared" si="49"/>
        <v>-</v>
      </c>
      <c r="Q794" s="9"/>
      <c r="R794" s="9" t="str">
        <f t="shared" si="50"/>
        <v>-</v>
      </c>
      <c r="S794" s="9" t="str">
        <f>IF(C794&lt;&gt;"-",SUMIFS(买入!$J$4:$J$1000,买入!$C$4:$C$1000,持仓统计!C794)+SUMIFS(卖出!$J$4:$J$1000,卖出!$C$4:$C$1000,持仓统计!C794),"-")</f>
        <v>-</v>
      </c>
      <c r="T794" s="9" t="str">
        <f t="shared" si="51"/>
        <v>-</v>
      </c>
      <c r="U794" s="8"/>
    </row>
    <row r="795" customHeight="1" spans="2:21">
      <c r="B795" s="8">
        <f t="shared" si="48"/>
        <v>789</v>
      </c>
      <c r="C795" s="8" t="str">
        <f>IF(选股!C789&lt;&gt;"",选股!C789,"-")</f>
        <v>-</v>
      </c>
      <c r="D795" s="8"/>
      <c r="E795" s="8" t="str">
        <f>IFERROR(VLOOKUP(C795,选股!C789:E1785,2,FALSE),"-")</f>
        <v>-</v>
      </c>
      <c r="F795" s="8"/>
      <c r="G795" s="8"/>
      <c r="H795" s="8"/>
      <c r="I795" s="8"/>
      <c r="J795" s="8"/>
      <c r="K795" s="8" t="str">
        <f>IFERROR(VLOOKUP(C795,选股!C789:E1785,3,FALSE),"-")</f>
        <v>-</v>
      </c>
      <c r="L795" s="8" t="str">
        <f>IF(C795&lt;&gt;"-",SUMIFS(买入!$G$4:$G$1000,买入!$C$4:$C$1000,持仓统计!C795),"-")</f>
        <v>-</v>
      </c>
      <c r="M795" s="9" t="str">
        <f>IF(C795&lt;&gt;"-",SUMIFS(买入!$I$4:$I$1000,买入!$C$4:$C$1000,持仓统计!C795),"-")</f>
        <v>-</v>
      </c>
      <c r="N795" s="8" t="str">
        <f>IF(C795&lt;&gt;"-",SUMIFS(卖出!$G$4:$G$1000,卖出!$C$4:$C$1000,持仓统计!C795),"-")</f>
        <v>-</v>
      </c>
      <c r="O795" s="9" t="str">
        <f>IF(C795&lt;&gt;"-",SUMIFS(卖出!$I$4:$I$1000,卖出!$C$4:$C$1000,持仓统计!C795),"-")</f>
        <v>-</v>
      </c>
      <c r="P795" s="8" t="str">
        <f t="shared" si="49"/>
        <v>-</v>
      </c>
      <c r="Q795" s="9"/>
      <c r="R795" s="9" t="str">
        <f t="shared" si="50"/>
        <v>-</v>
      </c>
      <c r="S795" s="9" t="str">
        <f>IF(C795&lt;&gt;"-",SUMIFS(买入!$J$4:$J$1000,买入!$C$4:$C$1000,持仓统计!C795)+SUMIFS(卖出!$J$4:$J$1000,卖出!$C$4:$C$1000,持仓统计!C795),"-")</f>
        <v>-</v>
      </c>
      <c r="T795" s="9" t="str">
        <f t="shared" si="51"/>
        <v>-</v>
      </c>
      <c r="U795" s="8"/>
    </row>
    <row r="796" customHeight="1" spans="2:21">
      <c r="B796" s="8">
        <f t="shared" si="48"/>
        <v>790</v>
      </c>
      <c r="C796" s="8" t="str">
        <f>IF(选股!C790&lt;&gt;"",选股!C790,"-")</f>
        <v>-</v>
      </c>
      <c r="D796" s="8"/>
      <c r="E796" s="8" t="str">
        <f>IFERROR(VLOOKUP(C796,选股!C790:E1786,2,FALSE),"-")</f>
        <v>-</v>
      </c>
      <c r="F796" s="8"/>
      <c r="G796" s="8"/>
      <c r="H796" s="8"/>
      <c r="I796" s="8"/>
      <c r="J796" s="8"/>
      <c r="K796" s="8" t="str">
        <f>IFERROR(VLOOKUP(C796,选股!C790:E1786,3,FALSE),"-")</f>
        <v>-</v>
      </c>
      <c r="L796" s="8" t="str">
        <f>IF(C796&lt;&gt;"-",SUMIFS(买入!$G$4:$G$1000,买入!$C$4:$C$1000,持仓统计!C796),"-")</f>
        <v>-</v>
      </c>
      <c r="M796" s="9" t="str">
        <f>IF(C796&lt;&gt;"-",SUMIFS(买入!$I$4:$I$1000,买入!$C$4:$C$1000,持仓统计!C796),"-")</f>
        <v>-</v>
      </c>
      <c r="N796" s="8" t="str">
        <f>IF(C796&lt;&gt;"-",SUMIFS(卖出!$G$4:$G$1000,卖出!$C$4:$C$1000,持仓统计!C796),"-")</f>
        <v>-</v>
      </c>
      <c r="O796" s="9" t="str">
        <f>IF(C796&lt;&gt;"-",SUMIFS(卖出!$I$4:$I$1000,卖出!$C$4:$C$1000,持仓统计!C796),"-")</f>
        <v>-</v>
      </c>
      <c r="P796" s="8" t="str">
        <f t="shared" si="49"/>
        <v>-</v>
      </c>
      <c r="Q796" s="9"/>
      <c r="R796" s="9" t="str">
        <f t="shared" si="50"/>
        <v>-</v>
      </c>
      <c r="S796" s="9" t="str">
        <f>IF(C796&lt;&gt;"-",SUMIFS(买入!$J$4:$J$1000,买入!$C$4:$C$1000,持仓统计!C796)+SUMIFS(卖出!$J$4:$J$1000,卖出!$C$4:$C$1000,持仓统计!C796),"-")</f>
        <v>-</v>
      </c>
      <c r="T796" s="9" t="str">
        <f t="shared" si="51"/>
        <v>-</v>
      </c>
      <c r="U796" s="8"/>
    </row>
    <row r="797" customHeight="1" spans="2:21">
      <c r="B797" s="8">
        <f t="shared" si="48"/>
        <v>791</v>
      </c>
      <c r="C797" s="8" t="str">
        <f>IF(选股!C791&lt;&gt;"",选股!C791,"-")</f>
        <v>-</v>
      </c>
      <c r="D797" s="8"/>
      <c r="E797" s="8" t="str">
        <f>IFERROR(VLOOKUP(C797,选股!C791:E1787,2,FALSE),"-")</f>
        <v>-</v>
      </c>
      <c r="F797" s="8"/>
      <c r="G797" s="8"/>
      <c r="H797" s="8"/>
      <c r="I797" s="8"/>
      <c r="J797" s="8"/>
      <c r="K797" s="8" t="str">
        <f>IFERROR(VLOOKUP(C797,选股!C791:E1787,3,FALSE),"-")</f>
        <v>-</v>
      </c>
      <c r="L797" s="8" t="str">
        <f>IF(C797&lt;&gt;"-",SUMIFS(买入!$G$4:$G$1000,买入!$C$4:$C$1000,持仓统计!C797),"-")</f>
        <v>-</v>
      </c>
      <c r="M797" s="9" t="str">
        <f>IF(C797&lt;&gt;"-",SUMIFS(买入!$I$4:$I$1000,买入!$C$4:$C$1000,持仓统计!C797),"-")</f>
        <v>-</v>
      </c>
      <c r="N797" s="8" t="str">
        <f>IF(C797&lt;&gt;"-",SUMIFS(卖出!$G$4:$G$1000,卖出!$C$4:$C$1000,持仓统计!C797),"-")</f>
        <v>-</v>
      </c>
      <c r="O797" s="9" t="str">
        <f>IF(C797&lt;&gt;"-",SUMIFS(卖出!$I$4:$I$1000,卖出!$C$4:$C$1000,持仓统计!C797),"-")</f>
        <v>-</v>
      </c>
      <c r="P797" s="8" t="str">
        <f t="shared" si="49"/>
        <v>-</v>
      </c>
      <c r="Q797" s="9"/>
      <c r="R797" s="9" t="str">
        <f t="shared" si="50"/>
        <v>-</v>
      </c>
      <c r="S797" s="9" t="str">
        <f>IF(C797&lt;&gt;"-",SUMIFS(买入!$J$4:$J$1000,买入!$C$4:$C$1000,持仓统计!C797)+SUMIFS(卖出!$J$4:$J$1000,卖出!$C$4:$C$1000,持仓统计!C797),"-")</f>
        <v>-</v>
      </c>
      <c r="T797" s="9" t="str">
        <f t="shared" si="51"/>
        <v>-</v>
      </c>
      <c r="U797" s="8"/>
    </row>
    <row r="798" customHeight="1" spans="2:21">
      <c r="B798" s="8">
        <f t="shared" si="48"/>
        <v>792</v>
      </c>
      <c r="C798" s="8" t="str">
        <f>IF(选股!C792&lt;&gt;"",选股!C792,"-")</f>
        <v>-</v>
      </c>
      <c r="D798" s="8"/>
      <c r="E798" s="8" t="str">
        <f>IFERROR(VLOOKUP(C798,选股!C792:E1788,2,FALSE),"-")</f>
        <v>-</v>
      </c>
      <c r="F798" s="8"/>
      <c r="G798" s="8"/>
      <c r="H798" s="8"/>
      <c r="I798" s="8"/>
      <c r="J798" s="8"/>
      <c r="K798" s="8" t="str">
        <f>IFERROR(VLOOKUP(C798,选股!C792:E1788,3,FALSE),"-")</f>
        <v>-</v>
      </c>
      <c r="L798" s="8" t="str">
        <f>IF(C798&lt;&gt;"-",SUMIFS(买入!$G$4:$G$1000,买入!$C$4:$C$1000,持仓统计!C798),"-")</f>
        <v>-</v>
      </c>
      <c r="M798" s="9" t="str">
        <f>IF(C798&lt;&gt;"-",SUMIFS(买入!$I$4:$I$1000,买入!$C$4:$C$1000,持仓统计!C798),"-")</f>
        <v>-</v>
      </c>
      <c r="N798" s="8" t="str">
        <f>IF(C798&lt;&gt;"-",SUMIFS(卖出!$G$4:$G$1000,卖出!$C$4:$C$1000,持仓统计!C798),"-")</f>
        <v>-</v>
      </c>
      <c r="O798" s="9" t="str">
        <f>IF(C798&lt;&gt;"-",SUMIFS(卖出!$I$4:$I$1000,卖出!$C$4:$C$1000,持仓统计!C798),"-")</f>
        <v>-</v>
      </c>
      <c r="P798" s="8" t="str">
        <f t="shared" si="49"/>
        <v>-</v>
      </c>
      <c r="Q798" s="9"/>
      <c r="R798" s="9" t="str">
        <f t="shared" si="50"/>
        <v>-</v>
      </c>
      <c r="S798" s="9" t="str">
        <f>IF(C798&lt;&gt;"-",SUMIFS(买入!$J$4:$J$1000,买入!$C$4:$C$1000,持仓统计!C798)+SUMIFS(卖出!$J$4:$J$1000,卖出!$C$4:$C$1000,持仓统计!C798),"-")</f>
        <v>-</v>
      </c>
      <c r="T798" s="9" t="str">
        <f t="shared" si="51"/>
        <v>-</v>
      </c>
      <c r="U798" s="8"/>
    </row>
    <row r="799" customHeight="1" spans="2:21">
      <c r="B799" s="8">
        <f t="shared" si="48"/>
        <v>793</v>
      </c>
      <c r="C799" s="8" t="str">
        <f>IF(选股!C793&lt;&gt;"",选股!C793,"-")</f>
        <v>-</v>
      </c>
      <c r="D799" s="8"/>
      <c r="E799" s="8" t="str">
        <f>IFERROR(VLOOKUP(C799,选股!C793:E1789,2,FALSE),"-")</f>
        <v>-</v>
      </c>
      <c r="F799" s="8"/>
      <c r="G799" s="8"/>
      <c r="H799" s="8"/>
      <c r="I799" s="8"/>
      <c r="J799" s="8"/>
      <c r="K799" s="8" t="str">
        <f>IFERROR(VLOOKUP(C799,选股!C793:E1789,3,FALSE),"-")</f>
        <v>-</v>
      </c>
      <c r="L799" s="8" t="str">
        <f>IF(C799&lt;&gt;"-",SUMIFS(买入!$G$4:$G$1000,买入!$C$4:$C$1000,持仓统计!C799),"-")</f>
        <v>-</v>
      </c>
      <c r="M799" s="9" t="str">
        <f>IF(C799&lt;&gt;"-",SUMIFS(买入!$I$4:$I$1000,买入!$C$4:$C$1000,持仓统计!C799),"-")</f>
        <v>-</v>
      </c>
      <c r="N799" s="8" t="str">
        <f>IF(C799&lt;&gt;"-",SUMIFS(卖出!$G$4:$G$1000,卖出!$C$4:$C$1000,持仓统计!C799),"-")</f>
        <v>-</v>
      </c>
      <c r="O799" s="9" t="str">
        <f>IF(C799&lt;&gt;"-",SUMIFS(卖出!$I$4:$I$1000,卖出!$C$4:$C$1000,持仓统计!C799),"-")</f>
        <v>-</v>
      </c>
      <c r="P799" s="8" t="str">
        <f t="shared" si="49"/>
        <v>-</v>
      </c>
      <c r="Q799" s="9"/>
      <c r="R799" s="9" t="str">
        <f t="shared" si="50"/>
        <v>-</v>
      </c>
      <c r="S799" s="9" t="str">
        <f>IF(C799&lt;&gt;"-",SUMIFS(买入!$J$4:$J$1000,买入!$C$4:$C$1000,持仓统计!C799)+SUMIFS(卖出!$J$4:$J$1000,卖出!$C$4:$C$1000,持仓统计!C799),"-")</f>
        <v>-</v>
      </c>
      <c r="T799" s="9" t="str">
        <f t="shared" si="51"/>
        <v>-</v>
      </c>
      <c r="U799" s="8"/>
    </row>
    <row r="800" customHeight="1" spans="2:21">
      <c r="B800" s="8">
        <f t="shared" si="48"/>
        <v>794</v>
      </c>
      <c r="C800" s="8" t="str">
        <f>IF(选股!C794&lt;&gt;"",选股!C794,"-")</f>
        <v>-</v>
      </c>
      <c r="D800" s="8"/>
      <c r="E800" s="8" t="str">
        <f>IFERROR(VLOOKUP(C800,选股!C794:E1790,2,FALSE),"-")</f>
        <v>-</v>
      </c>
      <c r="F800" s="8"/>
      <c r="G800" s="8"/>
      <c r="H800" s="8"/>
      <c r="I800" s="8"/>
      <c r="J800" s="8"/>
      <c r="K800" s="8" t="str">
        <f>IFERROR(VLOOKUP(C800,选股!C794:E1790,3,FALSE),"-")</f>
        <v>-</v>
      </c>
      <c r="L800" s="8" t="str">
        <f>IF(C800&lt;&gt;"-",SUMIFS(买入!$G$4:$G$1000,买入!$C$4:$C$1000,持仓统计!C800),"-")</f>
        <v>-</v>
      </c>
      <c r="M800" s="9" t="str">
        <f>IF(C800&lt;&gt;"-",SUMIFS(买入!$I$4:$I$1000,买入!$C$4:$C$1000,持仓统计!C800),"-")</f>
        <v>-</v>
      </c>
      <c r="N800" s="8" t="str">
        <f>IF(C800&lt;&gt;"-",SUMIFS(卖出!$G$4:$G$1000,卖出!$C$4:$C$1000,持仓统计!C800),"-")</f>
        <v>-</v>
      </c>
      <c r="O800" s="9" t="str">
        <f>IF(C800&lt;&gt;"-",SUMIFS(卖出!$I$4:$I$1000,卖出!$C$4:$C$1000,持仓统计!C800),"-")</f>
        <v>-</v>
      </c>
      <c r="P800" s="8" t="str">
        <f t="shared" si="49"/>
        <v>-</v>
      </c>
      <c r="Q800" s="9"/>
      <c r="R800" s="9" t="str">
        <f t="shared" si="50"/>
        <v>-</v>
      </c>
      <c r="S800" s="9" t="str">
        <f>IF(C800&lt;&gt;"-",SUMIFS(买入!$J$4:$J$1000,买入!$C$4:$C$1000,持仓统计!C800)+SUMIFS(卖出!$J$4:$J$1000,卖出!$C$4:$C$1000,持仓统计!C800),"-")</f>
        <v>-</v>
      </c>
      <c r="T800" s="9" t="str">
        <f t="shared" si="51"/>
        <v>-</v>
      </c>
      <c r="U800" s="8"/>
    </row>
    <row r="801" customHeight="1" spans="2:21">
      <c r="B801" s="8">
        <f t="shared" si="48"/>
        <v>795</v>
      </c>
      <c r="C801" s="8" t="str">
        <f>IF(选股!C795&lt;&gt;"",选股!C795,"-")</f>
        <v>-</v>
      </c>
      <c r="D801" s="8"/>
      <c r="E801" s="8" t="str">
        <f>IFERROR(VLOOKUP(C801,选股!C795:E1791,2,FALSE),"-")</f>
        <v>-</v>
      </c>
      <c r="F801" s="8"/>
      <c r="G801" s="8"/>
      <c r="H801" s="8"/>
      <c r="I801" s="8"/>
      <c r="J801" s="8"/>
      <c r="K801" s="8" t="str">
        <f>IFERROR(VLOOKUP(C801,选股!C795:E1791,3,FALSE),"-")</f>
        <v>-</v>
      </c>
      <c r="L801" s="8" t="str">
        <f>IF(C801&lt;&gt;"-",SUMIFS(买入!$G$4:$G$1000,买入!$C$4:$C$1000,持仓统计!C801),"-")</f>
        <v>-</v>
      </c>
      <c r="M801" s="9" t="str">
        <f>IF(C801&lt;&gt;"-",SUMIFS(买入!$I$4:$I$1000,买入!$C$4:$C$1000,持仓统计!C801),"-")</f>
        <v>-</v>
      </c>
      <c r="N801" s="8" t="str">
        <f>IF(C801&lt;&gt;"-",SUMIFS(卖出!$G$4:$G$1000,卖出!$C$4:$C$1000,持仓统计!C801),"-")</f>
        <v>-</v>
      </c>
      <c r="O801" s="9" t="str">
        <f>IF(C801&lt;&gt;"-",SUMIFS(卖出!$I$4:$I$1000,卖出!$C$4:$C$1000,持仓统计!C801),"-")</f>
        <v>-</v>
      </c>
      <c r="P801" s="8" t="str">
        <f t="shared" si="49"/>
        <v>-</v>
      </c>
      <c r="Q801" s="9"/>
      <c r="R801" s="9" t="str">
        <f t="shared" si="50"/>
        <v>-</v>
      </c>
      <c r="S801" s="9" t="str">
        <f>IF(C801&lt;&gt;"-",SUMIFS(买入!$J$4:$J$1000,买入!$C$4:$C$1000,持仓统计!C801)+SUMIFS(卖出!$J$4:$J$1000,卖出!$C$4:$C$1000,持仓统计!C801),"-")</f>
        <v>-</v>
      </c>
      <c r="T801" s="9" t="str">
        <f t="shared" si="51"/>
        <v>-</v>
      </c>
      <c r="U801" s="8"/>
    </row>
    <row r="802" customHeight="1" spans="2:21">
      <c r="B802" s="8">
        <f t="shared" si="48"/>
        <v>796</v>
      </c>
      <c r="C802" s="8" t="str">
        <f>IF(选股!C796&lt;&gt;"",选股!C796,"-")</f>
        <v>-</v>
      </c>
      <c r="D802" s="8"/>
      <c r="E802" s="8" t="str">
        <f>IFERROR(VLOOKUP(C802,选股!C796:E1792,2,FALSE),"-")</f>
        <v>-</v>
      </c>
      <c r="F802" s="8"/>
      <c r="G802" s="8"/>
      <c r="H802" s="8"/>
      <c r="I802" s="8"/>
      <c r="J802" s="8"/>
      <c r="K802" s="8" t="str">
        <f>IFERROR(VLOOKUP(C802,选股!C796:E1792,3,FALSE),"-")</f>
        <v>-</v>
      </c>
      <c r="L802" s="8" t="str">
        <f>IF(C802&lt;&gt;"-",SUMIFS(买入!$G$4:$G$1000,买入!$C$4:$C$1000,持仓统计!C802),"-")</f>
        <v>-</v>
      </c>
      <c r="M802" s="9" t="str">
        <f>IF(C802&lt;&gt;"-",SUMIFS(买入!$I$4:$I$1000,买入!$C$4:$C$1000,持仓统计!C802),"-")</f>
        <v>-</v>
      </c>
      <c r="N802" s="8" t="str">
        <f>IF(C802&lt;&gt;"-",SUMIFS(卖出!$G$4:$G$1000,卖出!$C$4:$C$1000,持仓统计!C802),"-")</f>
        <v>-</v>
      </c>
      <c r="O802" s="9" t="str">
        <f>IF(C802&lt;&gt;"-",SUMIFS(卖出!$I$4:$I$1000,卖出!$C$4:$C$1000,持仓统计!C802),"-")</f>
        <v>-</v>
      </c>
      <c r="P802" s="8" t="str">
        <f t="shared" si="49"/>
        <v>-</v>
      </c>
      <c r="Q802" s="9"/>
      <c r="R802" s="9" t="str">
        <f t="shared" si="50"/>
        <v>-</v>
      </c>
      <c r="S802" s="9" t="str">
        <f>IF(C802&lt;&gt;"-",SUMIFS(买入!$J$4:$J$1000,买入!$C$4:$C$1000,持仓统计!C802)+SUMIFS(卖出!$J$4:$J$1000,卖出!$C$4:$C$1000,持仓统计!C802),"-")</f>
        <v>-</v>
      </c>
      <c r="T802" s="9" t="str">
        <f t="shared" si="51"/>
        <v>-</v>
      </c>
      <c r="U802" s="8"/>
    </row>
    <row r="803" customHeight="1" spans="2:21">
      <c r="B803" s="8">
        <f t="shared" si="48"/>
        <v>797</v>
      </c>
      <c r="C803" s="8" t="str">
        <f>IF(选股!C797&lt;&gt;"",选股!C797,"-")</f>
        <v>-</v>
      </c>
      <c r="D803" s="8"/>
      <c r="E803" s="8" t="str">
        <f>IFERROR(VLOOKUP(C803,选股!C797:E1793,2,FALSE),"-")</f>
        <v>-</v>
      </c>
      <c r="F803" s="8"/>
      <c r="G803" s="8"/>
      <c r="H803" s="8"/>
      <c r="I803" s="8"/>
      <c r="J803" s="8"/>
      <c r="K803" s="8" t="str">
        <f>IFERROR(VLOOKUP(C803,选股!C797:E1793,3,FALSE),"-")</f>
        <v>-</v>
      </c>
      <c r="L803" s="8" t="str">
        <f>IF(C803&lt;&gt;"-",SUMIFS(买入!$G$4:$G$1000,买入!$C$4:$C$1000,持仓统计!C803),"-")</f>
        <v>-</v>
      </c>
      <c r="M803" s="9" t="str">
        <f>IF(C803&lt;&gt;"-",SUMIFS(买入!$I$4:$I$1000,买入!$C$4:$C$1000,持仓统计!C803),"-")</f>
        <v>-</v>
      </c>
      <c r="N803" s="8" t="str">
        <f>IF(C803&lt;&gt;"-",SUMIFS(卖出!$G$4:$G$1000,卖出!$C$4:$C$1000,持仓统计!C803),"-")</f>
        <v>-</v>
      </c>
      <c r="O803" s="9" t="str">
        <f>IF(C803&lt;&gt;"-",SUMIFS(卖出!$I$4:$I$1000,卖出!$C$4:$C$1000,持仓统计!C803),"-")</f>
        <v>-</v>
      </c>
      <c r="P803" s="8" t="str">
        <f t="shared" si="49"/>
        <v>-</v>
      </c>
      <c r="Q803" s="9"/>
      <c r="R803" s="9" t="str">
        <f t="shared" si="50"/>
        <v>-</v>
      </c>
      <c r="S803" s="9" t="str">
        <f>IF(C803&lt;&gt;"-",SUMIFS(买入!$J$4:$J$1000,买入!$C$4:$C$1000,持仓统计!C803)+SUMIFS(卖出!$J$4:$J$1000,卖出!$C$4:$C$1000,持仓统计!C803),"-")</f>
        <v>-</v>
      </c>
      <c r="T803" s="9" t="str">
        <f t="shared" si="51"/>
        <v>-</v>
      </c>
      <c r="U803" s="8"/>
    </row>
    <row r="804" customHeight="1" spans="2:21">
      <c r="B804" s="8">
        <f t="shared" si="48"/>
        <v>798</v>
      </c>
      <c r="C804" s="8" t="str">
        <f>IF(选股!C798&lt;&gt;"",选股!C798,"-")</f>
        <v>-</v>
      </c>
      <c r="D804" s="8"/>
      <c r="E804" s="8" t="str">
        <f>IFERROR(VLOOKUP(C804,选股!C798:E1794,2,FALSE),"-")</f>
        <v>-</v>
      </c>
      <c r="F804" s="8"/>
      <c r="G804" s="8"/>
      <c r="H804" s="8"/>
      <c r="I804" s="8"/>
      <c r="J804" s="8"/>
      <c r="K804" s="8" t="str">
        <f>IFERROR(VLOOKUP(C804,选股!C798:E1794,3,FALSE),"-")</f>
        <v>-</v>
      </c>
      <c r="L804" s="8" t="str">
        <f>IF(C804&lt;&gt;"-",SUMIFS(买入!$G$4:$G$1000,买入!$C$4:$C$1000,持仓统计!C804),"-")</f>
        <v>-</v>
      </c>
      <c r="M804" s="9" t="str">
        <f>IF(C804&lt;&gt;"-",SUMIFS(买入!$I$4:$I$1000,买入!$C$4:$C$1000,持仓统计!C804),"-")</f>
        <v>-</v>
      </c>
      <c r="N804" s="8" t="str">
        <f>IF(C804&lt;&gt;"-",SUMIFS(卖出!$G$4:$G$1000,卖出!$C$4:$C$1000,持仓统计!C804),"-")</f>
        <v>-</v>
      </c>
      <c r="O804" s="9" t="str">
        <f>IF(C804&lt;&gt;"-",SUMIFS(卖出!$I$4:$I$1000,卖出!$C$4:$C$1000,持仓统计!C804),"-")</f>
        <v>-</v>
      </c>
      <c r="P804" s="8" t="str">
        <f t="shared" si="49"/>
        <v>-</v>
      </c>
      <c r="Q804" s="9"/>
      <c r="R804" s="9" t="str">
        <f t="shared" si="50"/>
        <v>-</v>
      </c>
      <c r="S804" s="9" t="str">
        <f>IF(C804&lt;&gt;"-",SUMIFS(买入!$J$4:$J$1000,买入!$C$4:$C$1000,持仓统计!C804)+SUMIFS(卖出!$J$4:$J$1000,卖出!$C$4:$C$1000,持仓统计!C804),"-")</f>
        <v>-</v>
      </c>
      <c r="T804" s="9" t="str">
        <f t="shared" si="51"/>
        <v>-</v>
      </c>
      <c r="U804" s="8"/>
    </row>
    <row r="805" customHeight="1" spans="2:21">
      <c r="B805" s="8">
        <f t="shared" si="48"/>
        <v>799</v>
      </c>
      <c r="C805" s="8" t="str">
        <f>IF(选股!C799&lt;&gt;"",选股!C799,"-")</f>
        <v>-</v>
      </c>
      <c r="D805" s="8"/>
      <c r="E805" s="8" t="str">
        <f>IFERROR(VLOOKUP(C805,选股!C799:E1795,2,FALSE),"-")</f>
        <v>-</v>
      </c>
      <c r="F805" s="8"/>
      <c r="G805" s="8"/>
      <c r="H805" s="8"/>
      <c r="I805" s="8"/>
      <c r="J805" s="8"/>
      <c r="K805" s="8" t="str">
        <f>IFERROR(VLOOKUP(C805,选股!C799:E1795,3,FALSE),"-")</f>
        <v>-</v>
      </c>
      <c r="L805" s="8" t="str">
        <f>IF(C805&lt;&gt;"-",SUMIFS(买入!$G$4:$G$1000,买入!$C$4:$C$1000,持仓统计!C805),"-")</f>
        <v>-</v>
      </c>
      <c r="M805" s="9" t="str">
        <f>IF(C805&lt;&gt;"-",SUMIFS(买入!$I$4:$I$1000,买入!$C$4:$C$1000,持仓统计!C805),"-")</f>
        <v>-</v>
      </c>
      <c r="N805" s="8" t="str">
        <f>IF(C805&lt;&gt;"-",SUMIFS(卖出!$G$4:$G$1000,卖出!$C$4:$C$1000,持仓统计!C805),"-")</f>
        <v>-</v>
      </c>
      <c r="O805" s="9" t="str">
        <f>IF(C805&lt;&gt;"-",SUMIFS(卖出!$I$4:$I$1000,卖出!$C$4:$C$1000,持仓统计!C805),"-")</f>
        <v>-</v>
      </c>
      <c r="P805" s="8" t="str">
        <f t="shared" si="49"/>
        <v>-</v>
      </c>
      <c r="Q805" s="9"/>
      <c r="R805" s="9" t="str">
        <f t="shared" si="50"/>
        <v>-</v>
      </c>
      <c r="S805" s="9" t="str">
        <f>IF(C805&lt;&gt;"-",SUMIFS(买入!$J$4:$J$1000,买入!$C$4:$C$1000,持仓统计!C805)+SUMIFS(卖出!$J$4:$J$1000,卖出!$C$4:$C$1000,持仓统计!C805),"-")</f>
        <v>-</v>
      </c>
      <c r="T805" s="9" t="str">
        <f t="shared" si="51"/>
        <v>-</v>
      </c>
      <c r="U805" s="8"/>
    </row>
    <row r="806" customHeight="1" spans="2:21">
      <c r="B806" s="8">
        <f t="shared" si="48"/>
        <v>800</v>
      </c>
      <c r="C806" s="8" t="str">
        <f>IF(选股!C800&lt;&gt;"",选股!C800,"-")</f>
        <v>-</v>
      </c>
      <c r="D806" s="8"/>
      <c r="E806" s="8" t="str">
        <f>IFERROR(VLOOKUP(C806,选股!C800:E1796,2,FALSE),"-")</f>
        <v>-</v>
      </c>
      <c r="F806" s="8"/>
      <c r="G806" s="8"/>
      <c r="H806" s="8"/>
      <c r="I806" s="8"/>
      <c r="J806" s="8"/>
      <c r="K806" s="8" t="str">
        <f>IFERROR(VLOOKUP(C806,选股!C800:E1796,3,FALSE),"-")</f>
        <v>-</v>
      </c>
      <c r="L806" s="8" t="str">
        <f>IF(C806&lt;&gt;"-",SUMIFS(买入!$G$4:$G$1000,买入!$C$4:$C$1000,持仓统计!C806),"-")</f>
        <v>-</v>
      </c>
      <c r="M806" s="9" t="str">
        <f>IF(C806&lt;&gt;"-",SUMIFS(买入!$I$4:$I$1000,买入!$C$4:$C$1000,持仓统计!C806),"-")</f>
        <v>-</v>
      </c>
      <c r="N806" s="8" t="str">
        <f>IF(C806&lt;&gt;"-",SUMIFS(卖出!$G$4:$G$1000,卖出!$C$4:$C$1000,持仓统计!C806),"-")</f>
        <v>-</v>
      </c>
      <c r="O806" s="9" t="str">
        <f>IF(C806&lt;&gt;"-",SUMIFS(卖出!$I$4:$I$1000,卖出!$C$4:$C$1000,持仓统计!C806),"-")</f>
        <v>-</v>
      </c>
      <c r="P806" s="8" t="str">
        <f t="shared" si="49"/>
        <v>-</v>
      </c>
      <c r="Q806" s="9"/>
      <c r="R806" s="9" t="str">
        <f t="shared" si="50"/>
        <v>-</v>
      </c>
      <c r="S806" s="9" t="str">
        <f>IF(C806&lt;&gt;"-",SUMIFS(买入!$J$4:$J$1000,买入!$C$4:$C$1000,持仓统计!C806)+SUMIFS(卖出!$J$4:$J$1000,卖出!$C$4:$C$1000,持仓统计!C806),"-")</f>
        <v>-</v>
      </c>
      <c r="T806" s="9" t="str">
        <f t="shared" si="51"/>
        <v>-</v>
      </c>
      <c r="U806" s="8"/>
    </row>
    <row r="807" customHeight="1" spans="2:21">
      <c r="B807" s="8">
        <f t="shared" si="48"/>
        <v>801</v>
      </c>
      <c r="C807" s="8" t="str">
        <f>IF(选股!C801&lt;&gt;"",选股!C801,"-")</f>
        <v>-</v>
      </c>
      <c r="D807" s="8"/>
      <c r="E807" s="8" t="str">
        <f>IFERROR(VLOOKUP(C807,选股!C801:E1797,2,FALSE),"-")</f>
        <v>-</v>
      </c>
      <c r="F807" s="8"/>
      <c r="G807" s="8"/>
      <c r="H807" s="8"/>
      <c r="I807" s="8"/>
      <c r="J807" s="8"/>
      <c r="K807" s="8" t="str">
        <f>IFERROR(VLOOKUP(C807,选股!C801:E1797,3,FALSE),"-")</f>
        <v>-</v>
      </c>
      <c r="L807" s="8" t="str">
        <f>IF(C807&lt;&gt;"-",SUMIFS(买入!$G$4:$G$1000,买入!$C$4:$C$1000,持仓统计!C807),"-")</f>
        <v>-</v>
      </c>
      <c r="M807" s="9" t="str">
        <f>IF(C807&lt;&gt;"-",SUMIFS(买入!$I$4:$I$1000,买入!$C$4:$C$1000,持仓统计!C807),"-")</f>
        <v>-</v>
      </c>
      <c r="N807" s="8" t="str">
        <f>IF(C807&lt;&gt;"-",SUMIFS(卖出!$G$4:$G$1000,卖出!$C$4:$C$1000,持仓统计!C807),"-")</f>
        <v>-</v>
      </c>
      <c r="O807" s="9" t="str">
        <f>IF(C807&lt;&gt;"-",SUMIFS(卖出!$I$4:$I$1000,卖出!$C$4:$C$1000,持仓统计!C807),"-")</f>
        <v>-</v>
      </c>
      <c r="P807" s="8" t="str">
        <f t="shared" si="49"/>
        <v>-</v>
      </c>
      <c r="Q807" s="9"/>
      <c r="R807" s="9" t="str">
        <f t="shared" si="50"/>
        <v>-</v>
      </c>
      <c r="S807" s="9" t="str">
        <f>IF(C807&lt;&gt;"-",SUMIFS(买入!$J$4:$J$1000,买入!$C$4:$C$1000,持仓统计!C807)+SUMIFS(卖出!$J$4:$J$1000,卖出!$C$4:$C$1000,持仓统计!C807),"-")</f>
        <v>-</v>
      </c>
      <c r="T807" s="9" t="str">
        <f t="shared" si="51"/>
        <v>-</v>
      </c>
      <c r="U807" s="8"/>
    </row>
    <row r="808" customHeight="1" spans="2:21">
      <c r="B808" s="8">
        <f t="shared" si="48"/>
        <v>802</v>
      </c>
      <c r="C808" s="8" t="str">
        <f>IF(选股!C802&lt;&gt;"",选股!C802,"-")</f>
        <v>-</v>
      </c>
      <c r="D808" s="8"/>
      <c r="E808" s="8" t="str">
        <f>IFERROR(VLOOKUP(C808,选股!C802:E1798,2,FALSE),"-")</f>
        <v>-</v>
      </c>
      <c r="F808" s="8"/>
      <c r="G808" s="8"/>
      <c r="H808" s="8"/>
      <c r="I808" s="8"/>
      <c r="J808" s="8"/>
      <c r="K808" s="8" t="str">
        <f>IFERROR(VLOOKUP(C808,选股!C802:E1798,3,FALSE),"-")</f>
        <v>-</v>
      </c>
      <c r="L808" s="8" t="str">
        <f>IF(C808&lt;&gt;"-",SUMIFS(买入!$G$4:$G$1000,买入!$C$4:$C$1000,持仓统计!C808),"-")</f>
        <v>-</v>
      </c>
      <c r="M808" s="9" t="str">
        <f>IF(C808&lt;&gt;"-",SUMIFS(买入!$I$4:$I$1000,买入!$C$4:$C$1000,持仓统计!C808),"-")</f>
        <v>-</v>
      </c>
      <c r="N808" s="8" t="str">
        <f>IF(C808&lt;&gt;"-",SUMIFS(卖出!$G$4:$G$1000,卖出!$C$4:$C$1000,持仓统计!C808),"-")</f>
        <v>-</v>
      </c>
      <c r="O808" s="9" t="str">
        <f>IF(C808&lt;&gt;"-",SUMIFS(卖出!$I$4:$I$1000,卖出!$C$4:$C$1000,持仓统计!C808),"-")</f>
        <v>-</v>
      </c>
      <c r="P808" s="8" t="str">
        <f t="shared" si="49"/>
        <v>-</v>
      </c>
      <c r="Q808" s="9"/>
      <c r="R808" s="9" t="str">
        <f t="shared" si="50"/>
        <v>-</v>
      </c>
      <c r="S808" s="9" t="str">
        <f>IF(C808&lt;&gt;"-",SUMIFS(买入!$J$4:$J$1000,买入!$C$4:$C$1000,持仓统计!C808)+SUMIFS(卖出!$J$4:$J$1000,卖出!$C$4:$C$1000,持仓统计!C808),"-")</f>
        <v>-</v>
      </c>
      <c r="T808" s="9" t="str">
        <f t="shared" si="51"/>
        <v>-</v>
      </c>
      <c r="U808" s="8"/>
    </row>
    <row r="809" customHeight="1" spans="2:21">
      <c r="B809" s="8">
        <f t="shared" si="48"/>
        <v>803</v>
      </c>
      <c r="C809" s="8" t="str">
        <f>IF(选股!C803&lt;&gt;"",选股!C803,"-")</f>
        <v>-</v>
      </c>
      <c r="D809" s="8"/>
      <c r="E809" s="8" t="str">
        <f>IFERROR(VLOOKUP(C809,选股!C803:E1799,2,FALSE),"-")</f>
        <v>-</v>
      </c>
      <c r="F809" s="8"/>
      <c r="G809" s="8"/>
      <c r="H809" s="8"/>
      <c r="I809" s="8"/>
      <c r="J809" s="8"/>
      <c r="K809" s="8" t="str">
        <f>IFERROR(VLOOKUP(C809,选股!C803:E1799,3,FALSE),"-")</f>
        <v>-</v>
      </c>
      <c r="L809" s="8" t="str">
        <f>IF(C809&lt;&gt;"-",SUMIFS(买入!$G$4:$G$1000,买入!$C$4:$C$1000,持仓统计!C809),"-")</f>
        <v>-</v>
      </c>
      <c r="M809" s="9" t="str">
        <f>IF(C809&lt;&gt;"-",SUMIFS(买入!$I$4:$I$1000,买入!$C$4:$C$1000,持仓统计!C809),"-")</f>
        <v>-</v>
      </c>
      <c r="N809" s="8" t="str">
        <f>IF(C809&lt;&gt;"-",SUMIFS(卖出!$G$4:$G$1000,卖出!$C$4:$C$1000,持仓统计!C809),"-")</f>
        <v>-</v>
      </c>
      <c r="O809" s="9" t="str">
        <f>IF(C809&lt;&gt;"-",SUMIFS(卖出!$I$4:$I$1000,卖出!$C$4:$C$1000,持仓统计!C809),"-")</f>
        <v>-</v>
      </c>
      <c r="P809" s="8" t="str">
        <f t="shared" si="49"/>
        <v>-</v>
      </c>
      <c r="Q809" s="9"/>
      <c r="R809" s="9" t="str">
        <f t="shared" si="50"/>
        <v>-</v>
      </c>
      <c r="S809" s="9" t="str">
        <f>IF(C809&lt;&gt;"-",SUMIFS(买入!$J$4:$J$1000,买入!$C$4:$C$1000,持仓统计!C809)+SUMIFS(卖出!$J$4:$J$1000,卖出!$C$4:$C$1000,持仓统计!C809),"-")</f>
        <v>-</v>
      </c>
      <c r="T809" s="9" t="str">
        <f t="shared" si="51"/>
        <v>-</v>
      </c>
      <c r="U809" s="8"/>
    </row>
    <row r="810" customHeight="1" spans="2:21">
      <c r="B810" s="8">
        <f t="shared" si="48"/>
        <v>804</v>
      </c>
      <c r="C810" s="8" t="str">
        <f>IF(选股!C804&lt;&gt;"",选股!C804,"-")</f>
        <v>-</v>
      </c>
      <c r="D810" s="8"/>
      <c r="E810" s="8" t="str">
        <f>IFERROR(VLOOKUP(C810,选股!C804:E1800,2,FALSE),"-")</f>
        <v>-</v>
      </c>
      <c r="F810" s="8"/>
      <c r="G810" s="8"/>
      <c r="H810" s="8"/>
      <c r="I810" s="8"/>
      <c r="J810" s="8"/>
      <c r="K810" s="8" t="str">
        <f>IFERROR(VLOOKUP(C810,选股!C804:E1800,3,FALSE),"-")</f>
        <v>-</v>
      </c>
      <c r="L810" s="8" t="str">
        <f>IF(C810&lt;&gt;"-",SUMIFS(买入!$G$4:$G$1000,买入!$C$4:$C$1000,持仓统计!C810),"-")</f>
        <v>-</v>
      </c>
      <c r="M810" s="9" t="str">
        <f>IF(C810&lt;&gt;"-",SUMIFS(买入!$I$4:$I$1000,买入!$C$4:$C$1000,持仓统计!C810),"-")</f>
        <v>-</v>
      </c>
      <c r="N810" s="8" t="str">
        <f>IF(C810&lt;&gt;"-",SUMIFS(卖出!$G$4:$G$1000,卖出!$C$4:$C$1000,持仓统计!C810),"-")</f>
        <v>-</v>
      </c>
      <c r="O810" s="9" t="str">
        <f>IF(C810&lt;&gt;"-",SUMIFS(卖出!$I$4:$I$1000,卖出!$C$4:$C$1000,持仓统计!C810),"-")</f>
        <v>-</v>
      </c>
      <c r="P810" s="8" t="str">
        <f t="shared" si="49"/>
        <v>-</v>
      </c>
      <c r="Q810" s="9"/>
      <c r="R810" s="9" t="str">
        <f t="shared" si="50"/>
        <v>-</v>
      </c>
      <c r="S810" s="9" t="str">
        <f>IF(C810&lt;&gt;"-",SUMIFS(买入!$J$4:$J$1000,买入!$C$4:$C$1000,持仓统计!C810)+SUMIFS(卖出!$J$4:$J$1000,卖出!$C$4:$C$1000,持仓统计!C810),"-")</f>
        <v>-</v>
      </c>
      <c r="T810" s="9" t="str">
        <f t="shared" si="51"/>
        <v>-</v>
      </c>
      <c r="U810" s="8"/>
    </row>
    <row r="811" customHeight="1" spans="2:21">
      <c r="B811" s="8">
        <f t="shared" si="48"/>
        <v>805</v>
      </c>
      <c r="C811" s="8" t="str">
        <f>IF(选股!C805&lt;&gt;"",选股!C805,"-")</f>
        <v>-</v>
      </c>
      <c r="D811" s="8"/>
      <c r="E811" s="8" t="str">
        <f>IFERROR(VLOOKUP(C811,选股!C805:E1801,2,FALSE),"-")</f>
        <v>-</v>
      </c>
      <c r="F811" s="8"/>
      <c r="G811" s="8"/>
      <c r="H811" s="8"/>
      <c r="I811" s="8"/>
      <c r="J811" s="8"/>
      <c r="K811" s="8" t="str">
        <f>IFERROR(VLOOKUP(C811,选股!C805:E1801,3,FALSE),"-")</f>
        <v>-</v>
      </c>
      <c r="L811" s="8" t="str">
        <f>IF(C811&lt;&gt;"-",SUMIFS(买入!$G$4:$G$1000,买入!$C$4:$C$1000,持仓统计!C811),"-")</f>
        <v>-</v>
      </c>
      <c r="M811" s="9" t="str">
        <f>IF(C811&lt;&gt;"-",SUMIFS(买入!$I$4:$I$1000,买入!$C$4:$C$1000,持仓统计!C811),"-")</f>
        <v>-</v>
      </c>
      <c r="N811" s="8" t="str">
        <f>IF(C811&lt;&gt;"-",SUMIFS(卖出!$G$4:$G$1000,卖出!$C$4:$C$1000,持仓统计!C811),"-")</f>
        <v>-</v>
      </c>
      <c r="O811" s="9" t="str">
        <f>IF(C811&lt;&gt;"-",SUMIFS(卖出!$I$4:$I$1000,卖出!$C$4:$C$1000,持仓统计!C811),"-")</f>
        <v>-</v>
      </c>
      <c r="P811" s="8" t="str">
        <f t="shared" si="49"/>
        <v>-</v>
      </c>
      <c r="Q811" s="9"/>
      <c r="R811" s="9" t="str">
        <f t="shared" si="50"/>
        <v>-</v>
      </c>
      <c r="S811" s="9" t="str">
        <f>IF(C811&lt;&gt;"-",SUMIFS(买入!$J$4:$J$1000,买入!$C$4:$C$1000,持仓统计!C811)+SUMIFS(卖出!$J$4:$J$1000,卖出!$C$4:$C$1000,持仓统计!C811),"-")</f>
        <v>-</v>
      </c>
      <c r="T811" s="9" t="str">
        <f t="shared" si="51"/>
        <v>-</v>
      </c>
      <c r="U811" s="8"/>
    </row>
    <row r="812" customHeight="1" spans="2:21">
      <c r="B812" s="8">
        <f t="shared" si="48"/>
        <v>806</v>
      </c>
      <c r="C812" s="8" t="str">
        <f>IF(选股!C806&lt;&gt;"",选股!C806,"-")</f>
        <v>-</v>
      </c>
      <c r="D812" s="8"/>
      <c r="E812" s="8" t="str">
        <f>IFERROR(VLOOKUP(C812,选股!C806:E1802,2,FALSE),"-")</f>
        <v>-</v>
      </c>
      <c r="F812" s="8"/>
      <c r="G812" s="8"/>
      <c r="H812" s="8"/>
      <c r="I812" s="8"/>
      <c r="J812" s="8"/>
      <c r="K812" s="8" t="str">
        <f>IFERROR(VLOOKUP(C812,选股!C806:E1802,3,FALSE),"-")</f>
        <v>-</v>
      </c>
      <c r="L812" s="8" t="str">
        <f>IF(C812&lt;&gt;"-",SUMIFS(买入!$G$4:$G$1000,买入!$C$4:$C$1000,持仓统计!C812),"-")</f>
        <v>-</v>
      </c>
      <c r="M812" s="9" t="str">
        <f>IF(C812&lt;&gt;"-",SUMIFS(买入!$I$4:$I$1000,买入!$C$4:$C$1000,持仓统计!C812),"-")</f>
        <v>-</v>
      </c>
      <c r="N812" s="8" t="str">
        <f>IF(C812&lt;&gt;"-",SUMIFS(卖出!$G$4:$G$1000,卖出!$C$4:$C$1000,持仓统计!C812),"-")</f>
        <v>-</v>
      </c>
      <c r="O812" s="9" t="str">
        <f>IF(C812&lt;&gt;"-",SUMIFS(卖出!$I$4:$I$1000,卖出!$C$4:$C$1000,持仓统计!C812),"-")</f>
        <v>-</v>
      </c>
      <c r="P812" s="8" t="str">
        <f t="shared" si="49"/>
        <v>-</v>
      </c>
      <c r="Q812" s="9"/>
      <c r="R812" s="9" t="str">
        <f t="shared" si="50"/>
        <v>-</v>
      </c>
      <c r="S812" s="9" t="str">
        <f>IF(C812&lt;&gt;"-",SUMIFS(买入!$J$4:$J$1000,买入!$C$4:$C$1000,持仓统计!C812)+SUMIFS(卖出!$J$4:$J$1000,卖出!$C$4:$C$1000,持仓统计!C812),"-")</f>
        <v>-</v>
      </c>
      <c r="T812" s="9" t="str">
        <f t="shared" si="51"/>
        <v>-</v>
      </c>
      <c r="U812" s="8"/>
    </row>
    <row r="813" customHeight="1" spans="2:21">
      <c r="B813" s="8">
        <f t="shared" si="48"/>
        <v>807</v>
      </c>
      <c r="C813" s="8" t="str">
        <f>IF(选股!C807&lt;&gt;"",选股!C807,"-")</f>
        <v>-</v>
      </c>
      <c r="D813" s="8"/>
      <c r="E813" s="8" t="str">
        <f>IFERROR(VLOOKUP(C813,选股!C807:E1803,2,FALSE),"-")</f>
        <v>-</v>
      </c>
      <c r="F813" s="8"/>
      <c r="G813" s="8"/>
      <c r="H813" s="8"/>
      <c r="I813" s="8"/>
      <c r="J813" s="8"/>
      <c r="K813" s="8" t="str">
        <f>IFERROR(VLOOKUP(C813,选股!C807:E1803,3,FALSE),"-")</f>
        <v>-</v>
      </c>
      <c r="L813" s="8" t="str">
        <f>IF(C813&lt;&gt;"-",SUMIFS(买入!$G$4:$G$1000,买入!$C$4:$C$1000,持仓统计!C813),"-")</f>
        <v>-</v>
      </c>
      <c r="M813" s="9" t="str">
        <f>IF(C813&lt;&gt;"-",SUMIFS(买入!$I$4:$I$1000,买入!$C$4:$C$1000,持仓统计!C813),"-")</f>
        <v>-</v>
      </c>
      <c r="N813" s="8" t="str">
        <f>IF(C813&lt;&gt;"-",SUMIFS(卖出!$G$4:$G$1000,卖出!$C$4:$C$1000,持仓统计!C813),"-")</f>
        <v>-</v>
      </c>
      <c r="O813" s="9" t="str">
        <f>IF(C813&lt;&gt;"-",SUMIFS(卖出!$I$4:$I$1000,卖出!$C$4:$C$1000,持仓统计!C813),"-")</f>
        <v>-</v>
      </c>
      <c r="P813" s="8" t="str">
        <f t="shared" si="49"/>
        <v>-</v>
      </c>
      <c r="Q813" s="9"/>
      <c r="R813" s="9" t="str">
        <f t="shared" si="50"/>
        <v>-</v>
      </c>
      <c r="S813" s="9" t="str">
        <f>IF(C813&lt;&gt;"-",SUMIFS(买入!$J$4:$J$1000,买入!$C$4:$C$1000,持仓统计!C813)+SUMIFS(卖出!$J$4:$J$1000,卖出!$C$4:$C$1000,持仓统计!C813),"-")</f>
        <v>-</v>
      </c>
      <c r="T813" s="9" t="str">
        <f t="shared" si="51"/>
        <v>-</v>
      </c>
      <c r="U813" s="8"/>
    </row>
    <row r="814" customHeight="1" spans="2:21">
      <c r="B814" s="8">
        <f t="shared" si="48"/>
        <v>808</v>
      </c>
      <c r="C814" s="8" t="str">
        <f>IF(选股!C808&lt;&gt;"",选股!C808,"-")</f>
        <v>-</v>
      </c>
      <c r="D814" s="8"/>
      <c r="E814" s="8" t="str">
        <f>IFERROR(VLOOKUP(C814,选股!C808:E1804,2,FALSE),"-")</f>
        <v>-</v>
      </c>
      <c r="F814" s="8"/>
      <c r="G814" s="8"/>
      <c r="H814" s="8"/>
      <c r="I814" s="8"/>
      <c r="J814" s="8"/>
      <c r="K814" s="8" t="str">
        <f>IFERROR(VLOOKUP(C814,选股!C808:E1804,3,FALSE),"-")</f>
        <v>-</v>
      </c>
      <c r="L814" s="8" t="str">
        <f>IF(C814&lt;&gt;"-",SUMIFS(买入!$G$4:$G$1000,买入!$C$4:$C$1000,持仓统计!C814),"-")</f>
        <v>-</v>
      </c>
      <c r="M814" s="9" t="str">
        <f>IF(C814&lt;&gt;"-",SUMIFS(买入!$I$4:$I$1000,买入!$C$4:$C$1000,持仓统计!C814),"-")</f>
        <v>-</v>
      </c>
      <c r="N814" s="8" t="str">
        <f>IF(C814&lt;&gt;"-",SUMIFS(卖出!$G$4:$G$1000,卖出!$C$4:$C$1000,持仓统计!C814),"-")</f>
        <v>-</v>
      </c>
      <c r="O814" s="9" t="str">
        <f>IF(C814&lt;&gt;"-",SUMIFS(卖出!$I$4:$I$1000,卖出!$C$4:$C$1000,持仓统计!C814),"-")</f>
        <v>-</v>
      </c>
      <c r="P814" s="8" t="str">
        <f t="shared" si="49"/>
        <v>-</v>
      </c>
      <c r="Q814" s="9"/>
      <c r="R814" s="9" t="str">
        <f t="shared" si="50"/>
        <v>-</v>
      </c>
      <c r="S814" s="9" t="str">
        <f>IF(C814&lt;&gt;"-",SUMIFS(买入!$J$4:$J$1000,买入!$C$4:$C$1000,持仓统计!C814)+SUMIFS(卖出!$J$4:$J$1000,卖出!$C$4:$C$1000,持仓统计!C814),"-")</f>
        <v>-</v>
      </c>
      <c r="T814" s="9" t="str">
        <f t="shared" si="51"/>
        <v>-</v>
      </c>
      <c r="U814" s="8"/>
    </row>
    <row r="815" customHeight="1" spans="2:21">
      <c r="B815" s="8">
        <f t="shared" si="48"/>
        <v>809</v>
      </c>
      <c r="C815" s="8" t="str">
        <f>IF(选股!C809&lt;&gt;"",选股!C809,"-")</f>
        <v>-</v>
      </c>
      <c r="D815" s="8"/>
      <c r="E815" s="8" t="str">
        <f>IFERROR(VLOOKUP(C815,选股!C809:E1805,2,FALSE),"-")</f>
        <v>-</v>
      </c>
      <c r="F815" s="8"/>
      <c r="G815" s="8"/>
      <c r="H815" s="8"/>
      <c r="I815" s="8"/>
      <c r="J815" s="8"/>
      <c r="K815" s="8" t="str">
        <f>IFERROR(VLOOKUP(C815,选股!C809:E1805,3,FALSE),"-")</f>
        <v>-</v>
      </c>
      <c r="L815" s="8" t="str">
        <f>IF(C815&lt;&gt;"-",SUMIFS(买入!$G$4:$G$1000,买入!$C$4:$C$1000,持仓统计!C815),"-")</f>
        <v>-</v>
      </c>
      <c r="M815" s="9" t="str">
        <f>IF(C815&lt;&gt;"-",SUMIFS(买入!$I$4:$I$1000,买入!$C$4:$C$1000,持仓统计!C815),"-")</f>
        <v>-</v>
      </c>
      <c r="N815" s="8" t="str">
        <f>IF(C815&lt;&gt;"-",SUMIFS(卖出!$G$4:$G$1000,卖出!$C$4:$C$1000,持仓统计!C815),"-")</f>
        <v>-</v>
      </c>
      <c r="O815" s="9" t="str">
        <f>IF(C815&lt;&gt;"-",SUMIFS(卖出!$I$4:$I$1000,卖出!$C$4:$C$1000,持仓统计!C815),"-")</f>
        <v>-</v>
      </c>
      <c r="P815" s="8" t="str">
        <f t="shared" si="49"/>
        <v>-</v>
      </c>
      <c r="Q815" s="9"/>
      <c r="R815" s="9" t="str">
        <f t="shared" si="50"/>
        <v>-</v>
      </c>
      <c r="S815" s="9" t="str">
        <f>IF(C815&lt;&gt;"-",SUMIFS(买入!$J$4:$J$1000,买入!$C$4:$C$1000,持仓统计!C815)+SUMIFS(卖出!$J$4:$J$1000,卖出!$C$4:$C$1000,持仓统计!C815),"-")</f>
        <v>-</v>
      </c>
      <c r="T815" s="9" t="str">
        <f t="shared" si="51"/>
        <v>-</v>
      </c>
      <c r="U815" s="8"/>
    </row>
    <row r="816" customHeight="1" spans="2:21">
      <c r="B816" s="8">
        <f t="shared" si="48"/>
        <v>810</v>
      </c>
      <c r="C816" s="8" t="str">
        <f>IF(选股!C810&lt;&gt;"",选股!C810,"-")</f>
        <v>-</v>
      </c>
      <c r="D816" s="8"/>
      <c r="E816" s="8" t="str">
        <f>IFERROR(VLOOKUP(C816,选股!C810:E1806,2,FALSE),"-")</f>
        <v>-</v>
      </c>
      <c r="F816" s="8"/>
      <c r="G816" s="8"/>
      <c r="H816" s="8"/>
      <c r="I816" s="8"/>
      <c r="J816" s="8"/>
      <c r="K816" s="8" t="str">
        <f>IFERROR(VLOOKUP(C816,选股!C810:E1806,3,FALSE),"-")</f>
        <v>-</v>
      </c>
      <c r="L816" s="8" t="str">
        <f>IF(C816&lt;&gt;"-",SUMIFS(买入!$G$4:$G$1000,买入!$C$4:$C$1000,持仓统计!C816),"-")</f>
        <v>-</v>
      </c>
      <c r="M816" s="9" t="str">
        <f>IF(C816&lt;&gt;"-",SUMIFS(买入!$I$4:$I$1000,买入!$C$4:$C$1000,持仓统计!C816),"-")</f>
        <v>-</v>
      </c>
      <c r="N816" s="8" t="str">
        <f>IF(C816&lt;&gt;"-",SUMIFS(卖出!$G$4:$G$1000,卖出!$C$4:$C$1000,持仓统计!C816),"-")</f>
        <v>-</v>
      </c>
      <c r="O816" s="9" t="str">
        <f>IF(C816&lt;&gt;"-",SUMIFS(卖出!$I$4:$I$1000,卖出!$C$4:$C$1000,持仓统计!C816),"-")</f>
        <v>-</v>
      </c>
      <c r="P816" s="8" t="str">
        <f t="shared" si="49"/>
        <v>-</v>
      </c>
      <c r="Q816" s="9"/>
      <c r="R816" s="9" t="str">
        <f t="shared" si="50"/>
        <v>-</v>
      </c>
      <c r="S816" s="9" t="str">
        <f>IF(C816&lt;&gt;"-",SUMIFS(买入!$J$4:$J$1000,买入!$C$4:$C$1000,持仓统计!C816)+SUMIFS(卖出!$J$4:$J$1000,卖出!$C$4:$C$1000,持仓统计!C816),"-")</f>
        <v>-</v>
      </c>
      <c r="T816" s="9" t="str">
        <f t="shared" si="51"/>
        <v>-</v>
      </c>
      <c r="U816" s="8"/>
    </row>
    <row r="817" customHeight="1" spans="2:21">
      <c r="B817" s="8">
        <f t="shared" si="48"/>
        <v>811</v>
      </c>
      <c r="C817" s="8" t="str">
        <f>IF(选股!C811&lt;&gt;"",选股!C811,"-")</f>
        <v>-</v>
      </c>
      <c r="D817" s="8"/>
      <c r="E817" s="8" t="str">
        <f>IFERROR(VLOOKUP(C817,选股!C811:E1807,2,FALSE),"-")</f>
        <v>-</v>
      </c>
      <c r="F817" s="8"/>
      <c r="G817" s="8"/>
      <c r="H817" s="8"/>
      <c r="I817" s="8"/>
      <c r="J817" s="8"/>
      <c r="K817" s="8" t="str">
        <f>IFERROR(VLOOKUP(C817,选股!C811:E1807,3,FALSE),"-")</f>
        <v>-</v>
      </c>
      <c r="L817" s="8" t="str">
        <f>IF(C817&lt;&gt;"-",SUMIFS(买入!$G$4:$G$1000,买入!$C$4:$C$1000,持仓统计!C817),"-")</f>
        <v>-</v>
      </c>
      <c r="M817" s="9" t="str">
        <f>IF(C817&lt;&gt;"-",SUMIFS(买入!$I$4:$I$1000,买入!$C$4:$C$1000,持仓统计!C817),"-")</f>
        <v>-</v>
      </c>
      <c r="N817" s="8" t="str">
        <f>IF(C817&lt;&gt;"-",SUMIFS(卖出!$G$4:$G$1000,卖出!$C$4:$C$1000,持仓统计!C817),"-")</f>
        <v>-</v>
      </c>
      <c r="O817" s="9" t="str">
        <f>IF(C817&lt;&gt;"-",SUMIFS(卖出!$I$4:$I$1000,卖出!$C$4:$C$1000,持仓统计!C817),"-")</f>
        <v>-</v>
      </c>
      <c r="P817" s="8" t="str">
        <f t="shared" si="49"/>
        <v>-</v>
      </c>
      <c r="Q817" s="9"/>
      <c r="R817" s="9" t="str">
        <f t="shared" si="50"/>
        <v>-</v>
      </c>
      <c r="S817" s="9" t="str">
        <f>IF(C817&lt;&gt;"-",SUMIFS(买入!$J$4:$J$1000,买入!$C$4:$C$1000,持仓统计!C817)+SUMIFS(卖出!$J$4:$J$1000,卖出!$C$4:$C$1000,持仓统计!C817),"-")</f>
        <v>-</v>
      </c>
      <c r="T817" s="9" t="str">
        <f t="shared" si="51"/>
        <v>-</v>
      </c>
      <c r="U817" s="8"/>
    </row>
    <row r="818" customHeight="1" spans="2:21">
      <c r="B818" s="8">
        <f t="shared" si="48"/>
        <v>812</v>
      </c>
      <c r="C818" s="8" t="str">
        <f>IF(选股!C812&lt;&gt;"",选股!C812,"-")</f>
        <v>-</v>
      </c>
      <c r="D818" s="8"/>
      <c r="E818" s="8" t="str">
        <f>IFERROR(VLOOKUP(C818,选股!C812:E1808,2,FALSE),"-")</f>
        <v>-</v>
      </c>
      <c r="F818" s="8"/>
      <c r="G818" s="8"/>
      <c r="H818" s="8"/>
      <c r="I818" s="8"/>
      <c r="J818" s="8"/>
      <c r="K818" s="8" t="str">
        <f>IFERROR(VLOOKUP(C818,选股!C812:E1808,3,FALSE),"-")</f>
        <v>-</v>
      </c>
      <c r="L818" s="8" t="str">
        <f>IF(C818&lt;&gt;"-",SUMIFS(买入!$G$4:$G$1000,买入!$C$4:$C$1000,持仓统计!C818),"-")</f>
        <v>-</v>
      </c>
      <c r="M818" s="9" t="str">
        <f>IF(C818&lt;&gt;"-",SUMIFS(买入!$I$4:$I$1000,买入!$C$4:$C$1000,持仓统计!C818),"-")</f>
        <v>-</v>
      </c>
      <c r="N818" s="8" t="str">
        <f>IF(C818&lt;&gt;"-",SUMIFS(卖出!$G$4:$G$1000,卖出!$C$4:$C$1000,持仓统计!C818),"-")</f>
        <v>-</v>
      </c>
      <c r="O818" s="9" t="str">
        <f>IF(C818&lt;&gt;"-",SUMIFS(卖出!$I$4:$I$1000,卖出!$C$4:$C$1000,持仓统计!C818),"-")</f>
        <v>-</v>
      </c>
      <c r="P818" s="8" t="str">
        <f t="shared" si="49"/>
        <v>-</v>
      </c>
      <c r="Q818" s="9"/>
      <c r="R818" s="9" t="str">
        <f t="shared" si="50"/>
        <v>-</v>
      </c>
      <c r="S818" s="9" t="str">
        <f>IF(C818&lt;&gt;"-",SUMIFS(买入!$J$4:$J$1000,买入!$C$4:$C$1000,持仓统计!C818)+SUMIFS(卖出!$J$4:$J$1000,卖出!$C$4:$C$1000,持仓统计!C818),"-")</f>
        <v>-</v>
      </c>
      <c r="T818" s="9" t="str">
        <f t="shared" si="51"/>
        <v>-</v>
      </c>
      <c r="U818" s="8"/>
    </row>
    <row r="819" customHeight="1" spans="2:21">
      <c r="B819" s="8">
        <f t="shared" si="48"/>
        <v>813</v>
      </c>
      <c r="C819" s="8" t="str">
        <f>IF(选股!C813&lt;&gt;"",选股!C813,"-")</f>
        <v>-</v>
      </c>
      <c r="D819" s="8"/>
      <c r="E819" s="8" t="str">
        <f>IFERROR(VLOOKUP(C819,选股!C813:E1809,2,FALSE),"-")</f>
        <v>-</v>
      </c>
      <c r="F819" s="8"/>
      <c r="G819" s="8"/>
      <c r="H819" s="8"/>
      <c r="I819" s="8"/>
      <c r="J819" s="8"/>
      <c r="K819" s="8" t="str">
        <f>IFERROR(VLOOKUP(C819,选股!C813:E1809,3,FALSE),"-")</f>
        <v>-</v>
      </c>
      <c r="L819" s="8" t="str">
        <f>IF(C819&lt;&gt;"-",SUMIFS(买入!$G$4:$G$1000,买入!$C$4:$C$1000,持仓统计!C819),"-")</f>
        <v>-</v>
      </c>
      <c r="M819" s="9" t="str">
        <f>IF(C819&lt;&gt;"-",SUMIFS(买入!$I$4:$I$1000,买入!$C$4:$C$1000,持仓统计!C819),"-")</f>
        <v>-</v>
      </c>
      <c r="N819" s="8" t="str">
        <f>IF(C819&lt;&gt;"-",SUMIFS(卖出!$G$4:$G$1000,卖出!$C$4:$C$1000,持仓统计!C819),"-")</f>
        <v>-</v>
      </c>
      <c r="O819" s="9" t="str">
        <f>IF(C819&lt;&gt;"-",SUMIFS(卖出!$I$4:$I$1000,卖出!$C$4:$C$1000,持仓统计!C819),"-")</f>
        <v>-</v>
      </c>
      <c r="P819" s="8" t="str">
        <f t="shared" si="49"/>
        <v>-</v>
      </c>
      <c r="Q819" s="9"/>
      <c r="R819" s="9" t="str">
        <f t="shared" si="50"/>
        <v>-</v>
      </c>
      <c r="S819" s="9" t="str">
        <f>IF(C819&lt;&gt;"-",SUMIFS(买入!$J$4:$J$1000,买入!$C$4:$C$1000,持仓统计!C819)+SUMIFS(卖出!$J$4:$J$1000,卖出!$C$4:$C$1000,持仓统计!C819),"-")</f>
        <v>-</v>
      </c>
      <c r="T819" s="9" t="str">
        <f t="shared" si="51"/>
        <v>-</v>
      </c>
      <c r="U819" s="8"/>
    </row>
    <row r="820" customHeight="1" spans="2:21">
      <c r="B820" s="8">
        <f t="shared" si="48"/>
        <v>814</v>
      </c>
      <c r="C820" s="8" t="str">
        <f>IF(选股!C814&lt;&gt;"",选股!C814,"-")</f>
        <v>-</v>
      </c>
      <c r="D820" s="8"/>
      <c r="E820" s="8" t="str">
        <f>IFERROR(VLOOKUP(C820,选股!C814:E1810,2,FALSE),"-")</f>
        <v>-</v>
      </c>
      <c r="F820" s="8"/>
      <c r="G820" s="8"/>
      <c r="H820" s="8"/>
      <c r="I820" s="8"/>
      <c r="J820" s="8"/>
      <c r="K820" s="8" t="str">
        <f>IFERROR(VLOOKUP(C820,选股!C814:E1810,3,FALSE),"-")</f>
        <v>-</v>
      </c>
      <c r="L820" s="8" t="str">
        <f>IF(C820&lt;&gt;"-",SUMIFS(买入!$G$4:$G$1000,买入!$C$4:$C$1000,持仓统计!C820),"-")</f>
        <v>-</v>
      </c>
      <c r="M820" s="9" t="str">
        <f>IF(C820&lt;&gt;"-",SUMIFS(买入!$I$4:$I$1000,买入!$C$4:$C$1000,持仓统计!C820),"-")</f>
        <v>-</v>
      </c>
      <c r="N820" s="8" t="str">
        <f>IF(C820&lt;&gt;"-",SUMIFS(卖出!$G$4:$G$1000,卖出!$C$4:$C$1000,持仓统计!C820),"-")</f>
        <v>-</v>
      </c>
      <c r="O820" s="9" t="str">
        <f>IF(C820&lt;&gt;"-",SUMIFS(卖出!$I$4:$I$1000,卖出!$C$4:$C$1000,持仓统计!C820),"-")</f>
        <v>-</v>
      </c>
      <c r="P820" s="8" t="str">
        <f t="shared" si="49"/>
        <v>-</v>
      </c>
      <c r="Q820" s="9"/>
      <c r="R820" s="9" t="str">
        <f t="shared" si="50"/>
        <v>-</v>
      </c>
      <c r="S820" s="9" t="str">
        <f>IF(C820&lt;&gt;"-",SUMIFS(买入!$J$4:$J$1000,买入!$C$4:$C$1000,持仓统计!C820)+SUMIFS(卖出!$J$4:$J$1000,卖出!$C$4:$C$1000,持仓统计!C820),"-")</f>
        <v>-</v>
      </c>
      <c r="T820" s="9" t="str">
        <f t="shared" si="51"/>
        <v>-</v>
      </c>
      <c r="U820" s="8"/>
    </row>
    <row r="821" customHeight="1" spans="2:21">
      <c r="B821" s="8">
        <f t="shared" si="48"/>
        <v>815</v>
      </c>
      <c r="C821" s="8" t="str">
        <f>IF(选股!C815&lt;&gt;"",选股!C815,"-")</f>
        <v>-</v>
      </c>
      <c r="D821" s="8"/>
      <c r="E821" s="8" t="str">
        <f>IFERROR(VLOOKUP(C821,选股!C815:E1811,2,FALSE),"-")</f>
        <v>-</v>
      </c>
      <c r="F821" s="8"/>
      <c r="G821" s="8"/>
      <c r="H821" s="8"/>
      <c r="I821" s="8"/>
      <c r="J821" s="8"/>
      <c r="K821" s="8" t="str">
        <f>IFERROR(VLOOKUP(C821,选股!C815:E1811,3,FALSE),"-")</f>
        <v>-</v>
      </c>
      <c r="L821" s="8" t="str">
        <f>IF(C821&lt;&gt;"-",SUMIFS(买入!$G$4:$G$1000,买入!$C$4:$C$1000,持仓统计!C821),"-")</f>
        <v>-</v>
      </c>
      <c r="M821" s="9" t="str">
        <f>IF(C821&lt;&gt;"-",SUMIFS(买入!$I$4:$I$1000,买入!$C$4:$C$1000,持仓统计!C821),"-")</f>
        <v>-</v>
      </c>
      <c r="N821" s="8" t="str">
        <f>IF(C821&lt;&gt;"-",SUMIFS(卖出!$G$4:$G$1000,卖出!$C$4:$C$1000,持仓统计!C821),"-")</f>
        <v>-</v>
      </c>
      <c r="O821" s="9" t="str">
        <f>IF(C821&lt;&gt;"-",SUMIFS(卖出!$I$4:$I$1000,卖出!$C$4:$C$1000,持仓统计!C821),"-")</f>
        <v>-</v>
      </c>
      <c r="P821" s="8" t="str">
        <f t="shared" si="49"/>
        <v>-</v>
      </c>
      <c r="Q821" s="9"/>
      <c r="R821" s="9" t="str">
        <f t="shared" si="50"/>
        <v>-</v>
      </c>
      <c r="S821" s="9" t="str">
        <f>IF(C821&lt;&gt;"-",SUMIFS(买入!$J$4:$J$1000,买入!$C$4:$C$1000,持仓统计!C821)+SUMIFS(卖出!$J$4:$J$1000,卖出!$C$4:$C$1000,持仓统计!C821),"-")</f>
        <v>-</v>
      </c>
      <c r="T821" s="9" t="str">
        <f t="shared" si="51"/>
        <v>-</v>
      </c>
      <c r="U821" s="8"/>
    </row>
    <row r="822" customHeight="1" spans="2:21">
      <c r="B822" s="8">
        <f t="shared" si="48"/>
        <v>816</v>
      </c>
      <c r="C822" s="8" t="str">
        <f>IF(选股!C816&lt;&gt;"",选股!C816,"-")</f>
        <v>-</v>
      </c>
      <c r="D822" s="8"/>
      <c r="E822" s="8" t="str">
        <f>IFERROR(VLOOKUP(C822,选股!C816:E1812,2,FALSE),"-")</f>
        <v>-</v>
      </c>
      <c r="F822" s="8"/>
      <c r="G822" s="8"/>
      <c r="H822" s="8"/>
      <c r="I822" s="8"/>
      <c r="J822" s="8"/>
      <c r="K822" s="8" t="str">
        <f>IFERROR(VLOOKUP(C822,选股!C816:E1812,3,FALSE),"-")</f>
        <v>-</v>
      </c>
      <c r="L822" s="8" t="str">
        <f>IF(C822&lt;&gt;"-",SUMIFS(买入!$G$4:$G$1000,买入!$C$4:$C$1000,持仓统计!C822),"-")</f>
        <v>-</v>
      </c>
      <c r="M822" s="9" t="str">
        <f>IF(C822&lt;&gt;"-",SUMIFS(买入!$I$4:$I$1000,买入!$C$4:$C$1000,持仓统计!C822),"-")</f>
        <v>-</v>
      </c>
      <c r="N822" s="8" t="str">
        <f>IF(C822&lt;&gt;"-",SUMIFS(卖出!$G$4:$G$1000,卖出!$C$4:$C$1000,持仓统计!C822),"-")</f>
        <v>-</v>
      </c>
      <c r="O822" s="9" t="str">
        <f>IF(C822&lt;&gt;"-",SUMIFS(卖出!$I$4:$I$1000,卖出!$C$4:$C$1000,持仓统计!C822),"-")</f>
        <v>-</v>
      </c>
      <c r="P822" s="8" t="str">
        <f t="shared" si="49"/>
        <v>-</v>
      </c>
      <c r="Q822" s="9"/>
      <c r="R822" s="9" t="str">
        <f t="shared" si="50"/>
        <v>-</v>
      </c>
      <c r="S822" s="9" t="str">
        <f>IF(C822&lt;&gt;"-",SUMIFS(买入!$J$4:$J$1000,买入!$C$4:$C$1000,持仓统计!C822)+SUMIFS(卖出!$J$4:$J$1000,卖出!$C$4:$C$1000,持仓统计!C822),"-")</f>
        <v>-</v>
      </c>
      <c r="T822" s="9" t="str">
        <f t="shared" si="51"/>
        <v>-</v>
      </c>
      <c r="U822" s="8"/>
    </row>
    <row r="823" customHeight="1" spans="2:21">
      <c r="B823" s="8">
        <f t="shared" si="48"/>
        <v>817</v>
      </c>
      <c r="C823" s="8" t="str">
        <f>IF(选股!C817&lt;&gt;"",选股!C817,"-")</f>
        <v>-</v>
      </c>
      <c r="D823" s="8"/>
      <c r="E823" s="8" t="str">
        <f>IFERROR(VLOOKUP(C823,选股!C817:E1813,2,FALSE),"-")</f>
        <v>-</v>
      </c>
      <c r="F823" s="8"/>
      <c r="G823" s="8"/>
      <c r="H823" s="8"/>
      <c r="I823" s="8"/>
      <c r="J823" s="8"/>
      <c r="K823" s="8" t="str">
        <f>IFERROR(VLOOKUP(C823,选股!C817:E1813,3,FALSE),"-")</f>
        <v>-</v>
      </c>
      <c r="L823" s="8" t="str">
        <f>IF(C823&lt;&gt;"-",SUMIFS(买入!$G$4:$G$1000,买入!$C$4:$C$1000,持仓统计!C823),"-")</f>
        <v>-</v>
      </c>
      <c r="M823" s="9" t="str">
        <f>IF(C823&lt;&gt;"-",SUMIFS(买入!$I$4:$I$1000,买入!$C$4:$C$1000,持仓统计!C823),"-")</f>
        <v>-</v>
      </c>
      <c r="N823" s="8" t="str">
        <f>IF(C823&lt;&gt;"-",SUMIFS(卖出!$G$4:$G$1000,卖出!$C$4:$C$1000,持仓统计!C823),"-")</f>
        <v>-</v>
      </c>
      <c r="O823" s="9" t="str">
        <f>IF(C823&lt;&gt;"-",SUMIFS(卖出!$I$4:$I$1000,卖出!$C$4:$C$1000,持仓统计!C823),"-")</f>
        <v>-</v>
      </c>
      <c r="P823" s="8" t="str">
        <f t="shared" si="49"/>
        <v>-</v>
      </c>
      <c r="Q823" s="9"/>
      <c r="R823" s="9" t="str">
        <f t="shared" si="50"/>
        <v>-</v>
      </c>
      <c r="S823" s="9" t="str">
        <f>IF(C823&lt;&gt;"-",SUMIFS(买入!$J$4:$J$1000,买入!$C$4:$C$1000,持仓统计!C823)+SUMIFS(卖出!$J$4:$J$1000,卖出!$C$4:$C$1000,持仓统计!C823),"-")</f>
        <v>-</v>
      </c>
      <c r="T823" s="9" t="str">
        <f t="shared" si="51"/>
        <v>-</v>
      </c>
      <c r="U823" s="8"/>
    </row>
    <row r="824" customHeight="1" spans="2:21">
      <c r="B824" s="8">
        <f t="shared" si="48"/>
        <v>818</v>
      </c>
      <c r="C824" s="8" t="str">
        <f>IF(选股!C818&lt;&gt;"",选股!C818,"-")</f>
        <v>-</v>
      </c>
      <c r="D824" s="8"/>
      <c r="E824" s="8" t="str">
        <f>IFERROR(VLOOKUP(C824,选股!C818:E1814,2,FALSE),"-")</f>
        <v>-</v>
      </c>
      <c r="F824" s="8"/>
      <c r="G824" s="8"/>
      <c r="H824" s="8"/>
      <c r="I824" s="8"/>
      <c r="J824" s="8"/>
      <c r="K824" s="8" t="str">
        <f>IFERROR(VLOOKUP(C824,选股!C818:E1814,3,FALSE),"-")</f>
        <v>-</v>
      </c>
      <c r="L824" s="8" t="str">
        <f>IF(C824&lt;&gt;"-",SUMIFS(买入!$G$4:$G$1000,买入!$C$4:$C$1000,持仓统计!C824),"-")</f>
        <v>-</v>
      </c>
      <c r="M824" s="9" t="str">
        <f>IF(C824&lt;&gt;"-",SUMIFS(买入!$I$4:$I$1000,买入!$C$4:$C$1000,持仓统计!C824),"-")</f>
        <v>-</v>
      </c>
      <c r="N824" s="8" t="str">
        <f>IF(C824&lt;&gt;"-",SUMIFS(卖出!$G$4:$G$1000,卖出!$C$4:$C$1000,持仓统计!C824),"-")</f>
        <v>-</v>
      </c>
      <c r="O824" s="9" t="str">
        <f>IF(C824&lt;&gt;"-",SUMIFS(卖出!$I$4:$I$1000,卖出!$C$4:$C$1000,持仓统计!C824),"-")</f>
        <v>-</v>
      </c>
      <c r="P824" s="8" t="str">
        <f t="shared" si="49"/>
        <v>-</v>
      </c>
      <c r="Q824" s="9"/>
      <c r="R824" s="9" t="str">
        <f t="shared" si="50"/>
        <v>-</v>
      </c>
      <c r="S824" s="9" t="str">
        <f>IF(C824&lt;&gt;"-",SUMIFS(买入!$J$4:$J$1000,买入!$C$4:$C$1000,持仓统计!C824)+SUMIFS(卖出!$J$4:$J$1000,卖出!$C$4:$C$1000,持仓统计!C824),"-")</f>
        <v>-</v>
      </c>
      <c r="T824" s="9" t="str">
        <f t="shared" si="51"/>
        <v>-</v>
      </c>
      <c r="U824" s="8"/>
    </row>
    <row r="825" customHeight="1" spans="2:21">
      <c r="B825" s="8">
        <f t="shared" si="48"/>
        <v>819</v>
      </c>
      <c r="C825" s="8" t="str">
        <f>IF(选股!C819&lt;&gt;"",选股!C819,"-")</f>
        <v>-</v>
      </c>
      <c r="D825" s="8"/>
      <c r="E825" s="8" t="str">
        <f>IFERROR(VLOOKUP(C825,选股!C819:E1815,2,FALSE),"-")</f>
        <v>-</v>
      </c>
      <c r="F825" s="8"/>
      <c r="G825" s="8"/>
      <c r="H825" s="8"/>
      <c r="I825" s="8"/>
      <c r="J825" s="8"/>
      <c r="K825" s="8" t="str">
        <f>IFERROR(VLOOKUP(C825,选股!C819:E1815,3,FALSE),"-")</f>
        <v>-</v>
      </c>
      <c r="L825" s="8" t="str">
        <f>IF(C825&lt;&gt;"-",SUMIFS(买入!$G$4:$G$1000,买入!$C$4:$C$1000,持仓统计!C825),"-")</f>
        <v>-</v>
      </c>
      <c r="M825" s="9" t="str">
        <f>IF(C825&lt;&gt;"-",SUMIFS(买入!$I$4:$I$1000,买入!$C$4:$C$1000,持仓统计!C825),"-")</f>
        <v>-</v>
      </c>
      <c r="N825" s="8" t="str">
        <f>IF(C825&lt;&gt;"-",SUMIFS(卖出!$G$4:$G$1000,卖出!$C$4:$C$1000,持仓统计!C825),"-")</f>
        <v>-</v>
      </c>
      <c r="O825" s="9" t="str">
        <f>IF(C825&lt;&gt;"-",SUMIFS(卖出!$I$4:$I$1000,卖出!$C$4:$C$1000,持仓统计!C825),"-")</f>
        <v>-</v>
      </c>
      <c r="P825" s="8" t="str">
        <f t="shared" si="49"/>
        <v>-</v>
      </c>
      <c r="Q825" s="9"/>
      <c r="R825" s="9" t="str">
        <f t="shared" si="50"/>
        <v>-</v>
      </c>
      <c r="S825" s="9" t="str">
        <f>IF(C825&lt;&gt;"-",SUMIFS(买入!$J$4:$J$1000,买入!$C$4:$C$1000,持仓统计!C825)+SUMIFS(卖出!$J$4:$J$1000,卖出!$C$4:$C$1000,持仓统计!C825),"-")</f>
        <v>-</v>
      </c>
      <c r="T825" s="9" t="str">
        <f t="shared" si="51"/>
        <v>-</v>
      </c>
      <c r="U825" s="8"/>
    </row>
    <row r="826" customHeight="1" spans="2:21">
      <c r="B826" s="8">
        <f t="shared" si="48"/>
        <v>820</v>
      </c>
      <c r="C826" s="8" t="str">
        <f>IF(选股!C820&lt;&gt;"",选股!C820,"-")</f>
        <v>-</v>
      </c>
      <c r="D826" s="8"/>
      <c r="E826" s="8" t="str">
        <f>IFERROR(VLOOKUP(C826,选股!C820:E1816,2,FALSE),"-")</f>
        <v>-</v>
      </c>
      <c r="F826" s="8"/>
      <c r="G826" s="8"/>
      <c r="H826" s="8"/>
      <c r="I826" s="8"/>
      <c r="J826" s="8"/>
      <c r="K826" s="8" t="str">
        <f>IFERROR(VLOOKUP(C826,选股!C820:E1816,3,FALSE),"-")</f>
        <v>-</v>
      </c>
      <c r="L826" s="8" t="str">
        <f>IF(C826&lt;&gt;"-",SUMIFS(买入!$G$4:$G$1000,买入!$C$4:$C$1000,持仓统计!C826),"-")</f>
        <v>-</v>
      </c>
      <c r="M826" s="9" t="str">
        <f>IF(C826&lt;&gt;"-",SUMIFS(买入!$I$4:$I$1000,买入!$C$4:$C$1000,持仓统计!C826),"-")</f>
        <v>-</v>
      </c>
      <c r="N826" s="8" t="str">
        <f>IF(C826&lt;&gt;"-",SUMIFS(卖出!$G$4:$G$1000,卖出!$C$4:$C$1000,持仓统计!C826),"-")</f>
        <v>-</v>
      </c>
      <c r="O826" s="9" t="str">
        <f>IF(C826&lt;&gt;"-",SUMIFS(卖出!$I$4:$I$1000,卖出!$C$4:$C$1000,持仓统计!C826),"-")</f>
        <v>-</v>
      </c>
      <c r="P826" s="8" t="str">
        <f t="shared" si="49"/>
        <v>-</v>
      </c>
      <c r="Q826" s="9"/>
      <c r="R826" s="9" t="str">
        <f t="shared" si="50"/>
        <v>-</v>
      </c>
      <c r="S826" s="9" t="str">
        <f>IF(C826&lt;&gt;"-",SUMIFS(买入!$J$4:$J$1000,买入!$C$4:$C$1000,持仓统计!C826)+SUMIFS(卖出!$J$4:$J$1000,卖出!$C$4:$C$1000,持仓统计!C826),"-")</f>
        <v>-</v>
      </c>
      <c r="T826" s="9" t="str">
        <f t="shared" si="51"/>
        <v>-</v>
      </c>
      <c r="U826" s="8"/>
    </row>
    <row r="827" customHeight="1" spans="2:21">
      <c r="B827" s="8">
        <f t="shared" si="48"/>
        <v>821</v>
      </c>
      <c r="C827" s="8" t="str">
        <f>IF(选股!C821&lt;&gt;"",选股!C821,"-")</f>
        <v>-</v>
      </c>
      <c r="D827" s="8"/>
      <c r="E827" s="8" t="str">
        <f>IFERROR(VLOOKUP(C827,选股!C821:E1817,2,FALSE),"-")</f>
        <v>-</v>
      </c>
      <c r="F827" s="8"/>
      <c r="G827" s="8"/>
      <c r="H827" s="8"/>
      <c r="I827" s="8"/>
      <c r="J827" s="8"/>
      <c r="K827" s="8" t="str">
        <f>IFERROR(VLOOKUP(C827,选股!C821:E1817,3,FALSE),"-")</f>
        <v>-</v>
      </c>
      <c r="L827" s="8" t="str">
        <f>IF(C827&lt;&gt;"-",SUMIFS(买入!$G$4:$G$1000,买入!$C$4:$C$1000,持仓统计!C827),"-")</f>
        <v>-</v>
      </c>
      <c r="M827" s="9" t="str">
        <f>IF(C827&lt;&gt;"-",SUMIFS(买入!$I$4:$I$1000,买入!$C$4:$C$1000,持仓统计!C827),"-")</f>
        <v>-</v>
      </c>
      <c r="N827" s="8" t="str">
        <f>IF(C827&lt;&gt;"-",SUMIFS(卖出!$G$4:$G$1000,卖出!$C$4:$C$1000,持仓统计!C827),"-")</f>
        <v>-</v>
      </c>
      <c r="O827" s="9" t="str">
        <f>IF(C827&lt;&gt;"-",SUMIFS(卖出!$I$4:$I$1000,卖出!$C$4:$C$1000,持仓统计!C827),"-")</f>
        <v>-</v>
      </c>
      <c r="P827" s="8" t="str">
        <f t="shared" si="49"/>
        <v>-</v>
      </c>
      <c r="Q827" s="9"/>
      <c r="R827" s="9" t="str">
        <f t="shared" si="50"/>
        <v>-</v>
      </c>
      <c r="S827" s="9" t="str">
        <f>IF(C827&lt;&gt;"-",SUMIFS(买入!$J$4:$J$1000,买入!$C$4:$C$1000,持仓统计!C827)+SUMIFS(卖出!$J$4:$J$1000,卖出!$C$4:$C$1000,持仓统计!C827),"-")</f>
        <v>-</v>
      </c>
      <c r="T827" s="9" t="str">
        <f t="shared" si="51"/>
        <v>-</v>
      </c>
      <c r="U827" s="8"/>
    </row>
    <row r="828" customHeight="1" spans="2:21">
      <c r="B828" s="8">
        <f t="shared" si="48"/>
        <v>822</v>
      </c>
      <c r="C828" s="8" t="str">
        <f>IF(选股!C822&lt;&gt;"",选股!C822,"-")</f>
        <v>-</v>
      </c>
      <c r="D828" s="8"/>
      <c r="E828" s="8" t="str">
        <f>IFERROR(VLOOKUP(C828,选股!C822:E1818,2,FALSE),"-")</f>
        <v>-</v>
      </c>
      <c r="F828" s="8"/>
      <c r="G828" s="8"/>
      <c r="H828" s="8"/>
      <c r="I828" s="8"/>
      <c r="J828" s="8"/>
      <c r="K828" s="8" t="str">
        <f>IFERROR(VLOOKUP(C828,选股!C822:E1818,3,FALSE),"-")</f>
        <v>-</v>
      </c>
      <c r="L828" s="8" t="str">
        <f>IF(C828&lt;&gt;"-",SUMIFS(买入!$G$4:$G$1000,买入!$C$4:$C$1000,持仓统计!C828),"-")</f>
        <v>-</v>
      </c>
      <c r="M828" s="9" t="str">
        <f>IF(C828&lt;&gt;"-",SUMIFS(买入!$I$4:$I$1000,买入!$C$4:$C$1000,持仓统计!C828),"-")</f>
        <v>-</v>
      </c>
      <c r="N828" s="8" t="str">
        <f>IF(C828&lt;&gt;"-",SUMIFS(卖出!$G$4:$G$1000,卖出!$C$4:$C$1000,持仓统计!C828),"-")</f>
        <v>-</v>
      </c>
      <c r="O828" s="9" t="str">
        <f>IF(C828&lt;&gt;"-",SUMIFS(卖出!$I$4:$I$1000,卖出!$C$4:$C$1000,持仓统计!C828),"-")</f>
        <v>-</v>
      </c>
      <c r="P828" s="8" t="str">
        <f t="shared" si="49"/>
        <v>-</v>
      </c>
      <c r="Q828" s="9"/>
      <c r="R828" s="9" t="str">
        <f t="shared" si="50"/>
        <v>-</v>
      </c>
      <c r="S828" s="9" t="str">
        <f>IF(C828&lt;&gt;"-",SUMIFS(买入!$J$4:$J$1000,买入!$C$4:$C$1000,持仓统计!C828)+SUMIFS(卖出!$J$4:$J$1000,卖出!$C$4:$C$1000,持仓统计!C828),"-")</f>
        <v>-</v>
      </c>
      <c r="T828" s="9" t="str">
        <f t="shared" si="51"/>
        <v>-</v>
      </c>
      <c r="U828" s="8"/>
    </row>
    <row r="829" customHeight="1" spans="2:21">
      <c r="B829" s="8">
        <f t="shared" si="48"/>
        <v>823</v>
      </c>
      <c r="C829" s="8" t="str">
        <f>IF(选股!C823&lt;&gt;"",选股!C823,"-")</f>
        <v>-</v>
      </c>
      <c r="D829" s="8"/>
      <c r="E829" s="8" t="str">
        <f>IFERROR(VLOOKUP(C829,选股!C823:E1819,2,FALSE),"-")</f>
        <v>-</v>
      </c>
      <c r="F829" s="8"/>
      <c r="G829" s="8"/>
      <c r="H829" s="8"/>
      <c r="I829" s="8"/>
      <c r="J829" s="8"/>
      <c r="K829" s="8" t="str">
        <f>IFERROR(VLOOKUP(C829,选股!C823:E1819,3,FALSE),"-")</f>
        <v>-</v>
      </c>
      <c r="L829" s="8" t="str">
        <f>IF(C829&lt;&gt;"-",SUMIFS(买入!$G$4:$G$1000,买入!$C$4:$C$1000,持仓统计!C829),"-")</f>
        <v>-</v>
      </c>
      <c r="M829" s="9" t="str">
        <f>IF(C829&lt;&gt;"-",SUMIFS(买入!$I$4:$I$1000,买入!$C$4:$C$1000,持仓统计!C829),"-")</f>
        <v>-</v>
      </c>
      <c r="N829" s="8" t="str">
        <f>IF(C829&lt;&gt;"-",SUMIFS(卖出!$G$4:$G$1000,卖出!$C$4:$C$1000,持仓统计!C829),"-")</f>
        <v>-</v>
      </c>
      <c r="O829" s="9" t="str">
        <f>IF(C829&lt;&gt;"-",SUMIFS(卖出!$I$4:$I$1000,卖出!$C$4:$C$1000,持仓统计!C829),"-")</f>
        <v>-</v>
      </c>
      <c r="P829" s="8" t="str">
        <f t="shared" si="49"/>
        <v>-</v>
      </c>
      <c r="Q829" s="9"/>
      <c r="R829" s="9" t="str">
        <f t="shared" si="50"/>
        <v>-</v>
      </c>
      <c r="S829" s="9" t="str">
        <f>IF(C829&lt;&gt;"-",SUMIFS(买入!$J$4:$J$1000,买入!$C$4:$C$1000,持仓统计!C829)+SUMIFS(卖出!$J$4:$J$1000,卖出!$C$4:$C$1000,持仓统计!C829),"-")</f>
        <v>-</v>
      </c>
      <c r="T829" s="9" t="str">
        <f t="shared" si="51"/>
        <v>-</v>
      </c>
      <c r="U829" s="8"/>
    </row>
    <row r="830" customHeight="1" spans="2:21">
      <c r="B830" s="8">
        <f t="shared" si="48"/>
        <v>824</v>
      </c>
      <c r="C830" s="8" t="str">
        <f>IF(选股!C824&lt;&gt;"",选股!C824,"-")</f>
        <v>-</v>
      </c>
      <c r="D830" s="8"/>
      <c r="E830" s="8" t="str">
        <f>IFERROR(VLOOKUP(C830,选股!C824:E1820,2,FALSE),"-")</f>
        <v>-</v>
      </c>
      <c r="F830" s="8"/>
      <c r="G830" s="8"/>
      <c r="H830" s="8"/>
      <c r="I830" s="8"/>
      <c r="J830" s="8"/>
      <c r="K830" s="8" t="str">
        <f>IFERROR(VLOOKUP(C830,选股!C824:E1820,3,FALSE),"-")</f>
        <v>-</v>
      </c>
      <c r="L830" s="8" t="str">
        <f>IF(C830&lt;&gt;"-",SUMIFS(买入!$G$4:$G$1000,买入!$C$4:$C$1000,持仓统计!C830),"-")</f>
        <v>-</v>
      </c>
      <c r="M830" s="9" t="str">
        <f>IF(C830&lt;&gt;"-",SUMIFS(买入!$I$4:$I$1000,买入!$C$4:$C$1000,持仓统计!C830),"-")</f>
        <v>-</v>
      </c>
      <c r="N830" s="8" t="str">
        <f>IF(C830&lt;&gt;"-",SUMIFS(卖出!$G$4:$G$1000,卖出!$C$4:$C$1000,持仓统计!C830),"-")</f>
        <v>-</v>
      </c>
      <c r="O830" s="9" t="str">
        <f>IF(C830&lt;&gt;"-",SUMIFS(卖出!$I$4:$I$1000,卖出!$C$4:$C$1000,持仓统计!C830),"-")</f>
        <v>-</v>
      </c>
      <c r="P830" s="8" t="str">
        <f t="shared" si="49"/>
        <v>-</v>
      </c>
      <c r="Q830" s="9"/>
      <c r="R830" s="9" t="str">
        <f t="shared" si="50"/>
        <v>-</v>
      </c>
      <c r="S830" s="9" t="str">
        <f>IF(C830&lt;&gt;"-",SUMIFS(买入!$J$4:$J$1000,买入!$C$4:$C$1000,持仓统计!C830)+SUMIFS(卖出!$J$4:$J$1000,卖出!$C$4:$C$1000,持仓统计!C830),"-")</f>
        <v>-</v>
      </c>
      <c r="T830" s="9" t="str">
        <f t="shared" si="51"/>
        <v>-</v>
      </c>
      <c r="U830" s="8"/>
    </row>
    <row r="831" customHeight="1" spans="2:21">
      <c r="B831" s="8">
        <f t="shared" si="48"/>
        <v>825</v>
      </c>
      <c r="C831" s="8" t="str">
        <f>IF(选股!C825&lt;&gt;"",选股!C825,"-")</f>
        <v>-</v>
      </c>
      <c r="D831" s="8"/>
      <c r="E831" s="8" t="str">
        <f>IFERROR(VLOOKUP(C831,选股!C825:E1821,2,FALSE),"-")</f>
        <v>-</v>
      </c>
      <c r="F831" s="8"/>
      <c r="G831" s="8"/>
      <c r="H831" s="8"/>
      <c r="I831" s="8"/>
      <c r="J831" s="8"/>
      <c r="K831" s="8" t="str">
        <f>IFERROR(VLOOKUP(C831,选股!C825:E1821,3,FALSE),"-")</f>
        <v>-</v>
      </c>
      <c r="L831" s="8" t="str">
        <f>IF(C831&lt;&gt;"-",SUMIFS(买入!$G$4:$G$1000,买入!$C$4:$C$1000,持仓统计!C831),"-")</f>
        <v>-</v>
      </c>
      <c r="M831" s="9" t="str">
        <f>IF(C831&lt;&gt;"-",SUMIFS(买入!$I$4:$I$1000,买入!$C$4:$C$1000,持仓统计!C831),"-")</f>
        <v>-</v>
      </c>
      <c r="N831" s="8" t="str">
        <f>IF(C831&lt;&gt;"-",SUMIFS(卖出!$G$4:$G$1000,卖出!$C$4:$C$1000,持仓统计!C831),"-")</f>
        <v>-</v>
      </c>
      <c r="O831" s="9" t="str">
        <f>IF(C831&lt;&gt;"-",SUMIFS(卖出!$I$4:$I$1000,卖出!$C$4:$C$1000,持仓统计!C831),"-")</f>
        <v>-</v>
      </c>
      <c r="P831" s="8" t="str">
        <f t="shared" si="49"/>
        <v>-</v>
      </c>
      <c r="Q831" s="9"/>
      <c r="R831" s="9" t="str">
        <f t="shared" si="50"/>
        <v>-</v>
      </c>
      <c r="S831" s="9" t="str">
        <f>IF(C831&lt;&gt;"-",SUMIFS(买入!$J$4:$J$1000,买入!$C$4:$C$1000,持仓统计!C831)+SUMIFS(卖出!$J$4:$J$1000,卖出!$C$4:$C$1000,持仓统计!C831),"-")</f>
        <v>-</v>
      </c>
      <c r="T831" s="9" t="str">
        <f t="shared" si="51"/>
        <v>-</v>
      </c>
      <c r="U831" s="8"/>
    </row>
    <row r="832" customHeight="1" spans="2:21">
      <c r="B832" s="8">
        <f t="shared" si="48"/>
        <v>826</v>
      </c>
      <c r="C832" s="8" t="str">
        <f>IF(选股!C826&lt;&gt;"",选股!C826,"-")</f>
        <v>-</v>
      </c>
      <c r="D832" s="8"/>
      <c r="E832" s="8" t="str">
        <f>IFERROR(VLOOKUP(C832,选股!C826:E1822,2,FALSE),"-")</f>
        <v>-</v>
      </c>
      <c r="F832" s="8"/>
      <c r="G832" s="8"/>
      <c r="H832" s="8"/>
      <c r="I832" s="8"/>
      <c r="J832" s="8"/>
      <c r="K832" s="8" t="str">
        <f>IFERROR(VLOOKUP(C832,选股!C826:E1822,3,FALSE),"-")</f>
        <v>-</v>
      </c>
      <c r="L832" s="8" t="str">
        <f>IF(C832&lt;&gt;"-",SUMIFS(买入!$G$4:$G$1000,买入!$C$4:$C$1000,持仓统计!C832),"-")</f>
        <v>-</v>
      </c>
      <c r="M832" s="9" t="str">
        <f>IF(C832&lt;&gt;"-",SUMIFS(买入!$I$4:$I$1000,买入!$C$4:$C$1000,持仓统计!C832),"-")</f>
        <v>-</v>
      </c>
      <c r="N832" s="8" t="str">
        <f>IF(C832&lt;&gt;"-",SUMIFS(卖出!$G$4:$G$1000,卖出!$C$4:$C$1000,持仓统计!C832),"-")</f>
        <v>-</v>
      </c>
      <c r="O832" s="9" t="str">
        <f>IF(C832&lt;&gt;"-",SUMIFS(卖出!$I$4:$I$1000,卖出!$C$4:$C$1000,持仓统计!C832),"-")</f>
        <v>-</v>
      </c>
      <c r="P832" s="8" t="str">
        <f t="shared" si="49"/>
        <v>-</v>
      </c>
      <c r="Q832" s="9"/>
      <c r="R832" s="9" t="str">
        <f t="shared" si="50"/>
        <v>-</v>
      </c>
      <c r="S832" s="9" t="str">
        <f>IF(C832&lt;&gt;"-",SUMIFS(买入!$J$4:$J$1000,买入!$C$4:$C$1000,持仓统计!C832)+SUMIFS(卖出!$J$4:$J$1000,卖出!$C$4:$C$1000,持仓统计!C832),"-")</f>
        <v>-</v>
      </c>
      <c r="T832" s="9" t="str">
        <f t="shared" si="51"/>
        <v>-</v>
      </c>
      <c r="U832" s="8"/>
    </row>
    <row r="833" customHeight="1" spans="2:21">
      <c r="B833" s="8">
        <f t="shared" si="48"/>
        <v>827</v>
      </c>
      <c r="C833" s="8" t="str">
        <f>IF(选股!C827&lt;&gt;"",选股!C827,"-")</f>
        <v>-</v>
      </c>
      <c r="D833" s="8"/>
      <c r="E833" s="8" t="str">
        <f>IFERROR(VLOOKUP(C833,选股!C827:E1823,2,FALSE),"-")</f>
        <v>-</v>
      </c>
      <c r="F833" s="8"/>
      <c r="G833" s="8"/>
      <c r="H833" s="8"/>
      <c r="I833" s="8"/>
      <c r="J833" s="8"/>
      <c r="K833" s="8" t="str">
        <f>IFERROR(VLOOKUP(C833,选股!C827:E1823,3,FALSE),"-")</f>
        <v>-</v>
      </c>
      <c r="L833" s="8" t="str">
        <f>IF(C833&lt;&gt;"-",SUMIFS(买入!$G$4:$G$1000,买入!$C$4:$C$1000,持仓统计!C833),"-")</f>
        <v>-</v>
      </c>
      <c r="M833" s="9" t="str">
        <f>IF(C833&lt;&gt;"-",SUMIFS(买入!$I$4:$I$1000,买入!$C$4:$C$1000,持仓统计!C833),"-")</f>
        <v>-</v>
      </c>
      <c r="N833" s="8" t="str">
        <f>IF(C833&lt;&gt;"-",SUMIFS(卖出!$G$4:$G$1000,卖出!$C$4:$C$1000,持仓统计!C833),"-")</f>
        <v>-</v>
      </c>
      <c r="O833" s="9" t="str">
        <f>IF(C833&lt;&gt;"-",SUMIFS(卖出!$I$4:$I$1000,卖出!$C$4:$C$1000,持仓统计!C833),"-")</f>
        <v>-</v>
      </c>
      <c r="P833" s="8" t="str">
        <f t="shared" si="49"/>
        <v>-</v>
      </c>
      <c r="Q833" s="9"/>
      <c r="R833" s="9" t="str">
        <f t="shared" si="50"/>
        <v>-</v>
      </c>
      <c r="S833" s="9" t="str">
        <f>IF(C833&lt;&gt;"-",SUMIFS(买入!$J$4:$J$1000,买入!$C$4:$C$1000,持仓统计!C833)+SUMIFS(卖出!$J$4:$J$1000,卖出!$C$4:$C$1000,持仓统计!C833),"-")</f>
        <v>-</v>
      </c>
      <c r="T833" s="9" t="str">
        <f t="shared" si="51"/>
        <v>-</v>
      </c>
      <c r="U833" s="8"/>
    </row>
    <row r="834" customHeight="1" spans="2:21">
      <c r="B834" s="8">
        <f t="shared" si="48"/>
        <v>828</v>
      </c>
      <c r="C834" s="8" t="str">
        <f>IF(选股!C828&lt;&gt;"",选股!C828,"-")</f>
        <v>-</v>
      </c>
      <c r="D834" s="8"/>
      <c r="E834" s="8" t="str">
        <f>IFERROR(VLOOKUP(C834,选股!C828:E1824,2,FALSE),"-")</f>
        <v>-</v>
      </c>
      <c r="F834" s="8"/>
      <c r="G834" s="8"/>
      <c r="H834" s="8"/>
      <c r="I834" s="8"/>
      <c r="J834" s="8"/>
      <c r="K834" s="8" t="str">
        <f>IFERROR(VLOOKUP(C834,选股!C828:E1824,3,FALSE),"-")</f>
        <v>-</v>
      </c>
      <c r="L834" s="8" t="str">
        <f>IF(C834&lt;&gt;"-",SUMIFS(买入!$G$4:$G$1000,买入!$C$4:$C$1000,持仓统计!C834),"-")</f>
        <v>-</v>
      </c>
      <c r="M834" s="9" t="str">
        <f>IF(C834&lt;&gt;"-",SUMIFS(买入!$I$4:$I$1000,买入!$C$4:$C$1000,持仓统计!C834),"-")</f>
        <v>-</v>
      </c>
      <c r="N834" s="8" t="str">
        <f>IF(C834&lt;&gt;"-",SUMIFS(卖出!$G$4:$G$1000,卖出!$C$4:$C$1000,持仓统计!C834),"-")</f>
        <v>-</v>
      </c>
      <c r="O834" s="9" t="str">
        <f>IF(C834&lt;&gt;"-",SUMIFS(卖出!$I$4:$I$1000,卖出!$C$4:$C$1000,持仓统计!C834),"-")</f>
        <v>-</v>
      </c>
      <c r="P834" s="8" t="str">
        <f t="shared" si="49"/>
        <v>-</v>
      </c>
      <c r="Q834" s="9"/>
      <c r="R834" s="9" t="str">
        <f t="shared" si="50"/>
        <v>-</v>
      </c>
      <c r="S834" s="9" t="str">
        <f>IF(C834&lt;&gt;"-",SUMIFS(买入!$J$4:$J$1000,买入!$C$4:$C$1000,持仓统计!C834)+SUMIFS(卖出!$J$4:$J$1000,卖出!$C$4:$C$1000,持仓统计!C834),"-")</f>
        <v>-</v>
      </c>
      <c r="T834" s="9" t="str">
        <f t="shared" si="51"/>
        <v>-</v>
      </c>
      <c r="U834" s="8"/>
    </row>
    <row r="835" customHeight="1" spans="2:21">
      <c r="B835" s="8">
        <f t="shared" si="48"/>
        <v>829</v>
      </c>
      <c r="C835" s="8" t="str">
        <f>IF(选股!C829&lt;&gt;"",选股!C829,"-")</f>
        <v>-</v>
      </c>
      <c r="D835" s="8"/>
      <c r="E835" s="8" t="str">
        <f>IFERROR(VLOOKUP(C835,选股!C829:E1825,2,FALSE),"-")</f>
        <v>-</v>
      </c>
      <c r="F835" s="8"/>
      <c r="G835" s="8"/>
      <c r="H835" s="8"/>
      <c r="I835" s="8"/>
      <c r="J835" s="8"/>
      <c r="K835" s="8" t="str">
        <f>IFERROR(VLOOKUP(C835,选股!C829:E1825,3,FALSE),"-")</f>
        <v>-</v>
      </c>
      <c r="L835" s="8" t="str">
        <f>IF(C835&lt;&gt;"-",SUMIFS(买入!$G$4:$G$1000,买入!$C$4:$C$1000,持仓统计!C835),"-")</f>
        <v>-</v>
      </c>
      <c r="M835" s="9" t="str">
        <f>IF(C835&lt;&gt;"-",SUMIFS(买入!$I$4:$I$1000,买入!$C$4:$C$1000,持仓统计!C835),"-")</f>
        <v>-</v>
      </c>
      <c r="N835" s="8" t="str">
        <f>IF(C835&lt;&gt;"-",SUMIFS(卖出!$G$4:$G$1000,卖出!$C$4:$C$1000,持仓统计!C835),"-")</f>
        <v>-</v>
      </c>
      <c r="O835" s="9" t="str">
        <f>IF(C835&lt;&gt;"-",SUMIFS(卖出!$I$4:$I$1000,卖出!$C$4:$C$1000,持仓统计!C835),"-")</f>
        <v>-</v>
      </c>
      <c r="P835" s="8" t="str">
        <f t="shared" si="49"/>
        <v>-</v>
      </c>
      <c r="Q835" s="9"/>
      <c r="R835" s="9" t="str">
        <f t="shared" si="50"/>
        <v>-</v>
      </c>
      <c r="S835" s="9" t="str">
        <f>IF(C835&lt;&gt;"-",SUMIFS(买入!$J$4:$J$1000,买入!$C$4:$C$1000,持仓统计!C835)+SUMIFS(卖出!$J$4:$J$1000,卖出!$C$4:$C$1000,持仓统计!C835),"-")</f>
        <v>-</v>
      </c>
      <c r="T835" s="9" t="str">
        <f t="shared" si="51"/>
        <v>-</v>
      </c>
      <c r="U835" s="8"/>
    </row>
    <row r="836" customHeight="1" spans="2:21">
      <c r="B836" s="8">
        <f t="shared" si="48"/>
        <v>830</v>
      </c>
      <c r="C836" s="8" t="str">
        <f>IF(选股!C830&lt;&gt;"",选股!C830,"-")</f>
        <v>-</v>
      </c>
      <c r="D836" s="8"/>
      <c r="E836" s="8" t="str">
        <f>IFERROR(VLOOKUP(C836,选股!C830:E1826,2,FALSE),"-")</f>
        <v>-</v>
      </c>
      <c r="F836" s="8"/>
      <c r="G836" s="8"/>
      <c r="H836" s="8"/>
      <c r="I836" s="8"/>
      <c r="J836" s="8"/>
      <c r="K836" s="8" t="str">
        <f>IFERROR(VLOOKUP(C836,选股!C830:E1826,3,FALSE),"-")</f>
        <v>-</v>
      </c>
      <c r="L836" s="8" t="str">
        <f>IF(C836&lt;&gt;"-",SUMIFS(买入!$G$4:$G$1000,买入!$C$4:$C$1000,持仓统计!C836),"-")</f>
        <v>-</v>
      </c>
      <c r="M836" s="9" t="str">
        <f>IF(C836&lt;&gt;"-",SUMIFS(买入!$I$4:$I$1000,买入!$C$4:$C$1000,持仓统计!C836),"-")</f>
        <v>-</v>
      </c>
      <c r="N836" s="8" t="str">
        <f>IF(C836&lt;&gt;"-",SUMIFS(卖出!$G$4:$G$1000,卖出!$C$4:$C$1000,持仓统计!C836),"-")</f>
        <v>-</v>
      </c>
      <c r="O836" s="9" t="str">
        <f>IF(C836&lt;&gt;"-",SUMIFS(卖出!$I$4:$I$1000,卖出!$C$4:$C$1000,持仓统计!C836),"-")</f>
        <v>-</v>
      </c>
      <c r="P836" s="8" t="str">
        <f t="shared" si="49"/>
        <v>-</v>
      </c>
      <c r="Q836" s="9"/>
      <c r="R836" s="9" t="str">
        <f t="shared" si="50"/>
        <v>-</v>
      </c>
      <c r="S836" s="9" t="str">
        <f>IF(C836&lt;&gt;"-",SUMIFS(买入!$J$4:$J$1000,买入!$C$4:$C$1000,持仓统计!C836)+SUMIFS(卖出!$J$4:$J$1000,卖出!$C$4:$C$1000,持仓统计!C836),"-")</f>
        <v>-</v>
      </c>
      <c r="T836" s="9" t="str">
        <f t="shared" si="51"/>
        <v>-</v>
      </c>
      <c r="U836" s="8"/>
    </row>
    <row r="837" customHeight="1" spans="2:21">
      <c r="B837" s="8">
        <f t="shared" si="48"/>
        <v>831</v>
      </c>
      <c r="C837" s="8" t="str">
        <f>IF(选股!C831&lt;&gt;"",选股!C831,"-")</f>
        <v>-</v>
      </c>
      <c r="D837" s="8"/>
      <c r="E837" s="8" t="str">
        <f>IFERROR(VLOOKUP(C837,选股!C831:E1827,2,FALSE),"-")</f>
        <v>-</v>
      </c>
      <c r="F837" s="8"/>
      <c r="G837" s="8"/>
      <c r="H837" s="8"/>
      <c r="I837" s="8"/>
      <c r="J837" s="8"/>
      <c r="K837" s="8" t="str">
        <f>IFERROR(VLOOKUP(C837,选股!C831:E1827,3,FALSE),"-")</f>
        <v>-</v>
      </c>
      <c r="L837" s="8" t="str">
        <f>IF(C837&lt;&gt;"-",SUMIFS(买入!$G$4:$G$1000,买入!$C$4:$C$1000,持仓统计!C837),"-")</f>
        <v>-</v>
      </c>
      <c r="M837" s="9" t="str">
        <f>IF(C837&lt;&gt;"-",SUMIFS(买入!$I$4:$I$1000,买入!$C$4:$C$1000,持仓统计!C837),"-")</f>
        <v>-</v>
      </c>
      <c r="N837" s="8" t="str">
        <f>IF(C837&lt;&gt;"-",SUMIFS(卖出!$G$4:$G$1000,卖出!$C$4:$C$1000,持仓统计!C837),"-")</f>
        <v>-</v>
      </c>
      <c r="O837" s="9" t="str">
        <f>IF(C837&lt;&gt;"-",SUMIFS(卖出!$I$4:$I$1000,卖出!$C$4:$C$1000,持仓统计!C837),"-")</f>
        <v>-</v>
      </c>
      <c r="P837" s="8" t="str">
        <f t="shared" si="49"/>
        <v>-</v>
      </c>
      <c r="Q837" s="9"/>
      <c r="R837" s="9" t="str">
        <f t="shared" si="50"/>
        <v>-</v>
      </c>
      <c r="S837" s="9" t="str">
        <f>IF(C837&lt;&gt;"-",SUMIFS(买入!$J$4:$J$1000,买入!$C$4:$C$1000,持仓统计!C837)+SUMIFS(卖出!$J$4:$J$1000,卖出!$C$4:$C$1000,持仓统计!C837),"-")</f>
        <v>-</v>
      </c>
      <c r="T837" s="9" t="str">
        <f t="shared" si="51"/>
        <v>-</v>
      </c>
      <c r="U837" s="8"/>
    </row>
    <row r="838" customHeight="1" spans="2:21">
      <c r="B838" s="8">
        <f t="shared" si="48"/>
        <v>832</v>
      </c>
      <c r="C838" s="8" t="str">
        <f>IF(选股!C832&lt;&gt;"",选股!C832,"-")</f>
        <v>-</v>
      </c>
      <c r="D838" s="8"/>
      <c r="E838" s="8" t="str">
        <f>IFERROR(VLOOKUP(C838,选股!C832:E1828,2,FALSE),"-")</f>
        <v>-</v>
      </c>
      <c r="F838" s="8"/>
      <c r="G838" s="8"/>
      <c r="H838" s="8"/>
      <c r="I838" s="8"/>
      <c r="J838" s="8"/>
      <c r="K838" s="8" t="str">
        <f>IFERROR(VLOOKUP(C838,选股!C832:E1828,3,FALSE),"-")</f>
        <v>-</v>
      </c>
      <c r="L838" s="8" t="str">
        <f>IF(C838&lt;&gt;"-",SUMIFS(买入!$G$4:$G$1000,买入!$C$4:$C$1000,持仓统计!C838),"-")</f>
        <v>-</v>
      </c>
      <c r="M838" s="9" t="str">
        <f>IF(C838&lt;&gt;"-",SUMIFS(买入!$I$4:$I$1000,买入!$C$4:$C$1000,持仓统计!C838),"-")</f>
        <v>-</v>
      </c>
      <c r="N838" s="8" t="str">
        <f>IF(C838&lt;&gt;"-",SUMIFS(卖出!$G$4:$G$1000,卖出!$C$4:$C$1000,持仓统计!C838),"-")</f>
        <v>-</v>
      </c>
      <c r="O838" s="9" t="str">
        <f>IF(C838&lt;&gt;"-",SUMIFS(卖出!$I$4:$I$1000,卖出!$C$4:$C$1000,持仓统计!C838),"-")</f>
        <v>-</v>
      </c>
      <c r="P838" s="8" t="str">
        <f t="shared" si="49"/>
        <v>-</v>
      </c>
      <c r="Q838" s="9"/>
      <c r="R838" s="9" t="str">
        <f t="shared" si="50"/>
        <v>-</v>
      </c>
      <c r="S838" s="9" t="str">
        <f>IF(C838&lt;&gt;"-",SUMIFS(买入!$J$4:$J$1000,买入!$C$4:$C$1000,持仓统计!C838)+SUMIFS(卖出!$J$4:$J$1000,卖出!$C$4:$C$1000,持仓统计!C838),"-")</f>
        <v>-</v>
      </c>
      <c r="T838" s="9" t="str">
        <f t="shared" si="51"/>
        <v>-</v>
      </c>
      <c r="U838" s="8"/>
    </row>
    <row r="839" customHeight="1" spans="2:21">
      <c r="B839" s="8">
        <f t="shared" si="48"/>
        <v>833</v>
      </c>
      <c r="C839" s="8" t="str">
        <f>IF(选股!C833&lt;&gt;"",选股!C833,"-")</f>
        <v>-</v>
      </c>
      <c r="D839" s="8"/>
      <c r="E839" s="8" t="str">
        <f>IFERROR(VLOOKUP(C839,选股!C833:E1829,2,FALSE),"-")</f>
        <v>-</v>
      </c>
      <c r="F839" s="8"/>
      <c r="G839" s="8"/>
      <c r="H839" s="8"/>
      <c r="I839" s="8"/>
      <c r="J839" s="8"/>
      <c r="K839" s="8" t="str">
        <f>IFERROR(VLOOKUP(C839,选股!C833:E1829,3,FALSE),"-")</f>
        <v>-</v>
      </c>
      <c r="L839" s="8" t="str">
        <f>IF(C839&lt;&gt;"-",SUMIFS(买入!$G$4:$G$1000,买入!$C$4:$C$1000,持仓统计!C839),"-")</f>
        <v>-</v>
      </c>
      <c r="M839" s="9" t="str">
        <f>IF(C839&lt;&gt;"-",SUMIFS(买入!$I$4:$I$1000,买入!$C$4:$C$1000,持仓统计!C839),"-")</f>
        <v>-</v>
      </c>
      <c r="N839" s="8" t="str">
        <f>IF(C839&lt;&gt;"-",SUMIFS(卖出!$G$4:$G$1000,卖出!$C$4:$C$1000,持仓统计!C839),"-")</f>
        <v>-</v>
      </c>
      <c r="O839" s="9" t="str">
        <f>IF(C839&lt;&gt;"-",SUMIFS(卖出!$I$4:$I$1000,卖出!$C$4:$C$1000,持仓统计!C839),"-")</f>
        <v>-</v>
      </c>
      <c r="P839" s="8" t="str">
        <f t="shared" si="49"/>
        <v>-</v>
      </c>
      <c r="Q839" s="9"/>
      <c r="R839" s="9" t="str">
        <f t="shared" si="50"/>
        <v>-</v>
      </c>
      <c r="S839" s="9" t="str">
        <f>IF(C839&lt;&gt;"-",SUMIFS(买入!$J$4:$J$1000,买入!$C$4:$C$1000,持仓统计!C839)+SUMIFS(卖出!$J$4:$J$1000,卖出!$C$4:$C$1000,持仓统计!C839),"-")</f>
        <v>-</v>
      </c>
      <c r="T839" s="9" t="str">
        <f t="shared" si="51"/>
        <v>-</v>
      </c>
      <c r="U839" s="8"/>
    </row>
    <row r="840" customHeight="1" spans="2:21">
      <c r="B840" s="8">
        <f t="shared" si="48"/>
        <v>834</v>
      </c>
      <c r="C840" s="8" t="str">
        <f>IF(选股!C834&lt;&gt;"",选股!C834,"-")</f>
        <v>-</v>
      </c>
      <c r="D840" s="8"/>
      <c r="E840" s="8" t="str">
        <f>IFERROR(VLOOKUP(C840,选股!C834:E1830,2,FALSE),"-")</f>
        <v>-</v>
      </c>
      <c r="F840" s="8"/>
      <c r="G840" s="8"/>
      <c r="H840" s="8"/>
      <c r="I840" s="8"/>
      <c r="J840" s="8"/>
      <c r="K840" s="8" t="str">
        <f>IFERROR(VLOOKUP(C840,选股!C834:E1830,3,FALSE),"-")</f>
        <v>-</v>
      </c>
      <c r="L840" s="8" t="str">
        <f>IF(C840&lt;&gt;"-",SUMIFS(买入!$G$4:$G$1000,买入!$C$4:$C$1000,持仓统计!C840),"-")</f>
        <v>-</v>
      </c>
      <c r="M840" s="9" t="str">
        <f>IF(C840&lt;&gt;"-",SUMIFS(买入!$I$4:$I$1000,买入!$C$4:$C$1000,持仓统计!C840),"-")</f>
        <v>-</v>
      </c>
      <c r="N840" s="8" t="str">
        <f>IF(C840&lt;&gt;"-",SUMIFS(卖出!$G$4:$G$1000,卖出!$C$4:$C$1000,持仓统计!C840),"-")</f>
        <v>-</v>
      </c>
      <c r="O840" s="9" t="str">
        <f>IF(C840&lt;&gt;"-",SUMIFS(卖出!$I$4:$I$1000,卖出!$C$4:$C$1000,持仓统计!C840),"-")</f>
        <v>-</v>
      </c>
      <c r="P840" s="8" t="str">
        <f t="shared" si="49"/>
        <v>-</v>
      </c>
      <c r="Q840" s="9"/>
      <c r="R840" s="9" t="str">
        <f t="shared" si="50"/>
        <v>-</v>
      </c>
      <c r="S840" s="9" t="str">
        <f>IF(C840&lt;&gt;"-",SUMIFS(买入!$J$4:$J$1000,买入!$C$4:$C$1000,持仓统计!C840)+SUMIFS(卖出!$J$4:$J$1000,卖出!$C$4:$C$1000,持仓统计!C840),"-")</f>
        <v>-</v>
      </c>
      <c r="T840" s="9" t="str">
        <f t="shared" si="51"/>
        <v>-</v>
      </c>
      <c r="U840" s="8"/>
    </row>
    <row r="841" customHeight="1" spans="2:21">
      <c r="B841" s="8">
        <f t="shared" si="48"/>
        <v>835</v>
      </c>
      <c r="C841" s="8" t="str">
        <f>IF(选股!C835&lt;&gt;"",选股!C835,"-")</f>
        <v>-</v>
      </c>
      <c r="D841" s="8"/>
      <c r="E841" s="8" t="str">
        <f>IFERROR(VLOOKUP(C841,选股!C835:E1831,2,FALSE),"-")</f>
        <v>-</v>
      </c>
      <c r="F841" s="8"/>
      <c r="G841" s="8"/>
      <c r="H841" s="8"/>
      <c r="I841" s="8"/>
      <c r="J841" s="8"/>
      <c r="K841" s="8" t="str">
        <f>IFERROR(VLOOKUP(C841,选股!C835:E1831,3,FALSE),"-")</f>
        <v>-</v>
      </c>
      <c r="L841" s="8" t="str">
        <f>IF(C841&lt;&gt;"-",SUMIFS(买入!$G$4:$G$1000,买入!$C$4:$C$1000,持仓统计!C841),"-")</f>
        <v>-</v>
      </c>
      <c r="M841" s="9" t="str">
        <f>IF(C841&lt;&gt;"-",SUMIFS(买入!$I$4:$I$1000,买入!$C$4:$C$1000,持仓统计!C841),"-")</f>
        <v>-</v>
      </c>
      <c r="N841" s="8" t="str">
        <f>IF(C841&lt;&gt;"-",SUMIFS(卖出!$G$4:$G$1000,卖出!$C$4:$C$1000,持仓统计!C841),"-")</f>
        <v>-</v>
      </c>
      <c r="O841" s="9" t="str">
        <f>IF(C841&lt;&gt;"-",SUMIFS(卖出!$I$4:$I$1000,卖出!$C$4:$C$1000,持仓统计!C841),"-")</f>
        <v>-</v>
      </c>
      <c r="P841" s="8" t="str">
        <f t="shared" si="49"/>
        <v>-</v>
      </c>
      <c r="Q841" s="9"/>
      <c r="R841" s="9" t="str">
        <f t="shared" si="50"/>
        <v>-</v>
      </c>
      <c r="S841" s="9" t="str">
        <f>IF(C841&lt;&gt;"-",SUMIFS(买入!$J$4:$J$1000,买入!$C$4:$C$1000,持仓统计!C841)+SUMIFS(卖出!$J$4:$J$1000,卖出!$C$4:$C$1000,持仓统计!C841),"-")</f>
        <v>-</v>
      </c>
      <c r="T841" s="9" t="str">
        <f t="shared" si="51"/>
        <v>-</v>
      </c>
      <c r="U841" s="8"/>
    </row>
    <row r="842" customHeight="1" spans="2:21">
      <c r="B842" s="8">
        <f t="shared" si="48"/>
        <v>836</v>
      </c>
      <c r="C842" s="8" t="str">
        <f>IF(选股!C836&lt;&gt;"",选股!C836,"-")</f>
        <v>-</v>
      </c>
      <c r="D842" s="8"/>
      <c r="E842" s="8" t="str">
        <f>IFERROR(VLOOKUP(C842,选股!C836:E1832,2,FALSE),"-")</f>
        <v>-</v>
      </c>
      <c r="F842" s="8"/>
      <c r="G842" s="8"/>
      <c r="H842" s="8"/>
      <c r="I842" s="8"/>
      <c r="J842" s="8"/>
      <c r="K842" s="8" t="str">
        <f>IFERROR(VLOOKUP(C842,选股!C836:E1832,3,FALSE),"-")</f>
        <v>-</v>
      </c>
      <c r="L842" s="8" t="str">
        <f>IF(C842&lt;&gt;"-",SUMIFS(买入!$G$4:$G$1000,买入!$C$4:$C$1000,持仓统计!C842),"-")</f>
        <v>-</v>
      </c>
      <c r="M842" s="9" t="str">
        <f>IF(C842&lt;&gt;"-",SUMIFS(买入!$I$4:$I$1000,买入!$C$4:$C$1000,持仓统计!C842),"-")</f>
        <v>-</v>
      </c>
      <c r="N842" s="8" t="str">
        <f>IF(C842&lt;&gt;"-",SUMIFS(卖出!$G$4:$G$1000,卖出!$C$4:$C$1000,持仓统计!C842),"-")</f>
        <v>-</v>
      </c>
      <c r="O842" s="9" t="str">
        <f>IF(C842&lt;&gt;"-",SUMIFS(卖出!$I$4:$I$1000,卖出!$C$4:$C$1000,持仓统计!C842),"-")</f>
        <v>-</v>
      </c>
      <c r="P842" s="8" t="str">
        <f t="shared" si="49"/>
        <v>-</v>
      </c>
      <c r="Q842" s="9"/>
      <c r="R842" s="9" t="str">
        <f t="shared" si="50"/>
        <v>-</v>
      </c>
      <c r="S842" s="9" t="str">
        <f>IF(C842&lt;&gt;"-",SUMIFS(买入!$J$4:$J$1000,买入!$C$4:$C$1000,持仓统计!C842)+SUMIFS(卖出!$J$4:$J$1000,卖出!$C$4:$C$1000,持仓统计!C842),"-")</f>
        <v>-</v>
      </c>
      <c r="T842" s="9" t="str">
        <f t="shared" si="51"/>
        <v>-</v>
      </c>
      <c r="U842" s="8"/>
    </row>
    <row r="843" customHeight="1" spans="2:21">
      <c r="B843" s="8">
        <f t="shared" ref="B843:B906" si="52">IF(C843&lt;&gt;"",ROW()-6,"")</f>
        <v>837</v>
      </c>
      <c r="C843" s="8" t="str">
        <f>IF(选股!C837&lt;&gt;"",选股!C837,"-")</f>
        <v>-</v>
      </c>
      <c r="D843" s="8"/>
      <c r="E843" s="8" t="str">
        <f>IFERROR(VLOOKUP(C843,选股!C837:E1833,2,FALSE),"-")</f>
        <v>-</v>
      </c>
      <c r="F843" s="8"/>
      <c r="G843" s="8"/>
      <c r="H843" s="8"/>
      <c r="I843" s="8"/>
      <c r="J843" s="8"/>
      <c r="K843" s="8" t="str">
        <f>IFERROR(VLOOKUP(C843,选股!C837:E1833,3,FALSE),"-")</f>
        <v>-</v>
      </c>
      <c r="L843" s="8" t="str">
        <f>IF(C843&lt;&gt;"-",SUMIFS(买入!$G$4:$G$1000,买入!$C$4:$C$1000,持仓统计!C843),"-")</f>
        <v>-</v>
      </c>
      <c r="M843" s="9" t="str">
        <f>IF(C843&lt;&gt;"-",SUMIFS(买入!$I$4:$I$1000,买入!$C$4:$C$1000,持仓统计!C843),"-")</f>
        <v>-</v>
      </c>
      <c r="N843" s="8" t="str">
        <f>IF(C843&lt;&gt;"-",SUMIFS(卖出!$G$4:$G$1000,卖出!$C$4:$C$1000,持仓统计!C843),"-")</f>
        <v>-</v>
      </c>
      <c r="O843" s="9" t="str">
        <f>IF(C843&lt;&gt;"-",SUMIFS(卖出!$I$4:$I$1000,卖出!$C$4:$C$1000,持仓统计!C843),"-")</f>
        <v>-</v>
      </c>
      <c r="P843" s="8" t="str">
        <f t="shared" ref="P843:P906" si="53">IFERROR(IF(AND(L843&lt;&gt;"",N843&lt;&gt;""),L843-N843,"-"),"-")</f>
        <v>-</v>
      </c>
      <c r="Q843" s="9"/>
      <c r="R843" s="9" t="str">
        <f t="shared" ref="R843:R906" si="54">IFERROR(IF(AND(P843&lt;&gt;"",Q843&lt;&gt;""),P843*Q843,"-"),"")</f>
        <v>-</v>
      </c>
      <c r="S843" s="9" t="str">
        <f>IF(C843&lt;&gt;"-",SUMIFS(买入!$J$4:$J$1000,买入!$C$4:$C$1000,持仓统计!C843)+SUMIFS(卖出!$J$4:$J$1000,卖出!$C$4:$C$1000,持仓统计!C843),"-")</f>
        <v>-</v>
      </c>
      <c r="T843" s="9" t="str">
        <f t="shared" ref="T843:T906" si="55">IF(C843&lt;&gt;"-",O843+R843-M843-S843,"-")</f>
        <v>-</v>
      </c>
      <c r="U843" s="8"/>
    </row>
    <row r="844" customHeight="1" spans="2:21">
      <c r="B844" s="8">
        <f t="shared" si="52"/>
        <v>838</v>
      </c>
      <c r="C844" s="8" t="str">
        <f>IF(选股!C838&lt;&gt;"",选股!C838,"-")</f>
        <v>-</v>
      </c>
      <c r="D844" s="8"/>
      <c r="E844" s="8" t="str">
        <f>IFERROR(VLOOKUP(C844,选股!C838:E1834,2,FALSE),"-")</f>
        <v>-</v>
      </c>
      <c r="F844" s="8"/>
      <c r="G844" s="8"/>
      <c r="H844" s="8"/>
      <c r="I844" s="8"/>
      <c r="J844" s="8"/>
      <c r="K844" s="8" t="str">
        <f>IFERROR(VLOOKUP(C844,选股!C838:E1834,3,FALSE),"-")</f>
        <v>-</v>
      </c>
      <c r="L844" s="8" t="str">
        <f>IF(C844&lt;&gt;"-",SUMIFS(买入!$G$4:$G$1000,买入!$C$4:$C$1000,持仓统计!C844),"-")</f>
        <v>-</v>
      </c>
      <c r="M844" s="9" t="str">
        <f>IF(C844&lt;&gt;"-",SUMIFS(买入!$I$4:$I$1000,买入!$C$4:$C$1000,持仓统计!C844),"-")</f>
        <v>-</v>
      </c>
      <c r="N844" s="8" t="str">
        <f>IF(C844&lt;&gt;"-",SUMIFS(卖出!$G$4:$G$1000,卖出!$C$4:$C$1000,持仓统计!C844),"-")</f>
        <v>-</v>
      </c>
      <c r="O844" s="9" t="str">
        <f>IF(C844&lt;&gt;"-",SUMIFS(卖出!$I$4:$I$1000,卖出!$C$4:$C$1000,持仓统计!C844),"-")</f>
        <v>-</v>
      </c>
      <c r="P844" s="8" t="str">
        <f t="shared" si="53"/>
        <v>-</v>
      </c>
      <c r="Q844" s="9"/>
      <c r="R844" s="9" t="str">
        <f t="shared" si="54"/>
        <v>-</v>
      </c>
      <c r="S844" s="9" t="str">
        <f>IF(C844&lt;&gt;"-",SUMIFS(买入!$J$4:$J$1000,买入!$C$4:$C$1000,持仓统计!C844)+SUMIFS(卖出!$J$4:$J$1000,卖出!$C$4:$C$1000,持仓统计!C844),"-")</f>
        <v>-</v>
      </c>
      <c r="T844" s="9" t="str">
        <f t="shared" si="55"/>
        <v>-</v>
      </c>
      <c r="U844" s="8"/>
    </row>
    <row r="845" customHeight="1" spans="2:21">
      <c r="B845" s="8">
        <f t="shared" si="52"/>
        <v>839</v>
      </c>
      <c r="C845" s="8" t="str">
        <f>IF(选股!C839&lt;&gt;"",选股!C839,"-")</f>
        <v>-</v>
      </c>
      <c r="D845" s="8"/>
      <c r="E845" s="8" t="str">
        <f>IFERROR(VLOOKUP(C845,选股!C839:E1835,2,FALSE),"-")</f>
        <v>-</v>
      </c>
      <c r="F845" s="8"/>
      <c r="G845" s="8"/>
      <c r="H845" s="8"/>
      <c r="I845" s="8"/>
      <c r="J845" s="8"/>
      <c r="K845" s="8" t="str">
        <f>IFERROR(VLOOKUP(C845,选股!C839:E1835,3,FALSE),"-")</f>
        <v>-</v>
      </c>
      <c r="L845" s="8" t="str">
        <f>IF(C845&lt;&gt;"-",SUMIFS(买入!$G$4:$G$1000,买入!$C$4:$C$1000,持仓统计!C845),"-")</f>
        <v>-</v>
      </c>
      <c r="M845" s="9" t="str">
        <f>IF(C845&lt;&gt;"-",SUMIFS(买入!$I$4:$I$1000,买入!$C$4:$C$1000,持仓统计!C845),"-")</f>
        <v>-</v>
      </c>
      <c r="N845" s="8" t="str">
        <f>IF(C845&lt;&gt;"-",SUMIFS(卖出!$G$4:$G$1000,卖出!$C$4:$C$1000,持仓统计!C845),"-")</f>
        <v>-</v>
      </c>
      <c r="O845" s="9" t="str">
        <f>IF(C845&lt;&gt;"-",SUMIFS(卖出!$I$4:$I$1000,卖出!$C$4:$C$1000,持仓统计!C845),"-")</f>
        <v>-</v>
      </c>
      <c r="P845" s="8" t="str">
        <f t="shared" si="53"/>
        <v>-</v>
      </c>
      <c r="Q845" s="9"/>
      <c r="R845" s="9" t="str">
        <f t="shared" si="54"/>
        <v>-</v>
      </c>
      <c r="S845" s="9" t="str">
        <f>IF(C845&lt;&gt;"-",SUMIFS(买入!$J$4:$J$1000,买入!$C$4:$C$1000,持仓统计!C845)+SUMIFS(卖出!$J$4:$J$1000,卖出!$C$4:$C$1000,持仓统计!C845),"-")</f>
        <v>-</v>
      </c>
      <c r="T845" s="9" t="str">
        <f t="shared" si="55"/>
        <v>-</v>
      </c>
      <c r="U845" s="8"/>
    </row>
    <row r="846" customHeight="1" spans="2:21">
      <c r="B846" s="8">
        <f t="shared" si="52"/>
        <v>840</v>
      </c>
      <c r="C846" s="8" t="str">
        <f>IF(选股!C840&lt;&gt;"",选股!C840,"-")</f>
        <v>-</v>
      </c>
      <c r="D846" s="8"/>
      <c r="E846" s="8" t="str">
        <f>IFERROR(VLOOKUP(C846,选股!C840:E1836,2,FALSE),"-")</f>
        <v>-</v>
      </c>
      <c r="F846" s="8"/>
      <c r="G846" s="8"/>
      <c r="H846" s="8"/>
      <c r="I846" s="8"/>
      <c r="J846" s="8"/>
      <c r="K846" s="8" t="str">
        <f>IFERROR(VLOOKUP(C846,选股!C840:E1836,3,FALSE),"-")</f>
        <v>-</v>
      </c>
      <c r="L846" s="8" t="str">
        <f>IF(C846&lt;&gt;"-",SUMIFS(买入!$G$4:$G$1000,买入!$C$4:$C$1000,持仓统计!C846),"-")</f>
        <v>-</v>
      </c>
      <c r="M846" s="9" t="str">
        <f>IF(C846&lt;&gt;"-",SUMIFS(买入!$I$4:$I$1000,买入!$C$4:$C$1000,持仓统计!C846),"-")</f>
        <v>-</v>
      </c>
      <c r="N846" s="8" t="str">
        <f>IF(C846&lt;&gt;"-",SUMIFS(卖出!$G$4:$G$1000,卖出!$C$4:$C$1000,持仓统计!C846),"-")</f>
        <v>-</v>
      </c>
      <c r="O846" s="9" t="str">
        <f>IF(C846&lt;&gt;"-",SUMIFS(卖出!$I$4:$I$1000,卖出!$C$4:$C$1000,持仓统计!C846),"-")</f>
        <v>-</v>
      </c>
      <c r="P846" s="8" t="str">
        <f t="shared" si="53"/>
        <v>-</v>
      </c>
      <c r="Q846" s="9"/>
      <c r="R846" s="9" t="str">
        <f t="shared" si="54"/>
        <v>-</v>
      </c>
      <c r="S846" s="9" t="str">
        <f>IF(C846&lt;&gt;"-",SUMIFS(买入!$J$4:$J$1000,买入!$C$4:$C$1000,持仓统计!C846)+SUMIFS(卖出!$J$4:$J$1000,卖出!$C$4:$C$1000,持仓统计!C846),"-")</f>
        <v>-</v>
      </c>
      <c r="T846" s="9" t="str">
        <f t="shared" si="55"/>
        <v>-</v>
      </c>
      <c r="U846" s="8"/>
    </row>
    <row r="847" customHeight="1" spans="2:21">
      <c r="B847" s="8">
        <f t="shared" si="52"/>
        <v>841</v>
      </c>
      <c r="C847" s="8" t="str">
        <f>IF(选股!C841&lt;&gt;"",选股!C841,"-")</f>
        <v>-</v>
      </c>
      <c r="D847" s="8"/>
      <c r="E847" s="8" t="str">
        <f>IFERROR(VLOOKUP(C847,选股!C841:E1837,2,FALSE),"-")</f>
        <v>-</v>
      </c>
      <c r="F847" s="8"/>
      <c r="G847" s="8"/>
      <c r="H847" s="8"/>
      <c r="I847" s="8"/>
      <c r="J847" s="8"/>
      <c r="K847" s="8" t="str">
        <f>IFERROR(VLOOKUP(C847,选股!C841:E1837,3,FALSE),"-")</f>
        <v>-</v>
      </c>
      <c r="L847" s="8" t="str">
        <f>IF(C847&lt;&gt;"-",SUMIFS(买入!$G$4:$G$1000,买入!$C$4:$C$1000,持仓统计!C847),"-")</f>
        <v>-</v>
      </c>
      <c r="M847" s="9" t="str">
        <f>IF(C847&lt;&gt;"-",SUMIFS(买入!$I$4:$I$1000,买入!$C$4:$C$1000,持仓统计!C847),"-")</f>
        <v>-</v>
      </c>
      <c r="N847" s="8" t="str">
        <f>IF(C847&lt;&gt;"-",SUMIFS(卖出!$G$4:$G$1000,卖出!$C$4:$C$1000,持仓统计!C847),"-")</f>
        <v>-</v>
      </c>
      <c r="O847" s="9" t="str">
        <f>IF(C847&lt;&gt;"-",SUMIFS(卖出!$I$4:$I$1000,卖出!$C$4:$C$1000,持仓统计!C847),"-")</f>
        <v>-</v>
      </c>
      <c r="P847" s="8" t="str">
        <f t="shared" si="53"/>
        <v>-</v>
      </c>
      <c r="Q847" s="9"/>
      <c r="R847" s="9" t="str">
        <f t="shared" si="54"/>
        <v>-</v>
      </c>
      <c r="S847" s="9" t="str">
        <f>IF(C847&lt;&gt;"-",SUMIFS(买入!$J$4:$J$1000,买入!$C$4:$C$1000,持仓统计!C847)+SUMIFS(卖出!$J$4:$J$1000,卖出!$C$4:$C$1000,持仓统计!C847),"-")</f>
        <v>-</v>
      </c>
      <c r="T847" s="9" t="str">
        <f t="shared" si="55"/>
        <v>-</v>
      </c>
      <c r="U847" s="8"/>
    </row>
    <row r="848" customHeight="1" spans="2:21">
      <c r="B848" s="8">
        <f t="shared" si="52"/>
        <v>842</v>
      </c>
      <c r="C848" s="8" t="str">
        <f>IF(选股!C842&lt;&gt;"",选股!C842,"-")</f>
        <v>-</v>
      </c>
      <c r="D848" s="8"/>
      <c r="E848" s="8" t="str">
        <f>IFERROR(VLOOKUP(C848,选股!C842:E1838,2,FALSE),"-")</f>
        <v>-</v>
      </c>
      <c r="F848" s="8"/>
      <c r="G848" s="8"/>
      <c r="H848" s="8"/>
      <c r="I848" s="8"/>
      <c r="J848" s="8"/>
      <c r="K848" s="8" t="str">
        <f>IFERROR(VLOOKUP(C848,选股!C842:E1838,3,FALSE),"-")</f>
        <v>-</v>
      </c>
      <c r="L848" s="8" t="str">
        <f>IF(C848&lt;&gt;"-",SUMIFS(买入!$G$4:$G$1000,买入!$C$4:$C$1000,持仓统计!C848),"-")</f>
        <v>-</v>
      </c>
      <c r="M848" s="9" t="str">
        <f>IF(C848&lt;&gt;"-",SUMIFS(买入!$I$4:$I$1000,买入!$C$4:$C$1000,持仓统计!C848),"-")</f>
        <v>-</v>
      </c>
      <c r="N848" s="8" t="str">
        <f>IF(C848&lt;&gt;"-",SUMIFS(卖出!$G$4:$G$1000,卖出!$C$4:$C$1000,持仓统计!C848),"-")</f>
        <v>-</v>
      </c>
      <c r="O848" s="9" t="str">
        <f>IF(C848&lt;&gt;"-",SUMIFS(卖出!$I$4:$I$1000,卖出!$C$4:$C$1000,持仓统计!C848),"-")</f>
        <v>-</v>
      </c>
      <c r="P848" s="8" t="str">
        <f t="shared" si="53"/>
        <v>-</v>
      </c>
      <c r="Q848" s="9"/>
      <c r="R848" s="9" t="str">
        <f t="shared" si="54"/>
        <v>-</v>
      </c>
      <c r="S848" s="9" t="str">
        <f>IF(C848&lt;&gt;"-",SUMIFS(买入!$J$4:$J$1000,买入!$C$4:$C$1000,持仓统计!C848)+SUMIFS(卖出!$J$4:$J$1000,卖出!$C$4:$C$1000,持仓统计!C848),"-")</f>
        <v>-</v>
      </c>
      <c r="T848" s="9" t="str">
        <f t="shared" si="55"/>
        <v>-</v>
      </c>
      <c r="U848" s="8"/>
    </row>
    <row r="849" customHeight="1" spans="2:21">
      <c r="B849" s="8">
        <f t="shared" si="52"/>
        <v>843</v>
      </c>
      <c r="C849" s="8" t="str">
        <f>IF(选股!C843&lt;&gt;"",选股!C843,"-")</f>
        <v>-</v>
      </c>
      <c r="D849" s="8"/>
      <c r="E849" s="8" t="str">
        <f>IFERROR(VLOOKUP(C849,选股!C843:E1839,2,FALSE),"-")</f>
        <v>-</v>
      </c>
      <c r="F849" s="8"/>
      <c r="G849" s="8"/>
      <c r="H849" s="8"/>
      <c r="I849" s="8"/>
      <c r="J849" s="8"/>
      <c r="K849" s="8" t="str">
        <f>IFERROR(VLOOKUP(C849,选股!C843:E1839,3,FALSE),"-")</f>
        <v>-</v>
      </c>
      <c r="L849" s="8" t="str">
        <f>IF(C849&lt;&gt;"-",SUMIFS(买入!$G$4:$G$1000,买入!$C$4:$C$1000,持仓统计!C849),"-")</f>
        <v>-</v>
      </c>
      <c r="M849" s="9" t="str">
        <f>IF(C849&lt;&gt;"-",SUMIFS(买入!$I$4:$I$1000,买入!$C$4:$C$1000,持仓统计!C849),"-")</f>
        <v>-</v>
      </c>
      <c r="N849" s="8" t="str">
        <f>IF(C849&lt;&gt;"-",SUMIFS(卖出!$G$4:$G$1000,卖出!$C$4:$C$1000,持仓统计!C849),"-")</f>
        <v>-</v>
      </c>
      <c r="O849" s="9" t="str">
        <f>IF(C849&lt;&gt;"-",SUMIFS(卖出!$I$4:$I$1000,卖出!$C$4:$C$1000,持仓统计!C849),"-")</f>
        <v>-</v>
      </c>
      <c r="P849" s="8" t="str">
        <f t="shared" si="53"/>
        <v>-</v>
      </c>
      <c r="Q849" s="9"/>
      <c r="R849" s="9" t="str">
        <f t="shared" si="54"/>
        <v>-</v>
      </c>
      <c r="S849" s="9" t="str">
        <f>IF(C849&lt;&gt;"-",SUMIFS(买入!$J$4:$J$1000,买入!$C$4:$C$1000,持仓统计!C849)+SUMIFS(卖出!$J$4:$J$1000,卖出!$C$4:$C$1000,持仓统计!C849),"-")</f>
        <v>-</v>
      </c>
      <c r="T849" s="9" t="str">
        <f t="shared" si="55"/>
        <v>-</v>
      </c>
      <c r="U849" s="8"/>
    </row>
    <row r="850" customHeight="1" spans="2:21">
      <c r="B850" s="8">
        <f t="shared" si="52"/>
        <v>844</v>
      </c>
      <c r="C850" s="8" t="str">
        <f>IF(选股!C844&lt;&gt;"",选股!C844,"-")</f>
        <v>-</v>
      </c>
      <c r="D850" s="8"/>
      <c r="E850" s="8" t="str">
        <f>IFERROR(VLOOKUP(C850,选股!C844:E1840,2,FALSE),"-")</f>
        <v>-</v>
      </c>
      <c r="F850" s="8"/>
      <c r="G850" s="8"/>
      <c r="H850" s="8"/>
      <c r="I850" s="8"/>
      <c r="J850" s="8"/>
      <c r="K850" s="8" t="str">
        <f>IFERROR(VLOOKUP(C850,选股!C844:E1840,3,FALSE),"-")</f>
        <v>-</v>
      </c>
      <c r="L850" s="8" t="str">
        <f>IF(C850&lt;&gt;"-",SUMIFS(买入!$G$4:$G$1000,买入!$C$4:$C$1000,持仓统计!C850),"-")</f>
        <v>-</v>
      </c>
      <c r="M850" s="9" t="str">
        <f>IF(C850&lt;&gt;"-",SUMIFS(买入!$I$4:$I$1000,买入!$C$4:$C$1000,持仓统计!C850),"-")</f>
        <v>-</v>
      </c>
      <c r="N850" s="8" t="str">
        <f>IF(C850&lt;&gt;"-",SUMIFS(卖出!$G$4:$G$1000,卖出!$C$4:$C$1000,持仓统计!C850),"-")</f>
        <v>-</v>
      </c>
      <c r="O850" s="9" t="str">
        <f>IF(C850&lt;&gt;"-",SUMIFS(卖出!$I$4:$I$1000,卖出!$C$4:$C$1000,持仓统计!C850),"-")</f>
        <v>-</v>
      </c>
      <c r="P850" s="8" t="str">
        <f t="shared" si="53"/>
        <v>-</v>
      </c>
      <c r="Q850" s="9"/>
      <c r="R850" s="9" t="str">
        <f t="shared" si="54"/>
        <v>-</v>
      </c>
      <c r="S850" s="9" t="str">
        <f>IF(C850&lt;&gt;"-",SUMIFS(买入!$J$4:$J$1000,买入!$C$4:$C$1000,持仓统计!C850)+SUMIFS(卖出!$J$4:$J$1000,卖出!$C$4:$C$1000,持仓统计!C850),"-")</f>
        <v>-</v>
      </c>
      <c r="T850" s="9" t="str">
        <f t="shared" si="55"/>
        <v>-</v>
      </c>
      <c r="U850" s="8"/>
    </row>
    <row r="851" customHeight="1" spans="2:21">
      <c r="B851" s="8">
        <f t="shared" si="52"/>
        <v>845</v>
      </c>
      <c r="C851" s="8" t="str">
        <f>IF(选股!C845&lt;&gt;"",选股!C845,"-")</f>
        <v>-</v>
      </c>
      <c r="D851" s="8"/>
      <c r="E851" s="8" t="str">
        <f>IFERROR(VLOOKUP(C851,选股!C845:E1841,2,FALSE),"-")</f>
        <v>-</v>
      </c>
      <c r="F851" s="8"/>
      <c r="G851" s="8"/>
      <c r="H851" s="8"/>
      <c r="I851" s="8"/>
      <c r="J851" s="8"/>
      <c r="K851" s="8" t="str">
        <f>IFERROR(VLOOKUP(C851,选股!C845:E1841,3,FALSE),"-")</f>
        <v>-</v>
      </c>
      <c r="L851" s="8" t="str">
        <f>IF(C851&lt;&gt;"-",SUMIFS(买入!$G$4:$G$1000,买入!$C$4:$C$1000,持仓统计!C851),"-")</f>
        <v>-</v>
      </c>
      <c r="M851" s="9" t="str">
        <f>IF(C851&lt;&gt;"-",SUMIFS(买入!$I$4:$I$1000,买入!$C$4:$C$1000,持仓统计!C851),"-")</f>
        <v>-</v>
      </c>
      <c r="N851" s="8" t="str">
        <f>IF(C851&lt;&gt;"-",SUMIFS(卖出!$G$4:$G$1000,卖出!$C$4:$C$1000,持仓统计!C851),"-")</f>
        <v>-</v>
      </c>
      <c r="O851" s="9" t="str">
        <f>IF(C851&lt;&gt;"-",SUMIFS(卖出!$I$4:$I$1000,卖出!$C$4:$C$1000,持仓统计!C851),"-")</f>
        <v>-</v>
      </c>
      <c r="P851" s="8" t="str">
        <f t="shared" si="53"/>
        <v>-</v>
      </c>
      <c r="Q851" s="9"/>
      <c r="R851" s="9" t="str">
        <f t="shared" si="54"/>
        <v>-</v>
      </c>
      <c r="S851" s="9" t="str">
        <f>IF(C851&lt;&gt;"-",SUMIFS(买入!$J$4:$J$1000,买入!$C$4:$C$1000,持仓统计!C851)+SUMIFS(卖出!$J$4:$J$1000,卖出!$C$4:$C$1000,持仓统计!C851),"-")</f>
        <v>-</v>
      </c>
      <c r="T851" s="9" t="str">
        <f t="shared" si="55"/>
        <v>-</v>
      </c>
      <c r="U851" s="8"/>
    </row>
    <row r="852" customHeight="1" spans="2:21">
      <c r="B852" s="8">
        <f t="shared" si="52"/>
        <v>846</v>
      </c>
      <c r="C852" s="8" t="str">
        <f>IF(选股!C846&lt;&gt;"",选股!C846,"-")</f>
        <v>-</v>
      </c>
      <c r="D852" s="8"/>
      <c r="E852" s="8" t="str">
        <f>IFERROR(VLOOKUP(C852,选股!C846:E1842,2,FALSE),"-")</f>
        <v>-</v>
      </c>
      <c r="F852" s="8"/>
      <c r="G852" s="8"/>
      <c r="H852" s="8"/>
      <c r="I852" s="8"/>
      <c r="J852" s="8"/>
      <c r="K852" s="8" t="str">
        <f>IFERROR(VLOOKUP(C852,选股!C846:E1842,3,FALSE),"-")</f>
        <v>-</v>
      </c>
      <c r="L852" s="8" t="str">
        <f>IF(C852&lt;&gt;"-",SUMIFS(买入!$G$4:$G$1000,买入!$C$4:$C$1000,持仓统计!C852),"-")</f>
        <v>-</v>
      </c>
      <c r="M852" s="9" t="str">
        <f>IF(C852&lt;&gt;"-",SUMIFS(买入!$I$4:$I$1000,买入!$C$4:$C$1000,持仓统计!C852),"-")</f>
        <v>-</v>
      </c>
      <c r="N852" s="8" t="str">
        <f>IF(C852&lt;&gt;"-",SUMIFS(卖出!$G$4:$G$1000,卖出!$C$4:$C$1000,持仓统计!C852),"-")</f>
        <v>-</v>
      </c>
      <c r="O852" s="9" t="str">
        <f>IF(C852&lt;&gt;"-",SUMIFS(卖出!$I$4:$I$1000,卖出!$C$4:$C$1000,持仓统计!C852),"-")</f>
        <v>-</v>
      </c>
      <c r="P852" s="8" t="str">
        <f t="shared" si="53"/>
        <v>-</v>
      </c>
      <c r="Q852" s="9"/>
      <c r="R852" s="9" t="str">
        <f t="shared" si="54"/>
        <v>-</v>
      </c>
      <c r="S852" s="9" t="str">
        <f>IF(C852&lt;&gt;"-",SUMIFS(买入!$J$4:$J$1000,买入!$C$4:$C$1000,持仓统计!C852)+SUMIFS(卖出!$J$4:$J$1000,卖出!$C$4:$C$1000,持仓统计!C852),"-")</f>
        <v>-</v>
      </c>
      <c r="T852" s="9" t="str">
        <f t="shared" si="55"/>
        <v>-</v>
      </c>
      <c r="U852" s="8"/>
    </row>
    <row r="853" customHeight="1" spans="2:21">
      <c r="B853" s="8">
        <f t="shared" si="52"/>
        <v>847</v>
      </c>
      <c r="C853" s="8" t="str">
        <f>IF(选股!C847&lt;&gt;"",选股!C847,"-")</f>
        <v>-</v>
      </c>
      <c r="D853" s="8"/>
      <c r="E853" s="8" t="str">
        <f>IFERROR(VLOOKUP(C853,选股!C847:E1843,2,FALSE),"-")</f>
        <v>-</v>
      </c>
      <c r="F853" s="8"/>
      <c r="G853" s="8"/>
      <c r="H853" s="8"/>
      <c r="I853" s="8"/>
      <c r="J853" s="8"/>
      <c r="K853" s="8" t="str">
        <f>IFERROR(VLOOKUP(C853,选股!C847:E1843,3,FALSE),"-")</f>
        <v>-</v>
      </c>
      <c r="L853" s="8" t="str">
        <f>IF(C853&lt;&gt;"-",SUMIFS(买入!$G$4:$G$1000,买入!$C$4:$C$1000,持仓统计!C853),"-")</f>
        <v>-</v>
      </c>
      <c r="M853" s="9" t="str">
        <f>IF(C853&lt;&gt;"-",SUMIFS(买入!$I$4:$I$1000,买入!$C$4:$C$1000,持仓统计!C853),"-")</f>
        <v>-</v>
      </c>
      <c r="N853" s="8" t="str">
        <f>IF(C853&lt;&gt;"-",SUMIFS(卖出!$G$4:$G$1000,卖出!$C$4:$C$1000,持仓统计!C853),"-")</f>
        <v>-</v>
      </c>
      <c r="O853" s="9" t="str">
        <f>IF(C853&lt;&gt;"-",SUMIFS(卖出!$I$4:$I$1000,卖出!$C$4:$C$1000,持仓统计!C853),"-")</f>
        <v>-</v>
      </c>
      <c r="P853" s="8" t="str">
        <f t="shared" si="53"/>
        <v>-</v>
      </c>
      <c r="Q853" s="9"/>
      <c r="R853" s="9" t="str">
        <f t="shared" si="54"/>
        <v>-</v>
      </c>
      <c r="S853" s="9" t="str">
        <f>IF(C853&lt;&gt;"-",SUMIFS(买入!$J$4:$J$1000,买入!$C$4:$C$1000,持仓统计!C853)+SUMIFS(卖出!$J$4:$J$1000,卖出!$C$4:$C$1000,持仓统计!C853),"-")</f>
        <v>-</v>
      </c>
      <c r="T853" s="9" t="str">
        <f t="shared" si="55"/>
        <v>-</v>
      </c>
      <c r="U853" s="8"/>
    </row>
    <row r="854" customHeight="1" spans="2:21">
      <c r="B854" s="8">
        <f t="shared" si="52"/>
        <v>848</v>
      </c>
      <c r="C854" s="8" t="str">
        <f>IF(选股!C848&lt;&gt;"",选股!C848,"-")</f>
        <v>-</v>
      </c>
      <c r="D854" s="8"/>
      <c r="E854" s="8" t="str">
        <f>IFERROR(VLOOKUP(C854,选股!C848:E1844,2,FALSE),"-")</f>
        <v>-</v>
      </c>
      <c r="F854" s="8"/>
      <c r="G854" s="8"/>
      <c r="H854" s="8"/>
      <c r="I854" s="8"/>
      <c r="J854" s="8"/>
      <c r="K854" s="8" t="str">
        <f>IFERROR(VLOOKUP(C854,选股!C848:E1844,3,FALSE),"-")</f>
        <v>-</v>
      </c>
      <c r="L854" s="8" t="str">
        <f>IF(C854&lt;&gt;"-",SUMIFS(买入!$G$4:$G$1000,买入!$C$4:$C$1000,持仓统计!C854),"-")</f>
        <v>-</v>
      </c>
      <c r="M854" s="9" t="str">
        <f>IF(C854&lt;&gt;"-",SUMIFS(买入!$I$4:$I$1000,买入!$C$4:$C$1000,持仓统计!C854),"-")</f>
        <v>-</v>
      </c>
      <c r="N854" s="8" t="str">
        <f>IF(C854&lt;&gt;"-",SUMIFS(卖出!$G$4:$G$1000,卖出!$C$4:$C$1000,持仓统计!C854),"-")</f>
        <v>-</v>
      </c>
      <c r="O854" s="9" t="str">
        <f>IF(C854&lt;&gt;"-",SUMIFS(卖出!$I$4:$I$1000,卖出!$C$4:$C$1000,持仓统计!C854),"-")</f>
        <v>-</v>
      </c>
      <c r="P854" s="8" t="str">
        <f t="shared" si="53"/>
        <v>-</v>
      </c>
      <c r="Q854" s="9"/>
      <c r="R854" s="9" t="str">
        <f t="shared" si="54"/>
        <v>-</v>
      </c>
      <c r="S854" s="9" t="str">
        <f>IF(C854&lt;&gt;"-",SUMIFS(买入!$J$4:$J$1000,买入!$C$4:$C$1000,持仓统计!C854)+SUMIFS(卖出!$J$4:$J$1000,卖出!$C$4:$C$1000,持仓统计!C854),"-")</f>
        <v>-</v>
      </c>
      <c r="T854" s="9" t="str">
        <f t="shared" si="55"/>
        <v>-</v>
      </c>
      <c r="U854" s="8"/>
    </row>
    <row r="855" customHeight="1" spans="2:21">
      <c r="B855" s="8">
        <f t="shared" si="52"/>
        <v>849</v>
      </c>
      <c r="C855" s="8" t="str">
        <f>IF(选股!C849&lt;&gt;"",选股!C849,"-")</f>
        <v>-</v>
      </c>
      <c r="D855" s="8"/>
      <c r="E855" s="8" t="str">
        <f>IFERROR(VLOOKUP(C855,选股!C849:E1845,2,FALSE),"-")</f>
        <v>-</v>
      </c>
      <c r="F855" s="8"/>
      <c r="G855" s="8"/>
      <c r="H855" s="8"/>
      <c r="I855" s="8"/>
      <c r="J855" s="8"/>
      <c r="K855" s="8" t="str">
        <f>IFERROR(VLOOKUP(C855,选股!C849:E1845,3,FALSE),"-")</f>
        <v>-</v>
      </c>
      <c r="L855" s="8" t="str">
        <f>IF(C855&lt;&gt;"-",SUMIFS(买入!$G$4:$G$1000,买入!$C$4:$C$1000,持仓统计!C855),"-")</f>
        <v>-</v>
      </c>
      <c r="M855" s="9" t="str">
        <f>IF(C855&lt;&gt;"-",SUMIFS(买入!$I$4:$I$1000,买入!$C$4:$C$1000,持仓统计!C855),"-")</f>
        <v>-</v>
      </c>
      <c r="N855" s="8" t="str">
        <f>IF(C855&lt;&gt;"-",SUMIFS(卖出!$G$4:$G$1000,卖出!$C$4:$C$1000,持仓统计!C855),"-")</f>
        <v>-</v>
      </c>
      <c r="O855" s="9" t="str">
        <f>IF(C855&lt;&gt;"-",SUMIFS(卖出!$I$4:$I$1000,卖出!$C$4:$C$1000,持仓统计!C855),"-")</f>
        <v>-</v>
      </c>
      <c r="P855" s="8" t="str">
        <f t="shared" si="53"/>
        <v>-</v>
      </c>
      <c r="Q855" s="9"/>
      <c r="R855" s="9" t="str">
        <f t="shared" si="54"/>
        <v>-</v>
      </c>
      <c r="S855" s="9" t="str">
        <f>IF(C855&lt;&gt;"-",SUMIFS(买入!$J$4:$J$1000,买入!$C$4:$C$1000,持仓统计!C855)+SUMIFS(卖出!$J$4:$J$1000,卖出!$C$4:$C$1000,持仓统计!C855),"-")</f>
        <v>-</v>
      </c>
      <c r="T855" s="9" t="str">
        <f t="shared" si="55"/>
        <v>-</v>
      </c>
      <c r="U855" s="8"/>
    </row>
    <row r="856" customHeight="1" spans="2:21">
      <c r="B856" s="8">
        <f t="shared" si="52"/>
        <v>850</v>
      </c>
      <c r="C856" s="8" t="str">
        <f>IF(选股!C850&lt;&gt;"",选股!C850,"-")</f>
        <v>-</v>
      </c>
      <c r="D856" s="8"/>
      <c r="E856" s="8" t="str">
        <f>IFERROR(VLOOKUP(C856,选股!C850:E1846,2,FALSE),"-")</f>
        <v>-</v>
      </c>
      <c r="F856" s="8"/>
      <c r="G856" s="8"/>
      <c r="H856" s="8"/>
      <c r="I856" s="8"/>
      <c r="J856" s="8"/>
      <c r="K856" s="8" t="str">
        <f>IFERROR(VLOOKUP(C856,选股!C850:E1846,3,FALSE),"-")</f>
        <v>-</v>
      </c>
      <c r="L856" s="8" t="str">
        <f>IF(C856&lt;&gt;"-",SUMIFS(买入!$G$4:$G$1000,买入!$C$4:$C$1000,持仓统计!C856),"-")</f>
        <v>-</v>
      </c>
      <c r="M856" s="9" t="str">
        <f>IF(C856&lt;&gt;"-",SUMIFS(买入!$I$4:$I$1000,买入!$C$4:$C$1000,持仓统计!C856),"-")</f>
        <v>-</v>
      </c>
      <c r="N856" s="8" t="str">
        <f>IF(C856&lt;&gt;"-",SUMIFS(卖出!$G$4:$G$1000,卖出!$C$4:$C$1000,持仓统计!C856),"-")</f>
        <v>-</v>
      </c>
      <c r="O856" s="9" t="str">
        <f>IF(C856&lt;&gt;"-",SUMIFS(卖出!$I$4:$I$1000,卖出!$C$4:$C$1000,持仓统计!C856),"-")</f>
        <v>-</v>
      </c>
      <c r="P856" s="8" t="str">
        <f t="shared" si="53"/>
        <v>-</v>
      </c>
      <c r="Q856" s="9"/>
      <c r="R856" s="9" t="str">
        <f t="shared" si="54"/>
        <v>-</v>
      </c>
      <c r="S856" s="9" t="str">
        <f>IF(C856&lt;&gt;"-",SUMIFS(买入!$J$4:$J$1000,买入!$C$4:$C$1000,持仓统计!C856)+SUMIFS(卖出!$J$4:$J$1000,卖出!$C$4:$C$1000,持仓统计!C856),"-")</f>
        <v>-</v>
      </c>
      <c r="T856" s="9" t="str">
        <f t="shared" si="55"/>
        <v>-</v>
      </c>
      <c r="U856" s="8"/>
    </row>
    <row r="857" customHeight="1" spans="2:21">
      <c r="B857" s="8">
        <f t="shared" si="52"/>
        <v>851</v>
      </c>
      <c r="C857" s="8" t="str">
        <f>IF(选股!C851&lt;&gt;"",选股!C851,"-")</f>
        <v>-</v>
      </c>
      <c r="D857" s="8"/>
      <c r="E857" s="8" t="str">
        <f>IFERROR(VLOOKUP(C857,选股!C851:E1847,2,FALSE),"-")</f>
        <v>-</v>
      </c>
      <c r="F857" s="8"/>
      <c r="G857" s="8"/>
      <c r="H857" s="8"/>
      <c r="I857" s="8"/>
      <c r="J857" s="8"/>
      <c r="K857" s="8" t="str">
        <f>IFERROR(VLOOKUP(C857,选股!C851:E1847,3,FALSE),"-")</f>
        <v>-</v>
      </c>
      <c r="L857" s="8" t="str">
        <f>IF(C857&lt;&gt;"-",SUMIFS(买入!$G$4:$G$1000,买入!$C$4:$C$1000,持仓统计!C857),"-")</f>
        <v>-</v>
      </c>
      <c r="M857" s="9" t="str">
        <f>IF(C857&lt;&gt;"-",SUMIFS(买入!$I$4:$I$1000,买入!$C$4:$C$1000,持仓统计!C857),"-")</f>
        <v>-</v>
      </c>
      <c r="N857" s="8" t="str">
        <f>IF(C857&lt;&gt;"-",SUMIFS(卖出!$G$4:$G$1000,卖出!$C$4:$C$1000,持仓统计!C857),"-")</f>
        <v>-</v>
      </c>
      <c r="O857" s="9" t="str">
        <f>IF(C857&lt;&gt;"-",SUMIFS(卖出!$I$4:$I$1000,卖出!$C$4:$C$1000,持仓统计!C857),"-")</f>
        <v>-</v>
      </c>
      <c r="P857" s="8" t="str">
        <f t="shared" si="53"/>
        <v>-</v>
      </c>
      <c r="Q857" s="9"/>
      <c r="R857" s="9" t="str">
        <f t="shared" si="54"/>
        <v>-</v>
      </c>
      <c r="S857" s="9" t="str">
        <f>IF(C857&lt;&gt;"-",SUMIFS(买入!$J$4:$J$1000,买入!$C$4:$C$1000,持仓统计!C857)+SUMIFS(卖出!$J$4:$J$1000,卖出!$C$4:$C$1000,持仓统计!C857),"-")</f>
        <v>-</v>
      </c>
      <c r="T857" s="9" t="str">
        <f t="shared" si="55"/>
        <v>-</v>
      </c>
      <c r="U857" s="8"/>
    </row>
    <row r="858" customHeight="1" spans="2:21">
      <c r="B858" s="8">
        <f t="shared" si="52"/>
        <v>852</v>
      </c>
      <c r="C858" s="8" t="str">
        <f>IF(选股!C852&lt;&gt;"",选股!C852,"-")</f>
        <v>-</v>
      </c>
      <c r="D858" s="8"/>
      <c r="E858" s="8" t="str">
        <f>IFERROR(VLOOKUP(C858,选股!C852:E1848,2,FALSE),"-")</f>
        <v>-</v>
      </c>
      <c r="F858" s="8"/>
      <c r="G858" s="8"/>
      <c r="H858" s="8"/>
      <c r="I858" s="8"/>
      <c r="J858" s="8"/>
      <c r="K858" s="8" t="str">
        <f>IFERROR(VLOOKUP(C858,选股!C852:E1848,3,FALSE),"-")</f>
        <v>-</v>
      </c>
      <c r="L858" s="8" t="str">
        <f>IF(C858&lt;&gt;"-",SUMIFS(买入!$G$4:$G$1000,买入!$C$4:$C$1000,持仓统计!C858),"-")</f>
        <v>-</v>
      </c>
      <c r="M858" s="9" t="str">
        <f>IF(C858&lt;&gt;"-",SUMIFS(买入!$I$4:$I$1000,买入!$C$4:$C$1000,持仓统计!C858),"-")</f>
        <v>-</v>
      </c>
      <c r="N858" s="8" t="str">
        <f>IF(C858&lt;&gt;"-",SUMIFS(卖出!$G$4:$G$1000,卖出!$C$4:$C$1000,持仓统计!C858),"-")</f>
        <v>-</v>
      </c>
      <c r="O858" s="9" t="str">
        <f>IF(C858&lt;&gt;"-",SUMIFS(卖出!$I$4:$I$1000,卖出!$C$4:$C$1000,持仓统计!C858),"-")</f>
        <v>-</v>
      </c>
      <c r="P858" s="8" t="str">
        <f t="shared" si="53"/>
        <v>-</v>
      </c>
      <c r="Q858" s="9"/>
      <c r="R858" s="9" t="str">
        <f t="shared" si="54"/>
        <v>-</v>
      </c>
      <c r="S858" s="9" t="str">
        <f>IF(C858&lt;&gt;"-",SUMIFS(买入!$J$4:$J$1000,买入!$C$4:$C$1000,持仓统计!C858)+SUMIFS(卖出!$J$4:$J$1000,卖出!$C$4:$C$1000,持仓统计!C858),"-")</f>
        <v>-</v>
      </c>
      <c r="T858" s="9" t="str">
        <f t="shared" si="55"/>
        <v>-</v>
      </c>
      <c r="U858" s="8"/>
    </row>
    <row r="859" customHeight="1" spans="2:21">
      <c r="B859" s="8">
        <f t="shared" si="52"/>
        <v>853</v>
      </c>
      <c r="C859" s="8" t="str">
        <f>IF(选股!C853&lt;&gt;"",选股!C853,"-")</f>
        <v>-</v>
      </c>
      <c r="D859" s="8"/>
      <c r="E859" s="8" t="str">
        <f>IFERROR(VLOOKUP(C859,选股!C853:E1849,2,FALSE),"-")</f>
        <v>-</v>
      </c>
      <c r="F859" s="8"/>
      <c r="G859" s="8"/>
      <c r="H859" s="8"/>
      <c r="I859" s="8"/>
      <c r="J859" s="8"/>
      <c r="K859" s="8" t="str">
        <f>IFERROR(VLOOKUP(C859,选股!C853:E1849,3,FALSE),"-")</f>
        <v>-</v>
      </c>
      <c r="L859" s="8" t="str">
        <f>IF(C859&lt;&gt;"-",SUMIFS(买入!$G$4:$G$1000,买入!$C$4:$C$1000,持仓统计!C859),"-")</f>
        <v>-</v>
      </c>
      <c r="M859" s="9" t="str">
        <f>IF(C859&lt;&gt;"-",SUMIFS(买入!$I$4:$I$1000,买入!$C$4:$C$1000,持仓统计!C859),"-")</f>
        <v>-</v>
      </c>
      <c r="N859" s="8" t="str">
        <f>IF(C859&lt;&gt;"-",SUMIFS(卖出!$G$4:$G$1000,卖出!$C$4:$C$1000,持仓统计!C859),"-")</f>
        <v>-</v>
      </c>
      <c r="O859" s="9" t="str">
        <f>IF(C859&lt;&gt;"-",SUMIFS(卖出!$I$4:$I$1000,卖出!$C$4:$C$1000,持仓统计!C859),"-")</f>
        <v>-</v>
      </c>
      <c r="P859" s="8" t="str">
        <f t="shared" si="53"/>
        <v>-</v>
      </c>
      <c r="Q859" s="9"/>
      <c r="R859" s="9" t="str">
        <f t="shared" si="54"/>
        <v>-</v>
      </c>
      <c r="S859" s="9" t="str">
        <f>IF(C859&lt;&gt;"-",SUMIFS(买入!$J$4:$J$1000,买入!$C$4:$C$1000,持仓统计!C859)+SUMIFS(卖出!$J$4:$J$1000,卖出!$C$4:$C$1000,持仓统计!C859),"-")</f>
        <v>-</v>
      </c>
      <c r="T859" s="9" t="str">
        <f t="shared" si="55"/>
        <v>-</v>
      </c>
      <c r="U859" s="8"/>
    </row>
    <row r="860" customHeight="1" spans="2:21">
      <c r="B860" s="8">
        <f t="shared" si="52"/>
        <v>854</v>
      </c>
      <c r="C860" s="8" t="str">
        <f>IF(选股!C854&lt;&gt;"",选股!C854,"-")</f>
        <v>-</v>
      </c>
      <c r="D860" s="8"/>
      <c r="E860" s="8" t="str">
        <f>IFERROR(VLOOKUP(C860,选股!C854:E1850,2,FALSE),"-")</f>
        <v>-</v>
      </c>
      <c r="F860" s="8"/>
      <c r="G860" s="8"/>
      <c r="H860" s="8"/>
      <c r="I860" s="8"/>
      <c r="J860" s="8"/>
      <c r="K860" s="8" t="str">
        <f>IFERROR(VLOOKUP(C860,选股!C854:E1850,3,FALSE),"-")</f>
        <v>-</v>
      </c>
      <c r="L860" s="8" t="str">
        <f>IF(C860&lt;&gt;"-",SUMIFS(买入!$G$4:$G$1000,买入!$C$4:$C$1000,持仓统计!C860),"-")</f>
        <v>-</v>
      </c>
      <c r="M860" s="9" t="str">
        <f>IF(C860&lt;&gt;"-",SUMIFS(买入!$I$4:$I$1000,买入!$C$4:$C$1000,持仓统计!C860),"-")</f>
        <v>-</v>
      </c>
      <c r="N860" s="8" t="str">
        <f>IF(C860&lt;&gt;"-",SUMIFS(卖出!$G$4:$G$1000,卖出!$C$4:$C$1000,持仓统计!C860),"-")</f>
        <v>-</v>
      </c>
      <c r="O860" s="9" t="str">
        <f>IF(C860&lt;&gt;"-",SUMIFS(卖出!$I$4:$I$1000,卖出!$C$4:$C$1000,持仓统计!C860),"-")</f>
        <v>-</v>
      </c>
      <c r="P860" s="8" t="str">
        <f t="shared" si="53"/>
        <v>-</v>
      </c>
      <c r="Q860" s="9"/>
      <c r="R860" s="9" t="str">
        <f t="shared" si="54"/>
        <v>-</v>
      </c>
      <c r="S860" s="9" t="str">
        <f>IF(C860&lt;&gt;"-",SUMIFS(买入!$J$4:$J$1000,买入!$C$4:$C$1000,持仓统计!C860)+SUMIFS(卖出!$J$4:$J$1000,卖出!$C$4:$C$1000,持仓统计!C860),"-")</f>
        <v>-</v>
      </c>
      <c r="T860" s="9" t="str">
        <f t="shared" si="55"/>
        <v>-</v>
      </c>
      <c r="U860" s="8"/>
    </row>
    <row r="861" customHeight="1" spans="2:21">
      <c r="B861" s="8">
        <f t="shared" si="52"/>
        <v>855</v>
      </c>
      <c r="C861" s="8" t="str">
        <f>IF(选股!C855&lt;&gt;"",选股!C855,"-")</f>
        <v>-</v>
      </c>
      <c r="D861" s="8"/>
      <c r="E861" s="8" t="str">
        <f>IFERROR(VLOOKUP(C861,选股!C855:E1851,2,FALSE),"-")</f>
        <v>-</v>
      </c>
      <c r="F861" s="8"/>
      <c r="G861" s="8"/>
      <c r="H861" s="8"/>
      <c r="I861" s="8"/>
      <c r="J861" s="8"/>
      <c r="K861" s="8" t="str">
        <f>IFERROR(VLOOKUP(C861,选股!C855:E1851,3,FALSE),"-")</f>
        <v>-</v>
      </c>
      <c r="L861" s="8" t="str">
        <f>IF(C861&lt;&gt;"-",SUMIFS(买入!$G$4:$G$1000,买入!$C$4:$C$1000,持仓统计!C861),"-")</f>
        <v>-</v>
      </c>
      <c r="M861" s="9" t="str">
        <f>IF(C861&lt;&gt;"-",SUMIFS(买入!$I$4:$I$1000,买入!$C$4:$C$1000,持仓统计!C861),"-")</f>
        <v>-</v>
      </c>
      <c r="N861" s="8" t="str">
        <f>IF(C861&lt;&gt;"-",SUMIFS(卖出!$G$4:$G$1000,卖出!$C$4:$C$1000,持仓统计!C861),"-")</f>
        <v>-</v>
      </c>
      <c r="O861" s="9" t="str">
        <f>IF(C861&lt;&gt;"-",SUMIFS(卖出!$I$4:$I$1000,卖出!$C$4:$C$1000,持仓统计!C861),"-")</f>
        <v>-</v>
      </c>
      <c r="P861" s="8" t="str">
        <f t="shared" si="53"/>
        <v>-</v>
      </c>
      <c r="Q861" s="9"/>
      <c r="R861" s="9" t="str">
        <f t="shared" si="54"/>
        <v>-</v>
      </c>
      <c r="S861" s="9" t="str">
        <f>IF(C861&lt;&gt;"-",SUMIFS(买入!$J$4:$J$1000,买入!$C$4:$C$1000,持仓统计!C861)+SUMIFS(卖出!$J$4:$J$1000,卖出!$C$4:$C$1000,持仓统计!C861),"-")</f>
        <v>-</v>
      </c>
      <c r="T861" s="9" t="str">
        <f t="shared" si="55"/>
        <v>-</v>
      </c>
      <c r="U861" s="8"/>
    </row>
    <row r="862" customHeight="1" spans="2:21">
      <c r="B862" s="8">
        <f t="shared" si="52"/>
        <v>856</v>
      </c>
      <c r="C862" s="8" t="str">
        <f>IF(选股!C856&lt;&gt;"",选股!C856,"-")</f>
        <v>-</v>
      </c>
      <c r="D862" s="8"/>
      <c r="E862" s="8" t="str">
        <f>IFERROR(VLOOKUP(C862,选股!C856:E1852,2,FALSE),"-")</f>
        <v>-</v>
      </c>
      <c r="F862" s="8"/>
      <c r="G862" s="8"/>
      <c r="H862" s="8"/>
      <c r="I862" s="8"/>
      <c r="J862" s="8"/>
      <c r="K862" s="8" t="str">
        <f>IFERROR(VLOOKUP(C862,选股!C856:E1852,3,FALSE),"-")</f>
        <v>-</v>
      </c>
      <c r="L862" s="8" t="str">
        <f>IF(C862&lt;&gt;"-",SUMIFS(买入!$G$4:$G$1000,买入!$C$4:$C$1000,持仓统计!C862),"-")</f>
        <v>-</v>
      </c>
      <c r="M862" s="9" t="str">
        <f>IF(C862&lt;&gt;"-",SUMIFS(买入!$I$4:$I$1000,买入!$C$4:$C$1000,持仓统计!C862),"-")</f>
        <v>-</v>
      </c>
      <c r="N862" s="8" t="str">
        <f>IF(C862&lt;&gt;"-",SUMIFS(卖出!$G$4:$G$1000,卖出!$C$4:$C$1000,持仓统计!C862),"-")</f>
        <v>-</v>
      </c>
      <c r="O862" s="9" t="str">
        <f>IF(C862&lt;&gt;"-",SUMIFS(卖出!$I$4:$I$1000,卖出!$C$4:$C$1000,持仓统计!C862),"-")</f>
        <v>-</v>
      </c>
      <c r="P862" s="8" t="str">
        <f t="shared" si="53"/>
        <v>-</v>
      </c>
      <c r="Q862" s="9"/>
      <c r="R862" s="9" t="str">
        <f t="shared" si="54"/>
        <v>-</v>
      </c>
      <c r="S862" s="9" t="str">
        <f>IF(C862&lt;&gt;"-",SUMIFS(买入!$J$4:$J$1000,买入!$C$4:$C$1000,持仓统计!C862)+SUMIFS(卖出!$J$4:$J$1000,卖出!$C$4:$C$1000,持仓统计!C862),"-")</f>
        <v>-</v>
      </c>
      <c r="T862" s="9" t="str">
        <f t="shared" si="55"/>
        <v>-</v>
      </c>
      <c r="U862" s="8"/>
    </row>
    <row r="863" customHeight="1" spans="2:21">
      <c r="B863" s="8">
        <f t="shared" si="52"/>
        <v>857</v>
      </c>
      <c r="C863" s="8" t="str">
        <f>IF(选股!C857&lt;&gt;"",选股!C857,"-")</f>
        <v>-</v>
      </c>
      <c r="D863" s="8"/>
      <c r="E863" s="8" t="str">
        <f>IFERROR(VLOOKUP(C863,选股!C857:E1853,2,FALSE),"-")</f>
        <v>-</v>
      </c>
      <c r="F863" s="8"/>
      <c r="G863" s="8"/>
      <c r="H863" s="8"/>
      <c r="I863" s="8"/>
      <c r="J863" s="8"/>
      <c r="K863" s="8" t="str">
        <f>IFERROR(VLOOKUP(C863,选股!C857:E1853,3,FALSE),"-")</f>
        <v>-</v>
      </c>
      <c r="L863" s="8" t="str">
        <f>IF(C863&lt;&gt;"-",SUMIFS(买入!$G$4:$G$1000,买入!$C$4:$C$1000,持仓统计!C863),"-")</f>
        <v>-</v>
      </c>
      <c r="M863" s="9" t="str">
        <f>IF(C863&lt;&gt;"-",SUMIFS(买入!$I$4:$I$1000,买入!$C$4:$C$1000,持仓统计!C863),"-")</f>
        <v>-</v>
      </c>
      <c r="N863" s="8" t="str">
        <f>IF(C863&lt;&gt;"-",SUMIFS(卖出!$G$4:$G$1000,卖出!$C$4:$C$1000,持仓统计!C863),"-")</f>
        <v>-</v>
      </c>
      <c r="O863" s="9" t="str">
        <f>IF(C863&lt;&gt;"-",SUMIFS(卖出!$I$4:$I$1000,卖出!$C$4:$C$1000,持仓统计!C863),"-")</f>
        <v>-</v>
      </c>
      <c r="P863" s="8" t="str">
        <f t="shared" si="53"/>
        <v>-</v>
      </c>
      <c r="Q863" s="9"/>
      <c r="R863" s="9" t="str">
        <f t="shared" si="54"/>
        <v>-</v>
      </c>
      <c r="S863" s="9" t="str">
        <f>IF(C863&lt;&gt;"-",SUMIFS(买入!$J$4:$J$1000,买入!$C$4:$C$1000,持仓统计!C863)+SUMIFS(卖出!$J$4:$J$1000,卖出!$C$4:$C$1000,持仓统计!C863),"-")</f>
        <v>-</v>
      </c>
      <c r="T863" s="9" t="str">
        <f t="shared" si="55"/>
        <v>-</v>
      </c>
      <c r="U863" s="8"/>
    </row>
    <row r="864" customHeight="1" spans="2:21">
      <c r="B864" s="8">
        <f t="shared" si="52"/>
        <v>858</v>
      </c>
      <c r="C864" s="8" t="str">
        <f>IF(选股!C858&lt;&gt;"",选股!C858,"-")</f>
        <v>-</v>
      </c>
      <c r="D864" s="8"/>
      <c r="E864" s="8" t="str">
        <f>IFERROR(VLOOKUP(C864,选股!C858:E1854,2,FALSE),"-")</f>
        <v>-</v>
      </c>
      <c r="F864" s="8"/>
      <c r="G864" s="8"/>
      <c r="H864" s="8"/>
      <c r="I864" s="8"/>
      <c r="J864" s="8"/>
      <c r="K864" s="8" t="str">
        <f>IFERROR(VLOOKUP(C864,选股!C858:E1854,3,FALSE),"-")</f>
        <v>-</v>
      </c>
      <c r="L864" s="8" t="str">
        <f>IF(C864&lt;&gt;"-",SUMIFS(买入!$G$4:$G$1000,买入!$C$4:$C$1000,持仓统计!C864),"-")</f>
        <v>-</v>
      </c>
      <c r="M864" s="9" t="str">
        <f>IF(C864&lt;&gt;"-",SUMIFS(买入!$I$4:$I$1000,买入!$C$4:$C$1000,持仓统计!C864),"-")</f>
        <v>-</v>
      </c>
      <c r="N864" s="8" t="str">
        <f>IF(C864&lt;&gt;"-",SUMIFS(卖出!$G$4:$G$1000,卖出!$C$4:$C$1000,持仓统计!C864),"-")</f>
        <v>-</v>
      </c>
      <c r="O864" s="9" t="str">
        <f>IF(C864&lt;&gt;"-",SUMIFS(卖出!$I$4:$I$1000,卖出!$C$4:$C$1000,持仓统计!C864),"-")</f>
        <v>-</v>
      </c>
      <c r="P864" s="8" t="str">
        <f t="shared" si="53"/>
        <v>-</v>
      </c>
      <c r="Q864" s="9"/>
      <c r="R864" s="9" t="str">
        <f t="shared" si="54"/>
        <v>-</v>
      </c>
      <c r="S864" s="9" t="str">
        <f>IF(C864&lt;&gt;"-",SUMIFS(买入!$J$4:$J$1000,买入!$C$4:$C$1000,持仓统计!C864)+SUMIFS(卖出!$J$4:$J$1000,卖出!$C$4:$C$1000,持仓统计!C864),"-")</f>
        <v>-</v>
      </c>
      <c r="T864" s="9" t="str">
        <f t="shared" si="55"/>
        <v>-</v>
      </c>
      <c r="U864" s="8"/>
    </row>
    <row r="865" customHeight="1" spans="2:21">
      <c r="B865" s="8">
        <f t="shared" si="52"/>
        <v>859</v>
      </c>
      <c r="C865" s="8" t="str">
        <f>IF(选股!C859&lt;&gt;"",选股!C859,"-")</f>
        <v>-</v>
      </c>
      <c r="D865" s="8"/>
      <c r="E865" s="8" t="str">
        <f>IFERROR(VLOOKUP(C865,选股!C859:E1855,2,FALSE),"-")</f>
        <v>-</v>
      </c>
      <c r="F865" s="8"/>
      <c r="G865" s="8"/>
      <c r="H865" s="8"/>
      <c r="I865" s="8"/>
      <c r="J865" s="8"/>
      <c r="K865" s="8" t="str">
        <f>IFERROR(VLOOKUP(C865,选股!C859:E1855,3,FALSE),"-")</f>
        <v>-</v>
      </c>
      <c r="L865" s="8" t="str">
        <f>IF(C865&lt;&gt;"-",SUMIFS(买入!$G$4:$G$1000,买入!$C$4:$C$1000,持仓统计!C865),"-")</f>
        <v>-</v>
      </c>
      <c r="M865" s="9" t="str">
        <f>IF(C865&lt;&gt;"-",SUMIFS(买入!$I$4:$I$1000,买入!$C$4:$C$1000,持仓统计!C865),"-")</f>
        <v>-</v>
      </c>
      <c r="N865" s="8" t="str">
        <f>IF(C865&lt;&gt;"-",SUMIFS(卖出!$G$4:$G$1000,卖出!$C$4:$C$1000,持仓统计!C865),"-")</f>
        <v>-</v>
      </c>
      <c r="O865" s="9" t="str">
        <f>IF(C865&lt;&gt;"-",SUMIFS(卖出!$I$4:$I$1000,卖出!$C$4:$C$1000,持仓统计!C865),"-")</f>
        <v>-</v>
      </c>
      <c r="P865" s="8" t="str">
        <f t="shared" si="53"/>
        <v>-</v>
      </c>
      <c r="Q865" s="9"/>
      <c r="R865" s="9" t="str">
        <f t="shared" si="54"/>
        <v>-</v>
      </c>
      <c r="S865" s="9" t="str">
        <f>IF(C865&lt;&gt;"-",SUMIFS(买入!$J$4:$J$1000,买入!$C$4:$C$1000,持仓统计!C865)+SUMIFS(卖出!$J$4:$J$1000,卖出!$C$4:$C$1000,持仓统计!C865),"-")</f>
        <v>-</v>
      </c>
      <c r="T865" s="9" t="str">
        <f t="shared" si="55"/>
        <v>-</v>
      </c>
      <c r="U865" s="8"/>
    </row>
    <row r="866" customHeight="1" spans="2:21">
      <c r="B866" s="8">
        <f t="shared" si="52"/>
        <v>860</v>
      </c>
      <c r="C866" s="8" t="str">
        <f>IF(选股!C860&lt;&gt;"",选股!C860,"-")</f>
        <v>-</v>
      </c>
      <c r="D866" s="8"/>
      <c r="E866" s="8" t="str">
        <f>IFERROR(VLOOKUP(C866,选股!C860:E1856,2,FALSE),"-")</f>
        <v>-</v>
      </c>
      <c r="F866" s="8"/>
      <c r="G866" s="8"/>
      <c r="H866" s="8"/>
      <c r="I866" s="8"/>
      <c r="J866" s="8"/>
      <c r="K866" s="8" t="str">
        <f>IFERROR(VLOOKUP(C866,选股!C860:E1856,3,FALSE),"-")</f>
        <v>-</v>
      </c>
      <c r="L866" s="8" t="str">
        <f>IF(C866&lt;&gt;"-",SUMIFS(买入!$G$4:$G$1000,买入!$C$4:$C$1000,持仓统计!C866),"-")</f>
        <v>-</v>
      </c>
      <c r="M866" s="9" t="str">
        <f>IF(C866&lt;&gt;"-",SUMIFS(买入!$I$4:$I$1000,买入!$C$4:$C$1000,持仓统计!C866),"-")</f>
        <v>-</v>
      </c>
      <c r="N866" s="8" t="str">
        <f>IF(C866&lt;&gt;"-",SUMIFS(卖出!$G$4:$G$1000,卖出!$C$4:$C$1000,持仓统计!C866),"-")</f>
        <v>-</v>
      </c>
      <c r="O866" s="9" t="str">
        <f>IF(C866&lt;&gt;"-",SUMIFS(卖出!$I$4:$I$1000,卖出!$C$4:$C$1000,持仓统计!C866),"-")</f>
        <v>-</v>
      </c>
      <c r="P866" s="8" t="str">
        <f t="shared" si="53"/>
        <v>-</v>
      </c>
      <c r="Q866" s="9"/>
      <c r="R866" s="9" t="str">
        <f t="shared" si="54"/>
        <v>-</v>
      </c>
      <c r="S866" s="9" t="str">
        <f>IF(C866&lt;&gt;"-",SUMIFS(买入!$J$4:$J$1000,买入!$C$4:$C$1000,持仓统计!C866)+SUMIFS(卖出!$J$4:$J$1000,卖出!$C$4:$C$1000,持仓统计!C866),"-")</f>
        <v>-</v>
      </c>
      <c r="T866" s="9" t="str">
        <f t="shared" si="55"/>
        <v>-</v>
      </c>
      <c r="U866" s="8"/>
    </row>
    <row r="867" customHeight="1" spans="2:21">
      <c r="B867" s="8">
        <f t="shared" si="52"/>
        <v>861</v>
      </c>
      <c r="C867" s="8" t="str">
        <f>IF(选股!C861&lt;&gt;"",选股!C861,"-")</f>
        <v>-</v>
      </c>
      <c r="D867" s="8"/>
      <c r="E867" s="8" t="str">
        <f>IFERROR(VLOOKUP(C867,选股!C861:E1857,2,FALSE),"-")</f>
        <v>-</v>
      </c>
      <c r="F867" s="8"/>
      <c r="G867" s="8"/>
      <c r="H867" s="8"/>
      <c r="I867" s="8"/>
      <c r="J867" s="8"/>
      <c r="K867" s="8" t="str">
        <f>IFERROR(VLOOKUP(C867,选股!C861:E1857,3,FALSE),"-")</f>
        <v>-</v>
      </c>
      <c r="L867" s="8" t="str">
        <f>IF(C867&lt;&gt;"-",SUMIFS(买入!$G$4:$G$1000,买入!$C$4:$C$1000,持仓统计!C867),"-")</f>
        <v>-</v>
      </c>
      <c r="M867" s="9" t="str">
        <f>IF(C867&lt;&gt;"-",SUMIFS(买入!$I$4:$I$1000,买入!$C$4:$C$1000,持仓统计!C867),"-")</f>
        <v>-</v>
      </c>
      <c r="N867" s="8" t="str">
        <f>IF(C867&lt;&gt;"-",SUMIFS(卖出!$G$4:$G$1000,卖出!$C$4:$C$1000,持仓统计!C867),"-")</f>
        <v>-</v>
      </c>
      <c r="O867" s="9" t="str">
        <f>IF(C867&lt;&gt;"-",SUMIFS(卖出!$I$4:$I$1000,卖出!$C$4:$C$1000,持仓统计!C867),"-")</f>
        <v>-</v>
      </c>
      <c r="P867" s="8" t="str">
        <f t="shared" si="53"/>
        <v>-</v>
      </c>
      <c r="Q867" s="9"/>
      <c r="R867" s="9" t="str">
        <f t="shared" si="54"/>
        <v>-</v>
      </c>
      <c r="S867" s="9" t="str">
        <f>IF(C867&lt;&gt;"-",SUMIFS(买入!$J$4:$J$1000,买入!$C$4:$C$1000,持仓统计!C867)+SUMIFS(卖出!$J$4:$J$1000,卖出!$C$4:$C$1000,持仓统计!C867),"-")</f>
        <v>-</v>
      </c>
      <c r="T867" s="9" t="str">
        <f t="shared" si="55"/>
        <v>-</v>
      </c>
      <c r="U867" s="8"/>
    </row>
    <row r="868" customHeight="1" spans="2:21">
      <c r="B868" s="8">
        <f t="shared" si="52"/>
        <v>862</v>
      </c>
      <c r="C868" s="8" t="str">
        <f>IF(选股!C862&lt;&gt;"",选股!C862,"-")</f>
        <v>-</v>
      </c>
      <c r="D868" s="8"/>
      <c r="E868" s="8" t="str">
        <f>IFERROR(VLOOKUP(C868,选股!C862:E1858,2,FALSE),"-")</f>
        <v>-</v>
      </c>
      <c r="F868" s="8"/>
      <c r="G868" s="8"/>
      <c r="H868" s="8"/>
      <c r="I868" s="8"/>
      <c r="J868" s="8"/>
      <c r="K868" s="8" t="str">
        <f>IFERROR(VLOOKUP(C868,选股!C862:E1858,3,FALSE),"-")</f>
        <v>-</v>
      </c>
      <c r="L868" s="8" t="str">
        <f>IF(C868&lt;&gt;"-",SUMIFS(买入!$G$4:$G$1000,买入!$C$4:$C$1000,持仓统计!C868),"-")</f>
        <v>-</v>
      </c>
      <c r="M868" s="9" t="str">
        <f>IF(C868&lt;&gt;"-",SUMIFS(买入!$I$4:$I$1000,买入!$C$4:$C$1000,持仓统计!C868),"-")</f>
        <v>-</v>
      </c>
      <c r="N868" s="8" t="str">
        <f>IF(C868&lt;&gt;"-",SUMIFS(卖出!$G$4:$G$1000,卖出!$C$4:$C$1000,持仓统计!C868),"-")</f>
        <v>-</v>
      </c>
      <c r="O868" s="9" t="str">
        <f>IF(C868&lt;&gt;"-",SUMIFS(卖出!$I$4:$I$1000,卖出!$C$4:$C$1000,持仓统计!C868),"-")</f>
        <v>-</v>
      </c>
      <c r="P868" s="8" t="str">
        <f t="shared" si="53"/>
        <v>-</v>
      </c>
      <c r="Q868" s="9"/>
      <c r="R868" s="9" t="str">
        <f t="shared" si="54"/>
        <v>-</v>
      </c>
      <c r="S868" s="9" t="str">
        <f>IF(C868&lt;&gt;"-",SUMIFS(买入!$J$4:$J$1000,买入!$C$4:$C$1000,持仓统计!C868)+SUMIFS(卖出!$J$4:$J$1000,卖出!$C$4:$C$1000,持仓统计!C868),"-")</f>
        <v>-</v>
      </c>
      <c r="T868" s="9" t="str">
        <f t="shared" si="55"/>
        <v>-</v>
      </c>
      <c r="U868" s="8"/>
    </row>
    <row r="869" customHeight="1" spans="2:21">
      <c r="B869" s="8">
        <f t="shared" si="52"/>
        <v>863</v>
      </c>
      <c r="C869" s="8" t="str">
        <f>IF(选股!C863&lt;&gt;"",选股!C863,"-")</f>
        <v>-</v>
      </c>
      <c r="D869" s="8"/>
      <c r="E869" s="8" t="str">
        <f>IFERROR(VLOOKUP(C869,选股!C863:E1859,2,FALSE),"-")</f>
        <v>-</v>
      </c>
      <c r="F869" s="8"/>
      <c r="G869" s="8"/>
      <c r="H869" s="8"/>
      <c r="I869" s="8"/>
      <c r="J869" s="8"/>
      <c r="K869" s="8" t="str">
        <f>IFERROR(VLOOKUP(C869,选股!C863:E1859,3,FALSE),"-")</f>
        <v>-</v>
      </c>
      <c r="L869" s="8" t="str">
        <f>IF(C869&lt;&gt;"-",SUMIFS(买入!$G$4:$G$1000,买入!$C$4:$C$1000,持仓统计!C869),"-")</f>
        <v>-</v>
      </c>
      <c r="M869" s="9" t="str">
        <f>IF(C869&lt;&gt;"-",SUMIFS(买入!$I$4:$I$1000,买入!$C$4:$C$1000,持仓统计!C869),"-")</f>
        <v>-</v>
      </c>
      <c r="N869" s="8" t="str">
        <f>IF(C869&lt;&gt;"-",SUMIFS(卖出!$G$4:$G$1000,卖出!$C$4:$C$1000,持仓统计!C869),"-")</f>
        <v>-</v>
      </c>
      <c r="O869" s="9" t="str">
        <f>IF(C869&lt;&gt;"-",SUMIFS(卖出!$I$4:$I$1000,卖出!$C$4:$C$1000,持仓统计!C869),"-")</f>
        <v>-</v>
      </c>
      <c r="P869" s="8" t="str">
        <f t="shared" si="53"/>
        <v>-</v>
      </c>
      <c r="Q869" s="9"/>
      <c r="R869" s="9" t="str">
        <f t="shared" si="54"/>
        <v>-</v>
      </c>
      <c r="S869" s="9" t="str">
        <f>IF(C869&lt;&gt;"-",SUMIFS(买入!$J$4:$J$1000,买入!$C$4:$C$1000,持仓统计!C869)+SUMIFS(卖出!$J$4:$J$1000,卖出!$C$4:$C$1000,持仓统计!C869),"-")</f>
        <v>-</v>
      </c>
      <c r="T869" s="9" t="str">
        <f t="shared" si="55"/>
        <v>-</v>
      </c>
      <c r="U869" s="8"/>
    </row>
    <row r="870" customHeight="1" spans="2:21">
      <c r="B870" s="8">
        <f t="shared" si="52"/>
        <v>864</v>
      </c>
      <c r="C870" s="8" t="str">
        <f>IF(选股!C864&lt;&gt;"",选股!C864,"-")</f>
        <v>-</v>
      </c>
      <c r="D870" s="8"/>
      <c r="E870" s="8" t="str">
        <f>IFERROR(VLOOKUP(C870,选股!C864:E1860,2,FALSE),"-")</f>
        <v>-</v>
      </c>
      <c r="F870" s="8"/>
      <c r="G870" s="8"/>
      <c r="H870" s="8"/>
      <c r="I870" s="8"/>
      <c r="J870" s="8"/>
      <c r="K870" s="8" t="str">
        <f>IFERROR(VLOOKUP(C870,选股!C864:E1860,3,FALSE),"-")</f>
        <v>-</v>
      </c>
      <c r="L870" s="8" t="str">
        <f>IF(C870&lt;&gt;"-",SUMIFS(买入!$G$4:$G$1000,买入!$C$4:$C$1000,持仓统计!C870),"-")</f>
        <v>-</v>
      </c>
      <c r="M870" s="9" t="str">
        <f>IF(C870&lt;&gt;"-",SUMIFS(买入!$I$4:$I$1000,买入!$C$4:$C$1000,持仓统计!C870),"-")</f>
        <v>-</v>
      </c>
      <c r="N870" s="8" t="str">
        <f>IF(C870&lt;&gt;"-",SUMIFS(卖出!$G$4:$G$1000,卖出!$C$4:$C$1000,持仓统计!C870),"-")</f>
        <v>-</v>
      </c>
      <c r="O870" s="9" t="str">
        <f>IF(C870&lt;&gt;"-",SUMIFS(卖出!$I$4:$I$1000,卖出!$C$4:$C$1000,持仓统计!C870),"-")</f>
        <v>-</v>
      </c>
      <c r="P870" s="8" t="str">
        <f t="shared" si="53"/>
        <v>-</v>
      </c>
      <c r="Q870" s="9"/>
      <c r="R870" s="9" t="str">
        <f t="shared" si="54"/>
        <v>-</v>
      </c>
      <c r="S870" s="9" t="str">
        <f>IF(C870&lt;&gt;"-",SUMIFS(买入!$J$4:$J$1000,买入!$C$4:$C$1000,持仓统计!C870)+SUMIFS(卖出!$J$4:$J$1000,卖出!$C$4:$C$1000,持仓统计!C870),"-")</f>
        <v>-</v>
      </c>
      <c r="T870" s="9" t="str">
        <f t="shared" si="55"/>
        <v>-</v>
      </c>
      <c r="U870" s="8"/>
    </row>
    <row r="871" customHeight="1" spans="2:21">
      <c r="B871" s="8">
        <f t="shared" si="52"/>
        <v>865</v>
      </c>
      <c r="C871" s="8" t="str">
        <f>IF(选股!C865&lt;&gt;"",选股!C865,"-")</f>
        <v>-</v>
      </c>
      <c r="D871" s="8"/>
      <c r="E871" s="8" t="str">
        <f>IFERROR(VLOOKUP(C871,选股!C865:E1861,2,FALSE),"-")</f>
        <v>-</v>
      </c>
      <c r="F871" s="8"/>
      <c r="G871" s="8"/>
      <c r="H871" s="8"/>
      <c r="I871" s="8"/>
      <c r="J871" s="8"/>
      <c r="K871" s="8" t="str">
        <f>IFERROR(VLOOKUP(C871,选股!C865:E1861,3,FALSE),"-")</f>
        <v>-</v>
      </c>
      <c r="L871" s="8" t="str">
        <f>IF(C871&lt;&gt;"-",SUMIFS(买入!$G$4:$G$1000,买入!$C$4:$C$1000,持仓统计!C871),"-")</f>
        <v>-</v>
      </c>
      <c r="M871" s="9" t="str">
        <f>IF(C871&lt;&gt;"-",SUMIFS(买入!$I$4:$I$1000,买入!$C$4:$C$1000,持仓统计!C871),"-")</f>
        <v>-</v>
      </c>
      <c r="N871" s="8" t="str">
        <f>IF(C871&lt;&gt;"-",SUMIFS(卖出!$G$4:$G$1000,卖出!$C$4:$C$1000,持仓统计!C871),"-")</f>
        <v>-</v>
      </c>
      <c r="O871" s="9" t="str">
        <f>IF(C871&lt;&gt;"-",SUMIFS(卖出!$I$4:$I$1000,卖出!$C$4:$C$1000,持仓统计!C871),"-")</f>
        <v>-</v>
      </c>
      <c r="P871" s="8" t="str">
        <f t="shared" si="53"/>
        <v>-</v>
      </c>
      <c r="Q871" s="9"/>
      <c r="R871" s="9" t="str">
        <f t="shared" si="54"/>
        <v>-</v>
      </c>
      <c r="S871" s="9" t="str">
        <f>IF(C871&lt;&gt;"-",SUMIFS(买入!$J$4:$J$1000,买入!$C$4:$C$1000,持仓统计!C871)+SUMIFS(卖出!$J$4:$J$1000,卖出!$C$4:$C$1000,持仓统计!C871),"-")</f>
        <v>-</v>
      </c>
      <c r="T871" s="9" t="str">
        <f t="shared" si="55"/>
        <v>-</v>
      </c>
      <c r="U871" s="8"/>
    </row>
    <row r="872" customHeight="1" spans="2:21">
      <c r="B872" s="8">
        <f t="shared" si="52"/>
        <v>866</v>
      </c>
      <c r="C872" s="8" t="str">
        <f>IF(选股!C866&lt;&gt;"",选股!C866,"-")</f>
        <v>-</v>
      </c>
      <c r="D872" s="8"/>
      <c r="E872" s="8" t="str">
        <f>IFERROR(VLOOKUP(C872,选股!C866:E1862,2,FALSE),"-")</f>
        <v>-</v>
      </c>
      <c r="F872" s="8"/>
      <c r="G872" s="8"/>
      <c r="H872" s="8"/>
      <c r="I872" s="8"/>
      <c r="J872" s="8"/>
      <c r="K872" s="8" t="str">
        <f>IFERROR(VLOOKUP(C872,选股!C866:E1862,3,FALSE),"-")</f>
        <v>-</v>
      </c>
      <c r="L872" s="8" t="str">
        <f>IF(C872&lt;&gt;"-",SUMIFS(买入!$G$4:$G$1000,买入!$C$4:$C$1000,持仓统计!C872),"-")</f>
        <v>-</v>
      </c>
      <c r="M872" s="9" t="str">
        <f>IF(C872&lt;&gt;"-",SUMIFS(买入!$I$4:$I$1000,买入!$C$4:$C$1000,持仓统计!C872),"-")</f>
        <v>-</v>
      </c>
      <c r="N872" s="8" t="str">
        <f>IF(C872&lt;&gt;"-",SUMIFS(卖出!$G$4:$G$1000,卖出!$C$4:$C$1000,持仓统计!C872),"-")</f>
        <v>-</v>
      </c>
      <c r="O872" s="9" t="str">
        <f>IF(C872&lt;&gt;"-",SUMIFS(卖出!$I$4:$I$1000,卖出!$C$4:$C$1000,持仓统计!C872),"-")</f>
        <v>-</v>
      </c>
      <c r="P872" s="8" t="str">
        <f t="shared" si="53"/>
        <v>-</v>
      </c>
      <c r="Q872" s="9"/>
      <c r="R872" s="9" t="str">
        <f t="shared" si="54"/>
        <v>-</v>
      </c>
      <c r="S872" s="9" t="str">
        <f>IF(C872&lt;&gt;"-",SUMIFS(买入!$J$4:$J$1000,买入!$C$4:$C$1000,持仓统计!C872)+SUMIFS(卖出!$J$4:$J$1000,卖出!$C$4:$C$1000,持仓统计!C872),"-")</f>
        <v>-</v>
      </c>
      <c r="T872" s="9" t="str">
        <f t="shared" si="55"/>
        <v>-</v>
      </c>
      <c r="U872" s="8"/>
    </row>
    <row r="873" customHeight="1" spans="2:21">
      <c r="B873" s="8">
        <f t="shared" si="52"/>
        <v>867</v>
      </c>
      <c r="C873" s="8" t="str">
        <f>IF(选股!C867&lt;&gt;"",选股!C867,"-")</f>
        <v>-</v>
      </c>
      <c r="D873" s="8"/>
      <c r="E873" s="8" t="str">
        <f>IFERROR(VLOOKUP(C873,选股!C867:E1863,2,FALSE),"-")</f>
        <v>-</v>
      </c>
      <c r="F873" s="8"/>
      <c r="G873" s="8"/>
      <c r="H873" s="8"/>
      <c r="I873" s="8"/>
      <c r="J873" s="8"/>
      <c r="K873" s="8" t="str">
        <f>IFERROR(VLOOKUP(C873,选股!C867:E1863,3,FALSE),"-")</f>
        <v>-</v>
      </c>
      <c r="L873" s="8" t="str">
        <f>IF(C873&lt;&gt;"-",SUMIFS(买入!$G$4:$G$1000,买入!$C$4:$C$1000,持仓统计!C873),"-")</f>
        <v>-</v>
      </c>
      <c r="M873" s="9" t="str">
        <f>IF(C873&lt;&gt;"-",SUMIFS(买入!$I$4:$I$1000,买入!$C$4:$C$1000,持仓统计!C873),"-")</f>
        <v>-</v>
      </c>
      <c r="N873" s="8" t="str">
        <f>IF(C873&lt;&gt;"-",SUMIFS(卖出!$G$4:$G$1000,卖出!$C$4:$C$1000,持仓统计!C873),"-")</f>
        <v>-</v>
      </c>
      <c r="O873" s="9" t="str">
        <f>IF(C873&lt;&gt;"-",SUMIFS(卖出!$I$4:$I$1000,卖出!$C$4:$C$1000,持仓统计!C873),"-")</f>
        <v>-</v>
      </c>
      <c r="P873" s="8" t="str">
        <f t="shared" si="53"/>
        <v>-</v>
      </c>
      <c r="Q873" s="9"/>
      <c r="R873" s="9" t="str">
        <f t="shared" si="54"/>
        <v>-</v>
      </c>
      <c r="S873" s="9" t="str">
        <f>IF(C873&lt;&gt;"-",SUMIFS(买入!$J$4:$J$1000,买入!$C$4:$C$1000,持仓统计!C873)+SUMIFS(卖出!$J$4:$J$1000,卖出!$C$4:$C$1000,持仓统计!C873),"-")</f>
        <v>-</v>
      </c>
      <c r="T873" s="9" t="str">
        <f t="shared" si="55"/>
        <v>-</v>
      </c>
      <c r="U873" s="8"/>
    </row>
    <row r="874" customHeight="1" spans="2:21">
      <c r="B874" s="8">
        <f t="shared" si="52"/>
        <v>868</v>
      </c>
      <c r="C874" s="8" t="str">
        <f>IF(选股!C868&lt;&gt;"",选股!C868,"-")</f>
        <v>-</v>
      </c>
      <c r="D874" s="8"/>
      <c r="E874" s="8" t="str">
        <f>IFERROR(VLOOKUP(C874,选股!C868:E1864,2,FALSE),"-")</f>
        <v>-</v>
      </c>
      <c r="F874" s="8"/>
      <c r="G874" s="8"/>
      <c r="H874" s="8"/>
      <c r="I874" s="8"/>
      <c r="J874" s="8"/>
      <c r="K874" s="8" t="str">
        <f>IFERROR(VLOOKUP(C874,选股!C868:E1864,3,FALSE),"-")</f>
        <v>-</v>
      </c>
      <c r="L874" s="8" t="str">
        <f>IF(C874&lt;&gt;"-",SUMIFS(买入!$G$4:$G$1000,买入!$C$4:$C$1000,持仓统计!C874),"-")</f>
        <v>-</v>
      </c>
      <c r="M874" s="9" t="str">
        <f>IF(C874&lt;&gt;"-",SUMIFS(买入!$I$4:$I$1000,买入!$C$4:$C$1000,持仓统计!C874),"-")</f>
        <v>-</v>
      </c>
      <c r="N874" s="8" t="str">
        <f>IF(C874&lt;&gt;"-",SUMIFS(卖出!$G$4:$G$1000,卖出!$C$4:$C$1000,持仓统计!C874),"-")</f>
        <v>-</v>
      </c>
      <c r="O874" s="9" t="str">
        <f>IF(C874&lt;&gt;"-",SUMIFS(卖出!$I$4:$I$1000,卖出!$C$4:$C$1000,持仓统计!C874),"-")</f>
        <v>-</v>
      </c>
      <c r="P874" s="8" t="str">
        <f t="shared" si="53"/>
        <v>-</v>
      </c>
      <c r="Q874" s="9"/>
      <c r="R874" s="9" t="str">
        <f t="shared" si="54"/>
        <v>-</v>
      </c>
      <c r="S874" s="9" t="str">
        <f>IF(C874&lt;&gt;"-",SUMIFS(买入!$J$4:$J$1000,买入!$C$4:$C$1000,持仓统计!C874)+SUMIFS(卖出!$J$4:$J$1000,卖出!$C$4:$C$1000,持仓统计!C874),"-")</f>
        <v>-</v>
      </c>
      <c r="T874" s="9" t="str">
        <f t="shared" si="55"/>
        <v>-</v>
      </c>
      <c r="U874" s="8"/>
    </row>
    <row r="875" customHeight="1" spans="2:21">
      <c r="B875" s="8">
        <f t="shared" si="52"/>
        <v>869</v>
      </c>
      <c r="C875" s="8" t="str">
        <f>IF(选股!C869&lt;&gt;"",选股!C869,"-")</f>
        <v>-</v>
      </c>
      <c r="D875" s="8"/>
      <c r="E875" s="8" t="str">
        <f>IFERROR(VLOOKUP(C875,选股!C869:E1865,2,FALSE),"-")</f>
        <v>-</v>
      </c>
      <c r="F875" s="8"/>
      <c r="G875" s="8"/>
      <c r="H875" s="8"/>
      <c r="I875" s="8"/>
      <c r="J875" s="8"/>
      <c r="K875" s="8" t="str">
        <f>IFERROR(VLOOKUP(C875,选股!C869:E1865,3,FALSE),"-")</f>
        <v>-</v>
      </c>
      <c r="L875" s="8" t="str">
        <f>IF(C875&lt;&gt;"-",SUMIFS(买入!$G$4:$G$1000,买入!$C$4:$C$1000,持仓统计!C875),"-")</f>
        <v>-</v>
      </c>
      <c r="M875" s="9" t="str">
        <f>IF(C875&lt;&gt;"-",SUMIFS(买入!$I$4:$I$1000,买入!$C$4:$C$1000,持仓统计!C875),"-")</f>
        <v>-</v>
      </c>
      <c r="N875" s="8" t="str">
        <f>IF(C875&lt;&gt;"-",SUMIFS(卖出!$G$4:$G$1000,卖出!$C$4:$C$1000,持仓统计!C875),"-")</f>
        <v>-</v>
      </c>
      <c r="O875" s="9" t="str">
        <f>IF(C875&lt;&gt;"-",SUMIFS(卖出!$I$4:$I$1000,卖出!$C$4:$C$1000,持仓统计!C875),"-")</f>
        <v>-</v>
      </c>
      <c r="P875" s="8" t="str">
        <f t="shared" si="53"/>
        <v>-</v>
      </c>
      <c r="Q875" s="9"/>
      <c r="R875" s="9" t="str">
        <f t="shared" si="54"/>
        <v>-</v>
      </c>
      <c r="S875" s="9" t="str">
        <f>IF(C875&lt;&gt;"-",SUMIFS(买入!$J$4:$J$1000,买入!$C$4:$C$1000,持仓统计!C875)+SUMIFS(卖出!$J$4:$J$1000,卖出!$C$4:$C$1000,持仓统计!C875),"-")</f>
        <v>-</v>
      </c>
      <c r="T875" s="9" t="str">
        <f t="shared" si="55"/>
        <v>-</v>
      </c>
      <c r="U875" s="8"/>
    </row>
    <row r="876" customHeight="1" spans="2:21">
      <c r="B876" s="8">
        <f t="shared" si="52"/>
        <v>870</v>
      </c>
      <c r="C876" s="8" t="str">
        <f>IF(选股!C870&lt;&gt;"",选股!C870,"-")</f>
        <v>-</v>
      </c>
      <c r="D876" s="8"/>
      <c r="E876" s="8" t="str">
        <f>IFERROR(VLOOKUP(C876,选股!C870:E1866,2,FALSE),"-")</f>
        <v>-</v>
      </c>
      <c r="F876" s="8"/>
      <c r="G876" s="8"/>
      <c r="H876" s="8"/>
      <c r="I876" s="8"/>
      <c r="J876" s="8"/>
      <c r="K876" s="8" t="str">
        <f>IFERROR(VLOOKUP(C876,选股!C870:E1866,3,FALSE),"-")</f>
        <v>-</v>
      </c>
      <c r="L876" s="8" t="str">
        <f>IF(C876&lt;&gt;"-",SUMIFS(买入!$G$4:$G$1000,买入!$C$4:$C$1000,持仓统计!C876),"-")</f>
        <v>-</v>
      </c>
      <c r="M876" s="9" t="str">
        <f>IF(C876&lt;&gt;"-",SUMIFS(买入!$I$4:$I$1000,买入!$C$4:$C$1000,持仓统计!C876),"-")</f>
        <v>-</v>
      </c>
      <c r="N876" s="8" t="str">
        <f>IF(C876&lt;&gt;"-",SUMIFS(卖出!$G$4:$G$1000,卖出!$C$4:$C$1000,持仓统计!C876),"-")</f>
        <v>-</v>
      </c>
      <c r="O876" s="9" t="str">
        <f>IF(C876&lt;&gt;"-",SUMIFS(卖出!$I$4:$I$1000,卖出!$C$4:$C$1000,持仓统计!C876),"-")</f>
        <v>-</v>
      </c>
      <c r="P876" s="8" t="str">
        <f t="shared" si="53"/>
        <v>-</v>
      </c>
      <c r="Q876" s="9"/>
      <c r="R876" s="9" t="str">
        <f t="shared" si="54"/>
        <v>-</v>
      </c>
      <c r="S876" s="9" t="str">
        <f>IF(C876&lt;&gt;"-",SUMIFS(买入!$J$4:$J$1000,买入!$C$4:$C$1000,持仓统计!C876)+SUMIFS(卖出!$J$4:$J$1000,卖出!$C$4:$C$1000,持仓统计!C876),"-")</f>
        <v>-</v>
      </c>
      <c r="T876" s="9" t="str">
        <f t="shared" si="55"/>
        <v>-</v>
      </c>
      <c r="U876" s="8"/>
    </row>
    <row r="877" customHeight="1" spans="2:21">
      <c r="B877" s="8">
        <f t="shared" si="52"/>
        <v>871</v>
      </c>
      <c r="C877" s="8" t="str">
        <f>IF(选股!C871&lt;&gt;"",选股!C871,"-")</f>
        <v>-</v>
      </c>
      <c r="D877" s="8"/>
      <c r="E877" s="8" t="str">
        <f>IFERROR(VLOOKUP(C877,选股!C871:E1867,2,FALSE),"-")</f>
        <v>-</v>
      </c>
      <c r="F877" s="8"/>
      <c r="G877" s="8"/>
      <c r="H877" s="8"/>
      <c r="I877" s="8"/>
      <c r="J877" s="8"/>
      <c r="K877" s="8" t="str">
        <f>IFERROR(VLOOKUP(C877,选股!C871:E1867,3,FALSE),"-")</f>
        <v>-</v>
      </c>
      <c r="L877" s="8" t="str">
        <f>IF(C877&lt;&gt;"-",SUMIFS(买入!$G$4:$G$1000,买入!$C$4:$C$1000,持仓统计!C877),"-")</f>
        <v>-</v>
      </c>
      <c r="M877" s="9" t="str">
        <f>IF(C877&lt;&gt;"-",SUMIFS(买入!$I$4:$I$1000,买入!$C$4:$C$1000,持仓统计!C877),"-")</f>
        <v>-</v>
      </c>
      <c r="N877" s="8" t="str">
        <f>IF(C877&lt;&gt;"-",SUMIFS(卖出!$G$4:$G$1000,卖出!$C$4:$C$1000,持仓统计!C877),"-")</f>
        <v>-</v>
      </c>
      <c r="O877" s="9" t="str">
        <f>IF(C877&lt;&gt;"-",SUMIFS(卖出!$I$4:$I$1000,卖出!$C$4:$C$1000,持仓统计!C877),"-")</f>
        <v>-</v>
      </c>
      <c r="P877" s="8" t="str">
        <f t="shared" si="53"/>
        <v>-</v>
      </c>
      <c r="Q877" s="9"/>
      <c r="R877" s="9" t="str">
        <f t="shared" si="54"/>
        <v>-</v>
      </c>
      <c r="S877" s="9" t="str">
        <f>IF(C877&lt;&gt;"-",SUMIFS(买入!$J$4:$J$1000,买入!$C$4:$C$1000,持仓统计!C877)+SUMIFS(卖出!$J$4:$J$1000,卖出!$C$4:$C$1000,持仓统计!C877),"-")</f>
        <v>-</v>
      </c>
      <c r="T877" s="9" t="str">
        <f t="shared" si="55"/>
        <v>-</v>
      </c>
      <c r="U877" s="8"/>
    </row>
    <row r="878" customHeight="1" spans="2:21">
      <c r="B878" s="8">
        <f t="shared" si="52"/>
        <v>872</v>
      </c>
      <c r="C878" s="8" t="str">
        <f>IF(选股!C872&lt;&gt;"",选股!C872,"-")</f>
        <v>-</v>
      </c>
      <c r="D878" s="8"/>
      <c r="E878" s="8" t="str">
        <f>IFERROR(VLOOKUP(C878,选股!C872:E1868,2,FALSE),"-")</f>
        <v>-</v>
      </c>
      <c r="F878" s="8"/>
      <c r="G878" s="8"/>
      <c r="H878" s="8"/>
      <c r="I878" s="8"/>
      <c r="J878" s="8"/>
      <c r="K878" s="8" t="str">
        <f>IFERROR(VLOOKUP(C878,选股!C872:E1868,3,FALSE),"-")</f>
        <v>-</v>
      </c>
      <c r="L878" s="8" t="str">
        <f>IF(C878&lt;&gt;"-",SUMIFS(买入!$G$4:$G$1000,买入!$C$4:$C$1000,持仓统计!C878),"-")</f>
        <v>-</v>
      </c>
      <c r="M878" s="9" t="str">
        <f>IF(C878&lt;&gt;"-",SUMIFS(买入!$I$4:$I$1000,买入!$C$4:$C$1000,持仓统计!C878),"-")</f>
        <v>-</v>
      </c>
      <c r="N878" s="8" t="str">
        <f>IF(C878&lt;&gt;"-",SUMIFS(卖出!$G$4:$G$1000,卖出!$C$4:$C$1000,持仓统计!C878),"-")</f>
        <v>-</v>
      </c>
      <c r="O878" s="9" t="str">
        <f>IF(C878&lt;&gt;"-",SUMIFS(卖出!$I$4:$I$1000,卖出!$C$4:$C$1000,持仓统计!C878),"-")</f>
        <v>-</v>
      </c>
      <c r="P878" s="8" t="str">
        <f t="shared" si="53"/>
        <v>-</v>
      </c>
      <c r="Q878" s="9"/>
      <c r="R878" s="9" t="str">
        <f t="shared" si="54"/>
        <v>-</v>
      </c>
      <c r="S878" s="9" t="str">
        <f>IF(C878&lt;&gt;"-",SUMIFS(买入!$J$4:$J$1000,买入!$C$4:$C$1000,持仓统计!C878)+SUMIFS(卖出!$J$4:$J$1000,卖出!$C$4:$C$1000,持仓统计!C878),"-")</f>
        <v>-</v>
      </c>
      <c r="T878" s="9" t="str">
        <f t="shared" si="55"/>
        <v>-</v>
      </c>
      <c r="U878" s="8"/>
    </row>
    <row r="879" customHeight="1" spans="2:21">
      <c r="B879" s="8">
        <f t="shared" si="52"/>
        <v>873</v>
      </c>
      <c r="C879" s="8" t="str">
        <f>IF(选股!C873&lt;&gt;"",选股!C873,"-")</f>
        <v>-</v>
      </c>
      <c r="D879" s="8"/>
      <c r="E879" s="8" t="str">
        <f>IFERROR(VLOOKUP(C879,选股!C873:E1869,2,FALSE),"-")</f>
        <v>-</v>
      </c>
      <c r="F879" s="8"/>
      <c r="G879" s="8"/>
      <c r="H879" s="8"/>
      <c r="I879" s="8"/>
      <c r="J879" s="8"/>
      <c r="K879" s="8" t="str">
        <f>IFERROR(VLOOKUP(C879,选股!C873:E1869,3,FALSE),"-")</f>
        <v>-</v>
      </c>
      <c r="L879" s="8" t="str">
        <f>IF(C879&lt;&gt;"-",SUMIFS(买入!$G$4:$G$1000,买入!$C$4:$C$1000,持仓统计!C879),"-")</f>
        <v>-</v>
      </c>
      <c r="M879" s="9" t="str">
        <f>IF(C879&lt;&gt;"-",SUMIFS(买入!$I$4:$I$1000,买入!$C$4:$C$1000,持仓统计!C879),"-")</f>
        <v>-</v>
      </c>
      <c r="N879" s="8" t="str">
        <f>IF(C879&lt;&gt;"-",SUMIFS(卖出!$G$4:$G$1000,卖出!$C$4:$C$1000,持仓统计!C879),"-")</f>
        <v>-</v>
      </c>
      <c r="O879" s="9" t="str">
        <f>IF(C879&lt;&gt;"-",SUMIFS(卖出!$I$4:$I$1000,卖出!$C$4:$C$1000,持仓统计!C879),"-")</f>
        <v>-</v>
      </c>
      <c r="P879" s="8" t="str">
        <f t="shared" si="53"/>
        <v>-</v>
      </c>
      <c r="Q879" s="9"/>
      <c r="R879" s="9" t="str">
        <f t="shared" si="54"/>
        <v>-</v>
      </c>
      <c r="S879" s="9" t="str">
        <f>IF(C879&lt;&gt;"-",SUMIFS(买入!$J$4:$J$1000,买入!$C$4:$C$1000,持仓统计!C879)+SUMIFS(卖出!$J$4:$J$1000,卖出!$C$4:$C$1000,持仓统计!C879),"-")</f>
        <v>-</v>
      </c>
      <c r="T879" s="9" t="str">
        <f t="shared" si="55"/>
        <v>-</v>
      </c>
      <c r="U879" s="8"/>
    </row>
    <row r="880" customHeight="1" spans="2:21">
      <c r="B880" s="8">
        <f t="shared" si="52"/>
        <v>874</v>
      </c>
      <c r="C880" s="8" t="str">
        <f>IF(选股!C874&lt;&gt;"",选股!C874,"-")</f>
        <v>-</v>
      </c>
      <c r="D880" s="8"/>
      <c r="E880" s="8" t="str">
        <f>IFERROR(VLOOKUP(C880,选股!C874:E1870,2,FALSE),"-")</f>
        <v>-</v>
      </c>
      <c r="F880" s="8"/>
      <c r="G880" s="8"/>
      <c r="H880" s="8"/>
      <c r="I880" s="8"/>
      <c r="J880" s="8"/>
      <c r="K880" s="8" t="str">
        <f>IFERROR(VLOOKUP(C880,选股!C874:E1870,3,FALSE),"-")</f>
        <v>-</v>
      </c>
      <c r="L880" s="8" t="str">
        <f>IF(C880&lt;&gt;"-",SUMIFS(买入!$G$4:$G$1000,买入!$C$4:$C$1000,持仓统计!C880),"-")</f>
        <v>-</v>
      </c>
      <c r="M880" s="9" t="str">
        <f>IF(C880&lt;&gt;"-",SUMIFS(买入!$I$4:$I$1000,买入!$C$4:$C$1000,持仓统计!C880),"-")</f>
        <v>-</v>
      </c>
      <c r="N880" s="8" t="str">
        <f>IF(C880&lt;&gt;"-",SUMIFS(卖出!$G$4:$G$1000,卖出!$C$4:$C$1000,持仓统计!C880),"-")</f>
        <v>-</v>
      </c>
      <c r="O880" s="9" t="str">
        <f>IF(C880&lt;&gt;"-",SUMIFS(卖出!$I$4:$I$1000,卖出!$C$4:$C$1000,持仓统计!C880),"-")</f>
        <v>-</v>
      </c>
      <c r="P880" s="8" t="str">
        <f t="shared" si="53"/>
        <v>-</v>
      </c>
      <c r="Q880" s="9"/>
      <c r="R880" s="9" t="str">
        <f t="shared" si="54"/>
        <v>-</v>
      </c>
      <c r="S880" s="9" t="str">
        <f>IF(C880&lt;&gt;"-",SUMIFS(买入!$J$4:$J$1000,买入!$C$4:$C$1000,持仓统计!C880)+SUMIFS(卖出!$J$4:$J$1000,卖出!$C$4:$C$1000,持仓统计!C880),"-")</f>
        <v>-</v>
      </c>
      <c r="T880" s="9" t="str">
        <f t="shared" si="55"/>
        <v>-</v>
      </c>
      <c r="U880" s="8"/>
    </row>
    <row r="881" customHeight="1" spans="2:21">
      <c r="B881" s="8">
        <f t="shared" si="52"/>
        <v>875</v>
      </c>
      <c r="C881" s="8" t="str">
        <f>IF(选股!C875&lt;&gt;"",选股!C875,"-")</f>
        <v>-</v>
      </c>
      <c r="D881" s="8"/>
      <c r="E881" s="8" t="str">
        <f>IFERROR(VLOOKUP(C881,选股!C875:E1871,2,FALSE),"-")</f>
        <v>-</v>
      </c>
      <c r="F881" s="8"/>
      <c r="G881" s="8"/>
      <c r="H881" s="8"/>
      <c r="I881" s="8"/>
      <c r="J881" s="8"/>
      <c r="K881" s="8" t="str">
        <f>IFERROR(VLOOKUP(C881,选股!C875:E1871,3,FALSE),"-")</f>
        <v>-</v>
      </c>
      <c r="L881" s="8" t="str">
        <f>IF(C881&lt;&gt;"-",SUMIFS(买入!$G$4:$G$1000,买入!$C$4:$C$1000,持仓统计!C881),"-")</f>
        <v>-</v>
      </c>
      <c r="M881" s="9" t="str">
        <f>IF(C881&lt;&gt;"-",SUMIFS(买入!$I$4:$I$1000,买入!$C$4:$C$1000,持仓统计!C881),"-")</f>
        <v>-</v>
      </c>
      <c r="N881" s="8" t="str">
        <f>IF(C881&lt;&gt;"-",SUMIFS(卖出!$G$4:$G$1000,卖出!$C$4:$C$1000,持仓统计!C881),"-")</f>
        <v>-</v>
      </c>
      <c r="O881" s="9" t="str">
        <f>IF(C881&lt;&gt;"-",SUMIFS(卖出!$I$4:$I$1000,卖出!$C$4:$C$1000,持仓统计!C881),"-")</f>
        <v>-</v>
      </c>
      <c r="P881" s="8" t="str">
        <f t="shared" si="53"/>
        <v>-</v>
      </c>
      <c r="Q881" s="9"/>
      <c r="R881" s="9" t="str">
        <f t="shared" si="54"/>
        <v>-</v>
      </c>
      <c r="S881" s="9" t="str">
        <f>IF(C881&lt;&gt;"-",SUMIFS(买入!$J$4:$J$1000,买入!$C$4:$C$1000,持仓统计!C881)+SUMIFS(卖出!$J$4:$J$1000,卖出!$C$4:$C$1000,持仓统计!C881),"-")</f>
        <v>-</v>
      </c>
      <c r="T881" s="9" t="str">
        <f t="shared" si="55"/>
        <v>-</v>
      </c>
      <c r="U881" s="8"/>
    </row>
    <row r="882" customHeight="1" spans="2:21">
      <c r="B882" s="8">
        <f t="shared" si="52"/>
        <v>876</v>
      </c>
      <c r="C882" s="8" t="str">
        <f>IF(选股!C876&lt;&gt;"",选股!C876,"-")</f>
        <v>-</v>
      </c>
      <c r="D882" s="8"/>
      <c r="E882" s="8" t="str">
        <f>IFERROR(VLOOKUP(C882,选股!C876:E1872,2,FALSE),"-")</f>
        <v>-</v>
      </c>
      <c r="F882" s="8"/>
      <c r="G882" s="8"/>
      <c r="H882" s="8"/>
      <c r="I882" s="8"/>
      <c r="J882" s="8"/>
      <c r="K882" s="8" t="str">
        <f>IFERROR(VLOOKUP(C882,选股!C876:E1872,3,FALSE),"-")</f>
        <v>-</v>
      </c>
      <c r="L882" s="8" t="str">
        <f>IF(C882&lt;&gt;"-",SUMIFS(买入!$G$4:$G$1000,买入!$C$4:$C$1000,持仓统计!C882),"-")</f>
        <v>-</v>
      </c>
      <c r="M882" s="9" t="str">
        <f>IF(C882&lt;&gt;"-",SUMIFS(买入!$I$4:$I$1000,买入!$C$4:$C$1000,持仓统计!C882),"-")</f>
        <v>-</v>
      </c>
      <c r="N882" s="8" t="str">
        <f>IF(C882&lt;&gt;"-",SUMIFS(卖出!$G$4:$G$1000,卖出!$C$4:$C$1000,持仓统计!C882),"-")</f>
        <v>-</v>
      </c>
      <c r="O882" s="9" t="str">
        <f>IF(C882&lt;&gt;"-",SUMIFS(卖出!$I$4:$I$1000,卖出!$C$4:$C$1000,持仓统计!C882),"-")</f>
        <v>-</v>
      </c>
      <c r="P882" s="8" t="str">
        <f t="shared" si="53"/>
        <v>-</v>
      </c>
      <c r="Q882" s="9"/>
      <c r="R882" s="9" t="str">
        <f t="shared" si="54"/>
        <v>-</v>
      </c>
      <c r="S882" s="9" t="str">
        <f>IF(C882&lt;&gt;"-",SUMIFS(买入!$J$4:$J$1000,买入!$C$4:$C$1000,持仓统计!C882)+SUMIFS(卖出!$J$4:$J$1000,卖出!$C$4:$C$1000,持仓统计!C882),"-")</f>
        <v>-</v>
      </c>
      <c r="T882" s="9" t="str">
        <f t="shared" si="55"/>
        <v>-</v>
      </c>
      <c r="U882" s="8"/>
    </row>
    <row r="883" customHeight="1" spans="2:21">
      <c r="B883" s="8">
        <f t="shared" si="52"/>
        <v>877</v>
      </c>
      <c r="C883" s="8" t="str">
        <f>IF(选股!C877&lt;&gt;"",选股!C877,"-")</f>
        <v>-</v>
      </c>
      <c r="D883" s="8"/>
      <c r="E883" s="8" t="str">
        <f>IFERROR(VLOOKUP(C883,选股!C877:E1873,2,FALSE),"-")</f>
        <v>-</v>
      </c>
      <c r="F883" s="8"/>
      <c r="G883" s="8"/>
      <c r="H883" s="8"/>
      <c r="I883" s="8"/>
      <c r="J883" s="8"/>
      <c r="K883" s="8" t="str">
        <f>IFERROR(VLOOKUP(C883,选股!C877:E1873,3,FALSE),"-")</f>
        <v>-</v>
      </c>
      <c r="L883" s="8" t="str">
        <f>IF(C883&lt;&gt;"-",SUMIFS(买入!$G$4:$G$1000,买入!$C$4:$C$1000,持仓统计!C883),"-")</f>
        <v>-</v>
      </c>
      <c r="M883" s="9" t="str">
        <f>IF(C883&lt;&gt;"-",SUMIFS(买入!$I$4:$I$1000,买入!$C$4:$C$1000,持仓统计!C883),"-")</f>
        <v>-</v>
      </c>
      <c r="N883" s="8" t="str">
        <f>IF(C883&lt;&gt;"-",SUMIFS(卖出!$G$4:$G$1000,卖出!$C$4:$C$1000,持仓统计!C883),"-")</f>
        <v>-</v>
      </c>
      <c r="O883" s="9" t="str">
        <f>IF(C883&lt;&gt;"-",SUMIFS(卖出!$I$4:$I$1000,卖出!$C$4:$C$1000,持仓统计!C883),"-")</f>
        <v>-</v>
      </c>
      <c r="P883" s="8" t="str">
        <f t="shared" si="53"/>
        <v>-</v>
      </c>
      <c r="Q883" s="9"/>
      <c r="R883" s="9" t="str">
        <f t="shared" si="54"/>
        <v>-</v>
      </c>
      <c r="S883" s="9" t="str">
        <f>IF(C883&lt;&gt;"-",SUMIFS(买入!$J$4:$J$1000,买入!$C$4:$C$1000,持仓统计!C883)+SUMIFS(卖出!$J$4:$J$1000,卖出!$C$4:$C$1000,持仓统计!C883),"-")</f>
        <v>-</v>
      </c>
      <c r="T883" s="9" t="str">
        <f t="shared" si="55"/>
        <v>-</v>
      </c>
      <c r="U883" s="8"/>
    </row>
    <row r="884" customHeight="1" spans="2:21">
      <c r="B884" s="8">
        <f t="shared" si="52"/>
        <v>878</v>
      </c>
      <c r="C884" s="8" t="str">
        <f>IF(选股!C878&lt;&gt;"",选股!C878,"-")</f>
        <v>-</v>
      </c>
      <c r="D884" s="8"/>
      <c r="E884" s="8" t="str">
        <f>IFERROR(VLOOKUP(C884,选股!C878:E1874,2,FALSE),"-")</f>
        <v>-</v>
      </c>
      <c r="F884" s="8"/>
      <c r="G884" s="8"/>
      <c r="H884" s="8"/>
      <c r="I884" s="8"/>
      <c r="J884" s="8"/>
      <c r="K884" s="8" t="str">
        <f>IFERROR(VLOOKUP(C884,选股!C878:E1874,3,FALSE),"-")</f>
        <v>-</v>
      </c>
      <c r="L884" s="8" t="str">
        <f>IF(C884&lt;&gt;"-",SUMIFS(买入!$G$4:$G$1000,买入!$C$4:$C$1000,持仓统计!C884),"-")</f>
        <v>-</v>
      </c>
      <c r="M884" s="9" t="str">
        <f>IF(C884&lt;&gt;"-",SUMIFS(买入!$I$4:$I$1000,买入!$C$4:$C$1000,持仓统计!C884),"-")</f>
        <v>-</v>
      </c>
      <c r="N884" s="8" t="str">
        <f>IF(C884&lt;&gt;"-",SUMIFS(卖出!$G$4:$G$1000,卖出!$C$4:$C$1000,持仓统计!C884),"-")</f>
        <v>-</v>
      </c>
      <c r="O884" s="9" t="str">
        <f>IF(C884&lt;&gt;"-",SUMIFS(卖出!$I$4:$I$1000,卖出!$C$4:$C$1000,持仓统计!C884),"-")</f>
        <v>-</v>
      </c>
      <c r="P884" s="8" t="str">
        <f t="shared" si="53"/>
        <v>-</v>
      </c>
      <c r="Q884" s="9"/>
      <c r="R884" s="9" t="str">
        <f t="shared" si="54"/>
        <v>-</v>
      </c>
      <c r="S884" s="9" t="str">
        <f>IF(C884&lt;&gt;"-",SUMIFS(买入!$J$4:$J$1000,买入!$C$4:$C$1000,持仓统计!C884)+SUMIFS(卖出!$J$4:$J$1000,卖出!$C$4:$C$1000,持仓统计!C884),"-")</f>
        <v>-</v>
      </c>
      <c r="T884" s="9" t="str">
        <f t="shared" si="55"/>
        <v>-</v>
      </c>
      <c r="U884" s="8"/>
    </row>
    <row r="885" customHeight="1" spans="2:21">
      <c r="B885" s="8">
        <f t="shared" si="52"/>
        <v>879</v>
      </c>
      <c r="C885" s="8" t="str">
        <f>IF(选股!C879&lt;&gt;"",选股!C879,"-")</f>
        <v>-</v>
      </c>
      <c r="D885" s="8"/>
      <c r="E885" s="8" t="str">
        <f>IFERROR(VLOOKUP(C885,选股!C879:E1875,2,FALSE),"-")</f>
        <v>-</v>
      </c>
      <c r="F885" s="8"/>
      <c r="G885" s="8"/>
      <c r="H885" s="8"/>
      <c r="I885" s="8"/>
      <c r="J885" s="8"/>
      <c r="K885" s="8" t="str">
        <f>IFERROR(VLOOKUP(C885,选股!C879:E1875,3,FALSE),"-")</f>
        <v>-</v>
      </c>
      <c r="L885" s="8" t="str">
        <f>IF(C885&lt;&gt;"-",SUMIFS(买入!$G$4:$G$1000,买入!$C$4:$C$1000,持仓统计!C885),"-")</f>
        <v>-</v>
      </c>
      <c r="M885" s="9" t="str">
        <f>IF(C885&lt;&gt;"-",SUMIFS(买入!$I$4:$I$1000,买入!$C$4:$C$1000,持仓统计!C885),"-")</f>
        <v>-</v>
      </c>
      <c r="N885" s="8" t="str">
        <f>IF(C885&lt;&gt;"-",SUMIFS(卖出!$G$4:$G$1000,卖出!$C$4:$C$1000,持仓统计!C885),"-")</f>
        <v>-</v>
      </c>
      <c r="O885" s="9" t="str">
        <f>IF(C885&lt;&gt;"-",SUMIFS(卖出!$I$4:$I$1000,卖出!$C$4:$C$1000,持仓统计!C885),"-")</f>
        <v>-</v>
      </c>
      <c r="P885" s="8" t="str">
        <f t="shared" si="53"/>
        <v>-</v>
      </c>
      <c r="Q885" s="9"/>
      <c r="R885" s="9" t="str">
        <f t="shared" si="54"/>
        <v>-</v>
      </c>
      <c r="S885" s="9" t="str">
        <f>IF(C885&lt;&gt;"-",SUMIFS(买入!$J$4:$J$1000,买入!$C$4:$C$1000,持仓统计!C885)+SUMIFS(卖出!$J$4:$J$1000,卖出!$C$4:$C$1000,持仓统计!C885),"-")</f>
        <v>-</v>
      </c>
      <c r="T885" s="9" t="str">
        <f t="shared" si="55"/>
        <v>-</v>
      </c>
      <c r="U885" s="8"/>
    </row>
    <row r="886" customHeight="1" spans="2:21">
      <c r="B886" s="8">
        <f t="shared" si="52"/>
        <v>880</v>
      </c>
      <c r="C886" s="8" t="str">
        <f>IF(选股!C880&lt;&gt;"",选股!C880,"-")</f>
        <v>-</v>
      </c>
      <c r="D886" s="8"/>
      <c r="E886" s="8" t="str">
        <f>IFERROR(VLOOKUP(C886,选股!C880:E1876,2,FALSE),"-")</f>
        <v>-</v>
      </c>
      <c r="F886" s="8"/>
      <c r="G886" s="8"/>
      <c r="H886" s="8"/>
      <c r="I886" s="8"/>
      <c r="J886" s="8"/>
      <c r="K886" s="8" t="str">
        <f>IFERROR(VLOOKUP(C886,选股!C880:E1876,3,FALSE),"-")</f>
        <v>-</v>
      </c>
      <c r="L886" s="8" t="str">
        <f>IF(C886&lt;&gt;"-",SUMIFS(买入!$G$4:$G$1000,买入!$C$4:$C$1000,持仓统计!C886),"-")</f>
        <v>-</v>
      </c>
      <c r="M886" s="9" t="str">
        <f>IF(C886&lt;&gt;"-",SUMIFS(买入!$I$4:$I$1000,买入!$C$4:$C$1000,持仓统计!C886),"-")</f>
        <v>-</v>
      </c>
      <c r="N886" s="8" t="str">
        <f>IF(C886&lt;&gt;"-",SUMIFS(卖出!$G$4:$G$1000,卖出!$C$4:$C$1000,持仓统计!C886),"-")</f>
        <v>-</v>
      </c>
      <c r="O886" s="9" t="str">
        <f>IF(C886&lt;&gt;"-",SUMIFS(卖出!$I$4:$I$1000,卖出!$C$4:$C$1000,持仓统计!C886),"-")</f>
        <v>-</v>
      </c>
      <c r="P886" s="8" t="str">
        <f t="shared" si="53"/>
        <v>-</v>
      </c>
      <c r="Q886" s="9"/>
      <c r="R886" s="9" t="str">
        <f t="shared" si="54"/>
        <v>-</v>
      </c>
      <c r="S886" s="9" t="str">
        <f>IF(C886&lt;&gt;"-",SUMIFS(买入!$J$4:$J$1000,买入!$C$4:$C$1000,持仓统计!C886)+SUMIFS(卖出!$J$4:$J$1000,卖出!$C$4:$C$1000,持仓统计!C886),"-")</f>
        <v>-</v>
      </c>
      <c r="T886" s="9" t="str">
        <f t="shared" si="55"/>
        <v>-</v>
      </c>
      <c r="U886" s="8"/>
    </row>
    <row r="887" customHeight="1" spans="2:21">
      <c r="B887" s="8">
        <f t="shared" si="52"/>
        <v>881</v>
      </c>
      <c r="C887" s="8" t="str">
        <f>IF(选股!C881&lt;&gt;"",选股!C881,"-")</f>
        <v>-</v>
      </c>
      <c r="D887" s="8"/>
      <c r="E887" s="8" t="str">
        <f>IFERROR(VLOOKUP(C887,选股!C881:E1877,2,FALSE),"-")</f>
        <v>-</v>
      </c>
      <c r="F887" s="8"/>
      <c r="G887" s="8"/>
      <c r="H887" s="8"/>
      <c r="I887" s="8"/>
      <c r="J887" s="8"/>
      <c r="K887" s="8" t="str">
        <f>IFERROR(VLOOKUP(C887,选股!C881:E1877,3,FALSE),"-")</f>
        <v>-</v>
      </c>
      <c r="L887" s="8" t="str">
        <f>IF(C887&lt;&gt;"-",SUMIFS(买入!$G$4:$G$1000,买入!$C$4:$C$1000,持仓统计!C887),"-")</f>
        <v>-</v>
      </c>
      <c r="M887" s="9" t="str">
        <f>IF(C887&lt;&gt;"-",SUMIFS(买入!$I$4:$I$1000,买入!$C$4:$C$1000,持仓统计!C887),"-")</f>
        <v>-</v>
      </c>
      <c r="N887" s="8" t="str">
        <f>IF(C887&lt;&gt;"-",SUMIFS(卖出!$G$4:$G$1000,卖出!$C$4:$C$1000,持仓统计!C887),"-")</f>
        <v>-</v>
      </c>
      <c r="O887" s="9" t="str">
        <f>IF(C887&lt;&gt;"-",SUMIFS(卖出!$I$4:$I$1000,卖出!$C$4:$C$1000,持仓统计!C887),"-")</f>
        <v>-</v>
      </c>
      <c r="P887" s="8" t="str">
        <f t="shared" si="53"/>
        <v>-</v>
      </c>
      <c r="Q887" s="9"/>
      <c r="R887" s="9" t="str">
        <f t="shared" si="54"/>
        <v>-</v>
      </c>
      <c r="S887" s="9" t="str">
        <f>IF(C887&lt;&gt;"-",SUMIFS(买入!$J$4:$J$1000,买入!$C$4:$C$1000,持仓统计!C887)+SUMIFS(卖出!$J$4:$J$1000,卖出!$C$4:$C$1000,持仓统计!C887),"-")</f>
        <v>-</v>
      </c>
      <c r="T887" s="9" t="str">
        <f t="shared" si="55"/>
        <v>-</v>
      </c>
      <c r="U887" s="8"/>
    </row>
    <row r="888" customHeight="1" spans="2:21">
      <c r="B888" s="8">
        <f t="shared" si="52"/>
        <v>882</v>
      </c>
      <c r="C888" s="8" t="str">
        <f>IF(选股!C882&lt;&gt;"",选股!C882,"-")</f>
        <v>-</v>
      </c>
      <c r="D888" s="8"/>
      <c r="E888" s="8" t="str">
        <f>IFERROR(VLOOKUP(C888,选股!C882:E1878,2,FALSE),"-")</f>
        <v>-</v>
      </c>
      <c r="F888" s="8"/>
      <c r="G888" s="8"/>
      <c r="H888" s="8"/>
      <c r="I888" s="8"/>
      <c r="J888" s="8"/>
      <c r="K888" s="8" t="str">
        <f>IFERROR(VLOOKUP(C888,选股!C882:E1878,3,FALSE),"-")</f>
        <v>-</v>
      </c>
      <c r="L888" s="8" t="str">
        <f>IF(C888&lt;&gt;"-",SUMIFS(买入!$G$4:$G$1000,买入!$C$4:$C$1000,持仓统计!C888),"-")</f>
        <v>-</v>
      </c>
      <c r="M888" s="9" t="str">
        <f>IF(C888&lt;&gt;"-",SUMIFS(买入!$I$4:$I$1000,买入!$C$4:$C$1000,持仓统计!C888),"-")</f>
        <v>-</v>
      </c>
      <c r="N888" s="8" t="str">
        <f>IF(C888&lt;&gt;"-",SUMIFS(卖出!$G$4:$G$1000,卖出!$C$4:$C$1000,持仓统计!C888),"-")</f>
        <v>-</v>
      </c>
      <c r="O888" s="9" t="str">
        <f>IF(C888&lt;&gt;"-",SUMIFS(卖出!$I$4:$I$1000,卖出!$C$4:$C$1000,持仓统计!C888),"-")</f>
        <v>-</v>
      </c>
      <c r="P888" s="8" t="str">
        <f t="shared" si="53"/>
        <v>-</v>
      </c>
      <c r="Q888" s="9"/>
      <c r="R888" s="9" t="str">
        <f t="shared" si="54"/>
        <v>-</v>
      </c>
      <c r="S888" s="9" t="str">
        <f>IF(C888&lt;&gt;"-",SUMIFS(买入!$J$4:$J$1000,买入!$C$4:$C$1000,持仓统计!C888)+SUMIFS(卖出!$J$4:$J$1000,卖出!$C$4:$C$1000,持仓统计!C888),"-")</f>
        <v>-</v>
      </c>
      <c r="T888" s="9" t="str">
        <f t="shared" si="55"/>
        <v>-</v>
      </c>
      <c r="U888" s="8"/>
    </row>
    <row r="889" customHeight="1" spans="2:21">
      <c r="B889" s="8">
        <f t="shared" si="52"/>
        <v>883</v>
      </c>
      <c r="C889" s="8" t="str">
        <f>IF(选股!C883&lt;&gt;"",选股!C883,"-")</f>
        <v>-</v>
      </c>
      <c r="D889" s="8"/>
      <c r="E889" s="8" t="str">
        <f>IFERROR(VLOOKUP(C889,选股!C883:E1879,2,FALSE),"-")</f>
        <v>-</v>
      </c>
      <c r="F889" s="8"/>
      <c r="G889" s="8"/>
      <c r="H889" s="8"/>
      <c r="I889" s="8"/>
      <c r="J889" s="8"/>
      <c r="K889" s="8" t="str">
        <f>IFERROR(VLOOKUP(C889,选股!C883:E1879,3,FALSE),"-")</f>
        <v>-</v>
      </c>
      <c r="L889" s="8" t="str">
        <f>IF(C889&lt;&gt;"-",SUMIFS(买入!$G$4:$G$1000,买入!$C$4:$C$1000,持仓统计!C889),"-")</f>
        <v>-</v>
      </c>
      <c r="M889" s="9" t="str">
        <f>IF(C889&lt;&gt;"-",SUMIFS(买入!$I$4:$I$1000,买入!$C$4:$C$1000,持仓统计!C889),"-")</f>
        <v>-</v>
      </c>
      <c r="N889" s="8" t="str">
        <f>IF(C889&lt;&gt;"-",SUMIFS(卖出!$G$4:$G$1000,卖出!$C$4:$C$1000,持仓统计!C889),"-")</f>
        <v>-</v>
      </c>
      <c r="O889" s="9" t="str">
        <f>IF(C889&lt;&gt;"-",SUMIFS(卖出!$I$4:$I$1000,卖出!$C$4:$C$1000,持仓统计!C889),"-")</f>
        <v>-</v>
      </c>
      <c r="P889" s="8" t="str">
        <f t="shared" si="53"/>
        <v>-</v>
      </c>
      <c r="Q889" s="9"/>
      <c r="R889" s="9" t="str">
        <f t="shared" si="54"/>
        <v>-</v>
      </c>
      <c r="S889" s="9" t="str">
        <f>IF(C889&lt;&gt;"-",SUMIFS(买入!$J$4:$J$1000,买入!$C$4:$C$1000,持仓统计!C889)+SUMIFS(卖出!$J$4:$J$1000,卖出!$C$4:$C$1000,持仓统计!C889),"-")</f>
        <v>-</v>
      </c>
      <c r="T889" s="9" t="str">
        <f t="shared" si="55"/>
        <v>-</v>
      </c>
      <c r="U889" s="8"/>
    </row>
    <row r="890" customHeight="1" spans="2:21">
      <c r="B890" s="8">
        <f t="shared" si="52"/>
        <v>884</v>
      </c>
      <c r="C890" s="8" t="str">
        <f>IF(选股!C884&lt;&gt;"",选股!C884,"-")</f>
        <v>-</v>
      </c>
      <c r="D890" s="8"/>
      <c r="E890" s="8" t="str">
        <f>IFERROR(VLOOKUP(C890,选股!C884:E1880,2,FALSE),"-")</f>
        <v>-</v>
      </c>
      <c r="F890" s="8"/>
      <c r="G890" s="8"/>
      <c r="H890" s="8"/>
      <c r="I890" s="8"/>
      <c r="J890" s="8"/>
      <c r="K890" s="8" t="str">
        <f>IFERROR(VLOOKUP(C890,选股!C884:E1880,3,FALSE),"-")</f>
        <v>-</v>
      </c>
      <c r="L890" s="8" t="str">
        <f>IF(C890&lt;&gt;"-",SUMIFS(买入!$G$4:$G$1000,买入!$C$4:$C$1000,持仓统计!C890),"-")</f>
        <v>-</v>
      </c>
      <c r="M890" s="9" t="str">
        <f>IF(C890&lt;&gt;"-",SUMIFS(买入!$I$4:$I$1000,买入!$C$4:$C$1000,持仓统计!C890),"-")</f>
        <v>-</v>
      </c>
      <c r="N890" s="8" t="str">
        <f>IF(C890&lt;&gt;"-",SUMIFS(卖出!$G$4:$G$1000,卖出!$C$4:$C$1000,持仓统计!C890),"-")</f>
        <v>-</v>
      </c>
      <c r="O890" s="9" t="str">
        <f>IF(C890&lt;&gt;"-",SUMIFS(卖出!$I$4:$I$1000,卖出!$C$4:$C$1000,持仓统计!C890),"-")</f>
        <v>-</v>
      </c>
      <c r="P890" s="8" t="str">
        <f t="shared" si="53"/>
        <v>-</v>
      </c>
      <c r="Q890" s="9"/>
      <c r="R890" s="9" t="str">
        <f t="shared" si="54"/>
        <v>-</v>
      </c>
      <c r="S890" s="9" t="str">
        <f>IF(C890&lt;&gt;"-",SUMIFS(买入!$J$4:$J$1000,买入!$C$4:$C$1000,持仓统计!C890)+SUMIFS(卖出!$J$4:$J$1000,卖出!$C$4:$C$1000,持仓统计!C890),"-")</f>
        <v>-</v>
      </c>
      <c r="T890" s="9" t="str">
        <f t="shared" si="55"/>
        <v>-</v>
      </c>
      <c r="U890" s="8"/>
    </row>
    <row r="891" customHeight="1" spans="2:21">
      <c r="B891" s="8">
        <f t="shared" si="52"/>
        <v>885</v>
      </c>
      <c r="C891" s="8" t="str">
        <f>IF(选股!C885&lt;&gt;"",选股!C885,"-")</f>
        <v>-</v>
      </c>
      <c r="D891" s="8"/>
      <c r="E891" s="8" t="str">
        <f>IFERROR(VLOOKUP(C891,选股!C885:E1881,2,FALSE),"-")</f>
        <v>-</v>
      </c>
      <c r="F891" s="8"/>
      <c r="G891" s="8"/>
      <c r="H891" s="8"/>
      <c r="I891" s="8"/>
      <c r="J891" s="8"/>
      <c r="K891" s="8" t="str">
        <f>IFERROR(VLOOKUP(C891,选股!C885:E1881,3,FALSE),"-")</f>
        <v>-</v>
      </c>
      <c r="L891" s="8" t="str">
        <f>IF(C891&lt;&gt;"-",SUMIFS(买入!$G$4:$G$1000,买入!$C$4:$C$1000,持仓统计!C891),"-")</f>
        <v>-</v>
      </c>
      <c r="M891" s="9" t="str">
        <f>IF(C891&lt;&gt;"-",SUMIFS(买入!$I$4:$I$1000,买入!$C$4:$C$1000,持仓统计!C891),"-")</f>
        <v>-</v>
      </c>
      <c r="N891" s="8" t="str">
        <f>IF(C891&lt;&gt;"-",SUMIFS(卖出!$G$4:$G$1000,卖出!$C$4:$C$1000,持仓统计!C891),"-")</f>
        <v>-</v>
      </c>
      <c r="O891" s="9" t="str">
        <f>IF(C891&lt;&gt;"-",SUMIFS(卖出!$I$4:$I$1000,卖出!$C$4:$C$1000,持仓统计!C891),"-")</f>
        <v>-</v>
      </c>
      <c r="P891" s="8" t="str">
        <f t="shared" si="53"/>
        <v>-</v>
      </c>
      <c r="Q891" s="9"/>
      <c r="R891" s="9" t="str">
        <f t="shared" si="54"/>
        <v>-</v>
      </c>
      <c r="S891" s="9" t="str">
        <f>IF(C891&lt;&gt;"-",SUMIFS(买入!$J$4:$J$1000,买入!$C$4:$C$1000,持仓统计!C891)+SUMIFS(卖出!$J$4:$J$1000,卖出!$C$4:$C$1000,持仓统计!C891),"-")</f>
        <v>-</v>
      </c>
      <c r="T891" s="9" t="str">
        <f t="shared" si="55"/>
        <v>-</v>
      </c>
      <c r="U891" s="8"/>
    </row>
    <row r="892" customHeight="1" spans="2:21">
      <c r="B892" s="8">
        <f t="shared" si="52"/>
        <v>886</v>
      </c>
      <c r="C892" s="8" t="str">
        <f>IF(选股!C886&lt;&gt;"",选股!C886,"-")</f>
        <v>-</v>
      </c>
      <c r="D892" s="8"/>
      <c r="E892" s="8" t="str">
        <f>IFERROR(VLOOKUP(C892,选股!C886:E1882,2,FALSE),"-")</f>
        <v>-</v>
      </c>
      <c r="F892" s="8"/>
      <c r="G892" s="8"/>
      <c r="H892" s="8"/>
      <c r="I892" s="8"/>
      <c r="J892" s="8"/>
      <c r="K892" s="8" t="str">
        <f>IFERROR(VLOOKUP(C892,选股!C886:E1882,3,FALSE),"-")</f>
        <v>-</v>
      </c>
      <c r="L892" s="8" t="str">
        <f>IF(C892&lt;&gt;"-",SUMIFS(买入!$G$4:$G$1000,买入!$C$4:$C$1000,持仓统计!C892),"-")</f>
        <v>-</v>
      </c>
      <c r="M892" s="9" t="str">
        <f>IF(C892&lt;&gt;"-",SUMIFS(买入!$I$4:$I$1000,买入!$C$4:$C$1000,持仓统计!C892),"-")</f>
        <v>-</v>
      </c>
      <c r="N892" s="8" t="str">
        <f>IF(C892&lt;&gt;"-",SUMIFS(卖出!$G$4:$G$1000,卖出!$C$4:$C$1000,持仓统计!C892),"-")</f>
        <v>-</v>
      </c>
      <c r="O892" s="9" t="str">
        <f>IF(C892&lt;&gt;"-",SUMIFS(卖出!$I$4:$I$1000,卖出!$C$4:$C$1000,持仓统计!C892),"-")</f>
        <v>-</v>
      </c>
      <c r="P892" s="8" t="str">
        <f t="shared" si="53"/>
        <v>-</v>
      </c>
      <c r="Q892" s="9"/>
      <c r="R892" s="9" t="str">
        <f t="shared" si="54"/>
        <v>-</v>
      </c>
      <c r="S892" s="9" t="str">
        <f>IF(C892&lt;&gt;"-",SUMIFS(买入!$J$4:$J$1000,买入!$C$4:$C$1000,持仓统计!C892)+SUMIFS(卖出!$J$4:$J$1000,卖出!$C$4:$C$1000,持仓统计!C892),"-")</f>
        <v>-</v>
      </c>
      <c r="T892" s="9" t="str">
        <f t="shared" si="55"/>
        <v>-</v>
      </c>
      <c r="U892" s="8"/>
    </row>
    <row r="893" customHeight="1" spans="2:21">
      <c r="B893" s="8">
        <f t="shared" si="52"/>
        <v>887</v>
      </c>
      <c r="C893" s="8" t="str">
        <f>IF(选股!C887&lt;&gt;"",选股!C887,"-")</f>
        <v>-</v>
      </c>
      <c r="D893" s="8"/>
      <c r="E893" s="8" t="str">
        <f>IFERROR(VLOOKUP(C893,选股!C887:E1883,2,FALSE),"-")</f>
        <v>-</v>
      </c>
      <c r="F893" s="8"/>
      <c r="G893" s="8"/>
      <c r="H893" s="8"/>
      <c r="I893" s="8"/>
      <c r="J893" s="8"/>
      <c r="K893" s="8" t="str">
        <f>IFERROR(VLOOKUP(C893,选股!C887:E1883,3,FALSE),"-")</f>
        <v>-</v>
      </c>
      <c r="L893" s="8" t="str">
        <f>IF(C893&lt;&gt;"-",SUMIFS(买入!$G$4:$G$1000,买入!$C$4:$C$1000,持仓统计!C893),"-")</f>
        <v>-</v>
      </c>
      <c r="M893" s="9" t="str">
        <f>IF(C893&lt;&gt;"-",SUMIFS(买入!$I$4:$I$1000,买入!$C$4:$C$1000,持仓统计!C893),"-")</f>
        <v>-</v>
      </c>
      <c r="N893" s="8" t="str">
        <f>IF(C893&lt;&gt;"-",SUMIFS(卖出!$G$4:$G$1000,卖出!$C$4:$C$1000,持仓统计!C893),"-")</f>
        <v>-</v>
      </c>
      <c r="O893" s="9" t="str">
        <f>IF(C893&lt;&gt;"-",SUMIFS(卖出!$I$4:$I$1000,卖出!$C$4:$C$1000,持仓统计!C893),"-")</f>
        <v>-</v>
      </c>
      <c r="P893" s="8" t="str">
        <f t="shared" si="53"/>
        <v>-</v>
      </c>
      <c r="Q893" s="9"/>
      <c r="R893" s="9" t="str">
        <f t="shared" si="54"/>
        <v>-</v>
      </c>
      <c r="S893" s="9" t="str">
        <f>IF(C893&lt;&gt;"-",SUMIFS(买入!$J$4:$J$1000,买入!$C$4:$C$1000,持仓统计!C893)+SUMIFS(卖出!$J$4:$J$1000,卖出!$C$4:$C$1000,持仓统计!C893),"-")</f>
        <v>-</v>
      </c>
      <c r="T893" s="9" t="str">
        <f t="shared" si="55"/>
        <v>-</v>
      </c>
      <c r="U893" s="8"/>
    </row>
    <row r="894" customHeight="1" spans="2:21">
      <c r="B894" s="8">
        <f t="shared" si="52"/>
        <v>888</v>
      </c>
      <c r="C894" s="8" t="str">
        <f>IF(选股!C888&lt;&gt;"",选股!C888,"-")</f>
        <v>-</v>
      </c>
      <c r="D894" s="8"/>
      <c r="E894" s="8" t="str">
        <f>IFERROR(VLOOKUP(C894,选股!C888:E1884,2,FALSE),"-")</f>
        <v>-</v>
      </c>
      <c r="F894" s="8"/>
      <c r="G894" s="8"/>
      <c r="H894" s="8"/>
      <c r="I894" s="8"/>
      <c r="J894" s="8"/>
      <c r="K894" s="8" t="str">
        <f>IFERROR(VLOOKUP(C894,选股!C888:E1884,3,FALSE),"-")</f>
        <v>-</v>
      </c>
      <c r="L894" s="8" t="str">
        <f>IF(C894&lt;&gt;"-",SUMIFS(买入!$G$4:$G$1000,买入!$C$4:$C$1000,持仓统计!C894),"-")</f>
        <v>-</v>
      </c>
      <c r="M894" s="9" t="str">
        <f>IF(C894&lt;&gt;"-",SUMIFS(买入!$I$4:$I$1000,买入!$C$4:$C$1000,持仓统计!C894),"-")</f>
        <v>-</v>
      </c>
      <c r="N894" s="8" t="str">
        <f>IF(C894&lt;&gt;"-",SUMIFS(卖出!$G$4:$G$1000,卖出!$C$4:$C$1000,持仓统计!C894),"-")</f>
        <v>-</v>
      </c>
      <c r="O894" s="9" t="str">
        <f>IF(C894&lt;&gt;"-",SUMIFS(卖出!$I$4:$I$1000,卖出!$C$4:$C$1000,持仓统计!C894),"-")</f>
        <v>-</v>
      </c>
      <c r="P894" s="8" t="str">
        <f t="shared" si="53"/>
        <v>-</v>
      </c>
      <c r="Q894" s="9"/>
      <c r="R894" s="9" t="str">
        <f t="shared" si="54"/>
        <v>-</v>
      </c>
      <c r="S894" s="9" t="str">
        <f>IF(C894&lt;&gt;"-",SUMIFS(买入!$J$4:$J$1000,买入!$C$4:$C$1000,持仓统计!C894)+SUMIFS(卖出!$J$4:$J$1000,卖出!$C$4:$C$1000,持仓统计!C894),"-")</f>
        <v>-</v>
      </c>
      <c r="T894" s="9" t="str">
        <f t="shared" si="55"/>
        <v>-</v>
      </c>
      <c r="U894" s="8"/>
    </row>
    <row r="895" customHeight="1" spans="2:21">
      <c r="B895" s="8">
        <f t="shared" si="52"/>
        <v>889</v>
      </c>
      <c r="C895" s="8" t="str">
        <f>IF(选股!C889&lt;&gt;"",选股!C889,"-")</f>
        <v>-</v>
      </c>
      <c r="D895" s="8"/>
      <c r="E895" s="8" t="str">
        <f>IFERROR(VLOOKUP(C895,选股!C889:E1885,2,FALSE),"-")</f>
        <v>-</v>
      </c>
      <c r="F895" s="8"/>
      <c r="G895" s="8"/>
      <c r="H895" s="8"/>
      <c r="I895" s="8"/>
      <c r="J895" s="8"/>
      <c r="K895" s="8" t="str">
        <f>IFERROR(VLOOKUP(C895,选股!C889:E1885,3,FALSE),"-")</f>
        <v>-</v>
      </c>
      <c r="L895" s="8" t="str">
        <f>IF(C895&lt;&gt;"-",SUMIFS(买入!$G$4:$G$1000,买入!$C$4:$C$1000,持仓统计!C895),"-")</f>
        <v>-</v>
      </c>
      <c r="M895" s="9" t="str">
        <f>IF(C895&lt;&gt;"-",SUMIFS(买入!$I$4:$I$1000,买入!$C$4:$C$1000,持仓统计!C895),"-")</f>
        <v>-</v>
      </c>
      <c r="N895" s="8" t="str">
        <f>IF(C895&lt;&gt;"-",SUMIFS(卖出!$G$4:$G$1000,卖出!$C$4:$C$1000,持仓统计!C895),"-")</f>
        <v>-</v>
      </c>
      <c r="O895" s="9" t="str">
        <f>IF(C895&lt;&gt;"-",SUMIFS(卖出!$I$4:$I$1000,卖出!$C$4:$C$1000,持仓统计!C895),"-")</f>
        <v>-</v>
      </c>
      <c r="P895" s="8" t="str">
        <f t="shared" si="53"/>
        <v>-</v>
      </c>
      <c r="Q895" s="9"/>
      <c r="R895" s="9" t="str">
        <f t="shared" si="54"/>
        <v>-</v>
      </c>
      <c r="S895" s="9" t="str">
        <f>IF(C895&lt;&gt;"-",SUMIFS(买入!$J$4:$J$1000,买入!$C$4:$C$1000,持仓统计!C895)+SUMIFS(卖出!$J$4:$J$1000,卖出!$C$4:$C$1000,持仓统计!C895),"-")</f>
        <v>-</v>
      </c>
      <c r="T895" s="9" t="str">
        <f t="shared" si="55"/>
        <v>-</v>
      </c>
      <c r="U895" s="8"/>
    </row>
    <row r="896" customHeight="1" spans="2:21">
      <c r="B896" s="8">
        <f t="shared" si="52"/>
        <v>890</v>
      </c>
      <c r="C896" s="8" t="str">
        <f>IF(选股!C890&lt;&gt;"",选股!C890,"-")</f>
        <v>-</v>
      </c>
      <c r="D896" s="8"/>
      <c r="E896" s="8" t="str">
        <f>IFERROR(VLOOKUP(C896,选股!C890:E1886,2,FALSE),"-")</f>
        <v>-</v>
      </c>
      <c r="F896" s="8"/>
      <c r="G896" s="8"/>
      <c r="H896" s="8"/>
      <c r="I896" s="8"/>
      <c r="J896" s="8"/>
      <c r="K896" s="8" t="str">
        <f>IFERROR(VLOOKUP(C896,选股!C890:E1886,3,FALSE),"-")</f>
        <v>-</v>
      </c>
      <c r="L896" s="8" t="str">
        <f>IF(C896&lt;&gt;"-",SUMIFS(买入!$G$4:$G$1000,买入!$C$4:$C$1000,持仓统计!C896),"-")</f>
        <v>-</v>
      </c>
      <c r="M896" s="9" t="str">
        <f>IF(C896&lt;&gt;"-",SUMIFS(买入!$I$4:$I$1000,买入!$C$4:$C$1000,持仓统计!C896),"-")</f>
        <v>-</v>
      </c>
      <c r="N896" s="8" t="str">
        <f>IF(C896&lt;&gt;"-",SUMIFS(卖出!$G$4:$G$1000,卖出!$C$4:$C$1000,持仓统计!C896),"-")</f>
        <v>-</v>
      </c>
      <c r="O896" s="9" t="str">
        <f>IF(C896&lt;&gt;"-",SUMIFS(卖出!$I$4:$I$1000,卖出!$C$4:$C$1000,持仓统计!C896),"-")</f>
        <v>-</v>
      </c>
      <c r="P896" s="8" t="str">
        <f t="shared" si="53"/>
        <v>-</v>
      </c>
      <c r="Q896" s="9"/>
      <c r="R896" s="9" t="str">
        <f t="shared" si="54"/>
        <v>-</v>
      </c>
      <c r="S896" s="9" t="str">
        <f>IF(C896&lt;&gt;"-",SUMIFS(买入!$J$4:$J$1000,买入!$C$4:$C$1000,持仓统计!C896)+SUMIFS(卖出!$J$4:$J$1000,卖出!$C$4:$C$1000,持仓统计!C896),"-")</f>
        <v>-</v>
      </c>
      <c r="T896" s="9" t="str">
        <f t="shared" si="55"/>
        <v>-</v>
      </c>
      <c r="U896" s="8"/>
    </row>
    <row r="897" customHeight="1" spans="2:21">
      <c r="B897" s="8">
        <f t="shared" si="52"/>
        <v>891</v>
      </c>
      <c r="C897" s="8" t="str">
        <f>IF(选股!C891&lt;&gt;"",选股!C891,"-")</f>
        <v>-</v>
      </c>
      <c r="D897" s="8"/>
      <c r="E897" s="8" t="str">
        <f>IFERROR(VLOOKUP(C897,选股!C891:E1887,2,FALSE),"-")</f>
        <v>-</v>
      </c>
      <c r="F897" s="8"/>
      <c r="G897" s="8"/>
      <c r="H897" s="8"/>
      <c r="I897" s="8"/>
      <c r="J897" s="8"/>
      <c r="K897" s="8" t="str">
        <f>IFERROR(VLOOKUP(C897,选股!C891:E1887,3,FALSE),"-")</f>
        <v>-</v>
      </c>
      <c r="L897" s="8" t="str">
        <f>IF(C897&lt;&gt;"-",SUMIFS(买入!$G$4:$G$1000,买入!$C$4:$C$1000,持仓统计!C897),"-")</f>
        <v>-</v>
      </c>
      <c r="M897" s="9" t="str">
        <f>IF(C897&lt;&gt;"-",SUMIFS(买入!$I$4:$I$1000,买入!$C$4:$C$1000,持仓统计!C897),"-")</f>
        <v>-</v>
      </c>
      <c r="N897" s="8" t="str">
        <f>IF(C897&lt;&gt;"-",SUMIFS(卖出!$G$4:$G$1000,卖出!$C$4:$C$1000,持仓统计!C897),"-")</f>
        <v>-</v>
      </c>
      <c r="O897" s="9" t="str">
        <f>IF(C897&lt;&gt;"-",SUMIFS(卖出!$I$4:$I$1000,卖出!$C$4:$C$1000,持仓统计!C897),"-")</f>
        <v>-</v>
      </c>
      <c r="P897" s="8" t="str">
        <f t="shared" si="53"/>
        <v>-</v>
      </c>
      <c r="Q897" s="9"/>
      <c r="R897" s="9" t="str">
        <f t="shared" si="54"/>
        <v>-</v>
      </c>
      <c r="S897" s="9" t="str">
        <f>IF(C897&lt;&gt;"-",SUMIFS(买入!$J$4:$J$1000,买入!$C$4:$C$1000,持仓统计!C897)+SUMIFS(卖出!$J$4:$J$1000,卖出!$C$4:$C$1000,持仓统计!C897),"-")</f>
        <v>-</v>
      </c>
      <c r="T897" s="9" t="str">
        <f t="shared" si="55"/>
        <v>-</v>
      </c>
      <c r="U897" s="8"/>
    </row>
    <row r="898" customHeight="1" spans="2:21">
      <c r="B898" s="8">
        <f t="shared" si="52"/>
        <v>892</v>
      </c>
      <c r="C898" s="8" t="str">
        <f>IF(选股!C892&lt;&gt;"",选股!C892,"-")</f>
        <v>-</v>
      </c>
      <c r="D898" s="8"/>
      <c r="E898" s="8" t="str">
        <f>IFERROR(VLOOKUP(C898,选股!C892:E1888,2,FALSE),"-")</f>
        <v>-</v>
      </c>
      <c r="F898" s="8"/>
      <c r="G898" s="8"/>
      <c r="H898" s="8"/>
      <c r="I898" s="8"/>
      <c r="J898" s="8"/>
      <c r="K898" s="8" t="str">
        <f>IFERROR(VLOOKUP(C898,选股!C892:E1888,3,FALSE),"-")</f>
        <v>-</v>
      </c>
      <c r="L898" s="8" t="str">
        <f>IF(C898&lt;&gt;"-",SUMIFS(买入!$G$4:$G$1000,买入!$C$4:$C$1000,持仓统计!C898),"-")</f>
        <v>-</v>
      </c>
      <c r="M898" s="9" t="str">
        <f>IF(C898&lt;&gt;"-",SUMIFS(买入!$I$4:$I$1000,买入!$C$4:$C$1000,持仓统计!C898),"-")</f>
        <v>-</v>
      </c>
      <c r="N898" s="8" t="str">
        <f>IF(C898&lt;&gt;"-",SUMIFS(卖出!$G$4:$G$1000,卖出!$C$4:$C$1000,持仓统计!C898),"-")</f>
        <v>-</v>
      </c>
      <c r="O898" s="9" t="str">
        <f>IF(C898&lt;&gt;"-",SUMIFS(卖出!$I$4:$I$1000,卖出!$C$4:$C$1000,持仓统计!C898),"-")</f>
        <v>-</v>
      </c>
      <c r="P898" s="8" t="str">
        <f t="shared" si="53"/>
        <v>-</v>
      </c>
      <c r="Q898" s="9"/>
      <c r="R898" s="9" t="str">
        <f t="shared" si="54"/>
        <v>-</v>
      </c>
      <c r="S898" s="9" t="str">
        <f>IF(C898&lt;&gt;"-",SUMIFS(买入!$J$4:$J$1000,买入!$C$4:$C$1000,持仓统计!C898)+SUMIFS(卖出!$J$4:$J$1000,卖出!$C$4:$C$1000,持仓统计!C898),"-")</f>
        <v>-</v>
      </c>
      <c r="T898" s="9" t="str">
        <f t="shared" si="55"/>
        <v>-</v>
      </c>
      <c r="U898" s="8"/>
    </row>
    <row r="899" customHeight="1" spans="2:21">
      <c r="B899" s="8">
        <f t="shared" si="52"/>
        <v>893</v>
      </c>
      <c r="C899" s="8" t="str">
        <f>IF(选股!C893&lt;&gt;"",选股!C893,"-")</f>
        <v>-</v>
      </c>
      <c r="D899" s="8"/>
      <c r="E899" s="8" t="str">
        <f>IFERROR(VLOOKUP(C899,选股!C893:E1889,2,FALSE),"-")</f>
        <v>-</v>
      </c>
      <c r="F899" s="8"/>
      <c r="G899" s="8"/>
      <c r="H899" s="8"/>
      <c r="I899" s="8"/>
      <c r="J899" s="8"/>
      <c r="K899" s="8" t="str">
        <f>IFERROR(VLOOKUP(C899,选股!C893:E1889,3,FALSE),"-")</f>
        <v>-</v>
      </c>
      <c r="L899" s="8" t="str">
        <f>IF(C899&lt;&gt;"-",SUMIFS(买入!$G$4:$G$1000,买入!$C$4:$C$1000,持仓统计!C899),"-")</f>
        <v>-</v>
      </c>
      <c r="M899" s="9" t="str">
        <f>IF(C899&lt;&gt;"-",SUMIFS(买入!$I$4:$I$1000,买入!$C$4:$C$1000,持仓统计!C899),"-")</f>
        <v>-</v>
      </c>
      <c r="N899" s="8" t="str">
        <f>IF(C899&lt;&gt;"-",SUMIFS(卖出!$G$4:$G$1000,卖出!$C$4:$C$1000,持仓统计!C899),"-")</f>
        <v>-</v>
      </c>
      <c r="O899" s="9" t="str">
        <f>IF(C899&lt;&gt;"-",SUMIFS(卖出!$I$4:$I$1000,卖出!$C$4:$C$1000,持仓统计!C899),"-")</f>
        <v>-</v>
      </c>
      <c r="P899" s="8" t="str">
        <f t="shared" si="53"/>
        <v>-</v>
      </c>
      <c r="Q899" s="9"/>
      <c r="R899" s="9" t="str">
        <f t="shared" si="54"/>
        <v>-</v>
      </c>
      <c r="S899" s="9" t="str">
        <f>IF(C899&lt;&gt;"-",SUMIFS(买入!$J$4:$J$1000,买入!$C$4:$C$1000,持仓统计!C899)+SUMIFS(卖出!$J$4:$J$1000,卖出!$C$4:$C$1000,持仓统计!C899),"-")</f>
        <v>-</v>
      </c>
      <c r="T899" s="9" t="str">
        <f t="shared" si="55"/>
        <v>-</v>
      </c>
      <c r="U899" s="8"/>
    </row>
    <row r="900" customHeight="1" spans="2:21">
      <c r="B900" s="8">
        <f t="shared" si="52"/>
        <v>894</v>
      </c>
      <c r="C900" s="8" t="str">
        <f>IF(选股!C894&lt;&gt;"",选股!C894,"-")</f>
        <v>-</v>
      </c>
      <c r="D900" s="8"/>
      <c r="E900" s="8" t="str">
        <f>IFERROR(VLOOKUP(C900,选股!C894:E1890,2,FALSE),"-")</f>
        <v>-</v>
      </c>
      <c r="F900" s="8"/>
      <c r="G900" s="8"/>
      <c r="H900" s="8"/>
      <c r="I900" s="8"/>
      <c r="J900" s="8"/>
      <c r="K900" s="8" t="str">
        <f>IFERROR(VLOOKUP(C900,选股!C894:E1890,3,FALSE),"-")</f>
        <v>-</v>
      </c>
      <c r="L900" s="8" t="str">
        <f>IF(C900&lt;&gt;"-",SUMIFS(买入!$G$4:$G$1000,买入!$C$4:$C$1000,持仓统计!C900),"-")</f>
        <v>-</v>
      </c>
      <c r="M900" s="9" t="str">
        <f>IF(C900&lt;&gt;"-",SUMIFS(买入!$I$4:$I$1000,买入!$C$4:$C$1000,持仓统计!C900),"-")</f>
        <v>-</v>
      </c>
      <c r="N900" s="8" t="str">
        <f>IF(C900&lt;&gt;"-",SUMIFS(卖出!$G$4:$G$1000,卖出!$C$4:$C$1000,持仓统计!C900),"-")</f>
        <v>-</v>
      </c>
      <c r="O900" s="9" t="str">
        <f>IF(C900&lt;&gt;"-",SUMIFS(卖出!$I$4:$I$1000,卖出!$C$4:$C$1000,持仓统计!C900),"-")</f>
        <v>-</v>
      </c>
      <c r="P900" s="8" t="str">
        <f t="shared" si="53"/>
        <v>-</v>
      </c>
      <c r="Q900" s="9"/>
      <c r="R900" s="9" t="str">
        <f t="shared" si="54"/>
        <v>-</v>
      </c>
      <c r="S900" s="9" t="str">
        <f>IF(C900&lt;&gt;"-",SUMIFS(买入!$J$4:$J$1000,买入!$C$4:$C$1000,持仓统计!C900)+SUMIFS(卖出!$J$4:$J$1000,卖出!$C$4:$C$1000,持仓统计!C900),"-")</f>
        <v>-</v>
      </c>
      <c r="T900" s="9" t="str">
        <f t="shared" si="55"/>
        <v>-</v>
      </c>
      <c r="U900" s="8"/>
    </row>
    <row r="901" customHeight="1" spans="2:21">
      <c r="B901" s="8">
        <f t="shared" si="52"/>
        <v>895</v>
      </c>
      <c r="C901" s="8" t="str">
        <f>IF(选股!C895&lt;&gt;"",选股!C895,"-")</f>
        <v>-</v>
      </c>
      <c r="D901" s="8"/>
      <c r="E901" s="8" t="str">
        <f>IFERROR(VLOOKUP(C901,选股!C895:E1891,2,FALSE),"-")</f>
        <v>-</v>
      </c>
      <c r="F901" s="8"/>
      <c r="G901" s="8"/>
      <c r="H901" s="8"/>
      <c r="I901" s="8"/>
      <c r="J901" s="8"/>
      <c r="K901" s="8" t="str">
        <f>IFERROR(VLOOKUP(C901,选股!C895:E1891,3,FALSE),"-")</f>
        <v>-</v>
      </c>
      <c r="L901" s="8" t="str">
        <f>IF(C901&lt;&gt;"-",SUMIFS(买入!$G$4:$G$1000,买入!$C$4:$C$1000,持仓统计!C901),"-")</f>
        <v>-</v>
      </c>
      <c r="M901" s="9" t="str">
        <f>IF(C901&lt;&gt;"-",SUMIFS(买入!$I$4:$I$1000,买入!$C$4:$C$1000,持仓统计!C901),"-")</f>
        <v>-</v>
      </c>
      <c r="N901" s="8" t="str">
        <f>IF(C901&lt;&gt;"-",SUMIFS(卖出!$G$4:$G$1000,卖出!$C$4:$C$1000,持仓统计!C901),"-")</f>
        <v>-</v>
      </c>
      <c r="O901" s="9" t="str">
        <f>IF(C901&lt;&gt;"-",SUMIFS(卖出!$I$4:$I$1000,卖出!$C$4:$C$1000,持仓统计!C901),"-")</f>
        <v>-</v>
      </c>
      <c r="P901" s="8" t="str">
        <f t="shared" si="53"/>
        <v>-</v>
      </c>
      <c r="Q901" s="9"/>
      <c r="R901" s="9" t="str">
        <f t="shared" si="54"/>
        <v>-</v>
      </c>
      <c r="S901" s="9" t="str">
        <f>IF(C901&lt;&gt;"-",SUMIFS(买入!$J$4:$J$1000,买入!$C$4:$C$1000,持仓统计!C901)+SUMIFS(卖出!$J$4:$J$1000,卖出!$C$4:$C$1000,持仓统计!C901),"-")</f>
        <v>-</v>
      </c>
      <c r="T901" s="9" t="str">
        <f t="shared" si="55"/>
        <v>-</v>
      </c>
      <c r="U901" s="8"/>
    </row>
    <row r="902" customHeight="1" spans="2:21">
      <c r="B902" s="8">
        <f t="shared" si="52"/>
        <v>896</v>
      </c>
      <c r="C902" s="8" t="str">
        <f>IF(选股!C896&lt;&gt;"",选股!C896,"-")</f>
        <v>-</v>
      </c>
      <c r="D902" s="8"/>
      <c r="E902" s="8" t="str">
        <f>IFERROR(VLOOKUP(C902,选股!C896:E1892,2,FALSE),"-")</f>
        <v>-</v>
      </c>
      <c r="F902" s="8"/>
      <c r="G902" s="8"/>
      <c r="H902" s="8"/>
      <c r="I902" s="8"/>
      <c r="J902" s="8"/>
      <c r="K902" s="8" t="str">
        <f>IFERROR(VLOOKUP(C902,选股!C896:E1892,3,FALSE),"-")</f>
        <v>-</v>
      </c>
      <c r="L902" s="8" t="str">
        <f>IF(C902&lt;&gt;"-",SUMIFS(买入!$G$4:$G$1000,买入!$C$4:$C$1000,持仓统计!C902),"-")</f>
        <v>-</v>
      </c>
      <c r="M902" s="9" t="str">
        <f>IF(C902&lt;&gt;"-",SUMIFS(买入!$I$4:$I$1000,买入!$C$4:$C$1000,持仓统计!C902),"-")</f>
        <v>-</v>
      </c>
      <c r="N902" s="8" t="str">
        <f>IF(C902&lt;&gt;"-",SUMIFS(卖出!$G$4:$G$1000,卖出!$C$4:$C$1000,持仓统计!C902),"-")</f>
        <v>-</v>
      </c>
      <c r="O902" s="9" t="str">
        <f>IF(C902&lt;&gt;"-",SUMIFS(卖出!$I$4:$I$1000,卖出!$C$4:$C$1000,持仓统计!C902),"-")</f>
        <v>-</v>
      </c>
      <c r="P902" s="8" t="str">
        <f t="shared" si="53"/>
        <v>-</v>
      </c>
      <c r="Q902" s="9"/>
      <c r="R902" s="9" t="str">
        <f t="shared" si="54"/>
        <v>-</v>
      </c>
      <c r="S902" s="9" t="str">
        <f>IF(C902&lt;&gt;"-",SUMIFS(买入!$J$4:$J$1000,买入!$C$4:$C$1000,持仓统计!C902)+SUMIFS(卖出!$J$4:$J$1000,卖出!$C$4:$C$1000,持仓统计!C902),"-")</f>
        <v>-</v>
      </c>
      <c r="T902" s="9" t="str">
        <f t="shared" si="55"/>
        <v>-</v>
      </c>
      <c r="U902" s="8"/>
    </row>
    <row r="903" customHeight="1" spans="2:21">
      <c r="B903" s="8">
        <f t="shared" si="52"/>
        <v>897</v>
      </c>
      <c r="C903" s="8" t="str">
        <f>IF(选股!C897&lt;&gt;"",选股!C897,"-")</f>
        <v>-</v>
      </c>
      <c r="D903" s="8"/>
      <c r="E903" s="8" t="str">
        <f>IFERROR(VLOOKUP(C903,选股!C897:E1893,2,FALSE),"-")</f>
        <v>-</v>
      </c>
      <c r="F903" s="8"/>
      <c r="G903" s="8"/>
      <c r="H903" s="8"/>
      <c r="I903" s="8"/>
      <c r="J903" s="8"/>
      <c r="K903" s="8" t="str">
        <f>IFERROR(VLOOKUP(C903,选股!C897:E1893,3,FALSE),"-")</f>
        <v>-</v>
      </c>
      <c r="L903" s="8" t="str">
        <f>IF(C903&lt;&gt;"-",SUMIFS(买入!$G$4:$G$1000,买入!$C$4:$C$1000,持仓统计!C903),"-")</f>
        <v>-</v>
      </c>
      <c r="M903" s="9" t="str">
        <f>IF(C903&lt;&gt;"-",SUMIFS(买入!$I$4:$I$1000,买入!$C$4:$C$1000,持仓统计!C903),"-")</f>
        <v>-</v>
      </c>
      <c r="N903" s="8" t="str">
        <f>IF(C903&lt;&gt;"-",SUMIFS(卖出!$G$4:$G$1000,卖出!$C$4:$C$1000,持仓统计!C903),"-")</f>
        <v>-</v>
      </c>
      <c r="O903" s="9" t="str">
        <f>IF(C903&lt;&gt;"-",SUMIFS(卖出!$I$4:$I$1000,卖出!$C$4:$C$1000,持仓统计!C903),"-")</f>
        <v>-</v>
      </c>
      <c r="P903" s="8" t="str">
        <f t="shared" si="53"/>
        <v>-</v>
      </c>
      <c r="Q903" s="9"/>
      <c r="R903" s="9" t="str">
        <f t="shared" si="54"/>
        <v>-</v>
      </c>
      <c r="S903" s="9" t="str">
        <f>IF(C903&lt;&gt;"-",SUMIFS(买入!$J$4:$J$1000,买入!$C$4:$C$1000,持仓统计!C903)+SUMIFS(卖出!$J$4:$J$1000,卖出!$C$4:$C$1000,持仓统计!C903),"-")</f>
        <v>-</v>
      </c>
      <c r="T903" s="9" t="str">
        <f t="shared" si="55"/>
        <v>-</v>
      </c>
      <c r="U903" s="8"/>
    </row>
    <row r="904" customHeight="1" spans="2:21">
      <c r="B904" s="8">
        <f t="shared" si="52"/>
        <v>898</v>
      </c>
      <c r="C904" s="8" t="str">
        <f>IF(选股!C898&lt;&gt;"",选股!C898,"-")</f>
        <v>-</v>
      </c>
      <c r="D904" s="8"/>
      <c r="E904" s="8" t="str">
        <f>IFERROR(VLOOKUP(C904,选股!C898:E1894,2,FALSE),"-")</f>
        <v>-</v>
      </c>
      <c r="F904" s="8"/>
      <c r="G904" s="8"/>
      <c r="H904" s="8"/>
      <c r="I904" s="8"/>
      <c r="J904" s="8"/>
      <c r="K904" s="8" t="str">
        <f>IFERROR(VLOOKUP(C904,选股!C898:E1894,3,FALSE),"-")</f>
        <v>-</v>
      </c>
      <c r="L904" s="8" t="str">
        <f>IF(C904&lt;&gt;"-",SUMIFS(买入!$G$4:$G$1000,买入!$C$4:$C$1000,持仓统计!C904),"-")</f>
        <v>-</v>
      </c>
      <c r="M904" s="9" t="str">
        <f>IF(C904&lt;&gt;"-",SUMIFS(买入!$I$4:$I$1000,买入!$C$4:$C$1000,持仓统计!C904),"-")</f>
        <v>-</v>
      </c>
      <c r="N904" s="8" t="str">
        <f>IF(C904&lt;&gt;"-",SUMIFS(卖出!$G$4:$G$1000,卖出!$C$4:$C$1000,持仓统计!C904),"-")</f>
        <v>-</v>
      </c>
      <c r="O904" s="9" t="str">
        <f>IF(C904&lt;&gt;"-",SUMIFS(卖出!$I$4:$I$1000,卖出!$C$4:$C$1000,持仓统计!C904),"-")</f>
        <v>-</v>
      </c>
      <c r="P904" s="8" t="str">
        <f t="shared" si="53"/>
        <v>-</v>
      </c>
      <c r="Q904" s="9"/>
      <c r="R904" s="9" t="str">
        <f t="shared" si="54"/>
        <v>-</v>
      </c>
      <c r="S904" s="9" t="str">
        <f>IF(C904&lt;&gt;"-",SUMIFS(买入!$J$4:$J$1000,买入!$C$4:$C$1000,持仓统计!C904)+SUMIFS(卖出!$J$4:$J$1000,卖出!$C$4:$C$1000,持仓统计!C904),"-")</f>
        <v>-</v>
      </c>
      <c r="T904" s="9" t="str">
        <f t="shared" si="55"/>
        <v>-</v>
      </c>
      <c r="U904" s="8"/>
    </row>
    <row r="905" customHeight="1" spans="2:21">
      <c r="B905" s="8">
        <f t="shared" si="52"/>
        <v>899</v>
      </c>
      <c r="C905" s="8" t="str">
        <f>IF(选股!C899&lt;&gt;"",选股!C899,"-")</f>
        <v>-</v>
      </c>
      <c r="D905" s="8"/>
      <c r="E905" s="8" t="str">
        <f>IFERROR(VLOOKUP(C905,选股!C899:E1895,2,FALSE),"-")</f>
        <v>-</v>
      </c>
      <c r="F905" s="8"/>
      <c r="G905" s="8"/>
      <c r="H905" s="8"/>
      <c r="I905" s="8"/>
      <c r="J905" s="8"/>
      <c r="K905" s="8" t="str">
        <f>IFERROR(VLOOKUP(C905,选股!C899:E1895,3,FALSE),"-")</f>
        <v>-</v>
      </c>
      <c r="L905" s="8" t="str">
        <f>IF(C905&lt;&gt;"-",SUMIFS(买入!$G$4:$G$1000,买入!$C$4:$C$1000,持仓统计!C905),"-")</f>
        <v>-</v>
      </c>
      <c r="M905" s="9" t="str">
        <f>IF(C905&lt;&gt;"-",SUMIFS(买入!$I$4:$I$1000,买入!$C$4:$C$1000,持仓统计!C905),"-")</f>
        <v>-</v>
      </c>
      <c r="N905" s="8" t="str">
        <f>IF(C905&lt;&gt;"-",SUMIFS(卖出!$G$4:$G$1000,卖出!$C$4:$C$1000,持仓统计!C905),"-")</f>
        <v>-</v>
      </c>
      <c r="O905" s="9" t="str">
        <f>IF(C905&lt;&gt;"-",SUMIFS(卖出!$I$4:$I$1000,卖出!$C$4:$C$1000,持仓统计!C905),"-")</f>
        <v>-</v>
      </c>
      <c r="P905" s="8" t="str">
        <f t="shared" si="53"/>
        <v>-</v>
      </c>
      <c r="Q905" s="9"/>
      <c r="R905" s="9" t="str">
        <f t="shared" si="54"/>
        <v>-</v>
      </c>
      <c r="S905" s="9" t="str">
        <f>IF(C905&lt;&gt;"-",SUMIFS(买入!$J$4:$J$1000,买入!$C$4:$C$1000,持仓统计!C905)+SUMIFS(卖出!$J$4:$J$1000,卖出!$C$4:$C$1000,持仓统计!C905),"-")</f>
        <v>-</v>
      </c>
      <c r="T905" s="9" t="str">
        <f t="shared" si="55"/>
        <v>-</v>
      </c>
      <c r="U905" s="8"/>
    </row>
    <row r="906" customHeight="1" spans="2:21">
      <c r="B906" s="8">
        <f t="shared" si="52"/>
        <v>900</v>
      </c>
      <c r="C906" s="8" t="str">
        <f>IF(选股!C900&lt;&gt;"",选股!C900,"-")</f>
        <v>-</v>
      </c>
      <c r="D906" s="8"/>
      <c r="E906" s="8" t="str">
        <f>IFERROR(VLOOKUP(C906,选股!C900:E1896,2,FALSE),"-")</f>
        <v>-</v>
      </c>
      <c r="F906" s="8"/>
      <c r="G906" s="8"/>
      <c r="H906" s="8"/>
      <c r="I906" s="8"/>
      <c r="J906" s="8"/>
      <c r="K906" s="8" t="str">
        <f>IFERROR(VLOOKUP(C906,选股!C900:E1896,3,FALSE),"-")</f>
        <v>-</v>
      </c>
      <c r="L906" s="8" t="str">
        <f>IF(C906&lt;&gt;"-",SUMIFS(买入!$G$4:$G$1000,买入!$C$4:$C$1000,持仓统计!C906),"-")</f>
        <v>-</v>
      </c>
      <c r="M906" s="9" t="str">
        <f>IF(C906&lt;&gt;"-",SUMIFS(买入!$I$4:$I$1000,买入!$C$4:$C$1000,持仓统计!C906),"-")</f>
        <v>-</v>
      </c>
      <c r="N906" s="8" t="str">
        <f>IF(C906&lt;&gt;"-",SUMIFS(卖出!$G$4:$G$1000,卖出!$C$4:$C$1000,持仓统计!C906),"-")</f>
        <v>-</v>
      </c>
      <c r="O906" s="9" t="str">
        <f>IF(C906&lt;&gt;"-",SUMIFS(卖出!$I$4:$I$1000,卖出!$C$4:$C$1000,持仓统计!C906),"-")</f>
        <v>-</v>
      </c>
      <c r="P906" s="8" t="str">
        <f t="shared" si="53"/>
        <v>-</v>
      </c>
      <c r="Q906" s="9"/>
      <c r="R906" s="9" t="str">
        <f t="shared" si="54"/>
        <v>-</v>
      </c>
      <c r="S906" s="9" t="str">
        <f>IF(C906&lt;&gt;"-",SUMIFS(买入!$J$4:$J$1000,买入!$C$4:$C$1000,持仓统计!C906)+SUMIFS(卖出!$J$4:$J$1000,卖出!$C$4:$C$1000,持仓统计!C906),"-")</f>
        <v>-</v>
      </c>
      <c r="T906" s="9" t="str">
        <f t="shared" si="55"/>
        <v>-</v>
      </c>
      <c r="U906" s="8"/>
    </row>
    <row r="907" customHeight="1" spans="2:21">
      <c r="B907" s="8">
        <f t="shared" ref="B907:B970" si="56">IF(C907&lt;&gt;"",ROW()-6,"")</f>
        <v>901</v>
      </c>
      <c r="C907" s="8" t="str">
        <f>IF(选股!C901&lt;&gt;"",选股!C901,"-")</f>
        <v>-</v>
      </c>
      <c r="D907" s="8"/>
      <c r="E907" s="8" t="str">
        <f>IFERROR(VLOOKUP(C907,选股!C901:E1897,2,FALSE),"-")</f>
        <v>-</v>
      </c>
      <c r="F907" s="8"/>
      <c r="G907" s="8"/>
      <c r="H907" s="8"/>
      <c r="I907" s="8"/>
      <c r="J907" s="8"/>
      <c r="K907" s="8" t="str">
        <f>IFERROR(VLOOKUP(C907,选股!C901:E1897,3,FALSE),"-")</f>
        <v>-</v>
      </c>
      <c r="L907" s="8" t="str">
        <f>IF(C907&lt;&gt;"-",SUMIFS(买入!$G$4:$G$1000,买入!$C$4:$C$1000,持仓统计!C907),"-")</f>
        <v>-</v>
      </c>
      <c r="M907" s="9" t="str">
        <f>IF(C907&lt;&gt;"-",SUMIFS(买入!$I$4:$I$1000,买入!$C$4:$C$1000,持仓统计!C907),"-")</f>
        <v>-</v>
      </c>
      <c r="N907" s="8" t="str">
        <f>IF(C907&lt;&gt;"-",SUMIFS(卖出!$G$4:$G$1000,卖出!$C$4:$C$1000,持仓统计!C907),"-")</f>
        <v>-</v>
      </c>
      <c r="O907" s="9" t="str">
        <f>IF(C907&lt;&gt;"-",SUMIFS(卖出!$I$4:$I$1000,卖出!$C$4:$C$1000,持仓统计!C907),"-")</f>
        <v>-</v>
      </c>
      <c r="P907" s="8" t="str">
        <f t="shared" ref="P907:P970" si="57">IFERROR(IF(AND(L907&lt;&gt;"",N907&lt;&gt;""),L907-N907,"-"),"-")</f>
        <v>-</v>
      </c>
      <c r="Q907" s="9"/>
      <c r="R907" s="9" t="str">
        <f t="shared" ref="R907:R970" si="58">IFERROR(IF(AND(P907&lt;&gt;"",Q907&lt;&gt;""),P907*Q907,"-"),"")</f>
        <v>-</v>
      </c>
      <c r="S907" s="9" t="str">
        <f>IF(C907&lt;&gt;"-",SUMIFS(买入!$J$4:$J$1000,买入!$C$4:$C$1000,持仓统计!C907)+SUMIFS(卖出!$J$4:$J$1000,卖出!$C$4:$C$1000,持仓统计!C907),"-")</f>
        <v>-</v>
      </c>
      <c r="T907" s="9" t="str">
        <f t="shared" ref="T907:T970" si="59">IF(C907&lt;&gt;"-",O907+R907-M907-S907,"-")</f>
        <v>-</v>
      </c>
      <c r="U907" s="8"/>
    </row>
    <row r="908" customHeight="1" spans="2:21">
      <c r="B908" s="8">
        <f t="shared" si="56"/>
        <v>902</v>
      </c>
      <c r="C908" s="8" t="str">
        <f>IF(选股!C902&lt;&gt;"",选股!C902,"-")</f>
        <v>-</v>
      </c>
      <c r="D908" s="8"/>
      <c r="E908" s="8" t="str">
        <f>IFERROR(VLOOKUP(C908,选股!C902:E1898,2,FALSE),"-")</f>
        <v>-</v>
      </c>
      <c r="F908" s="8"/>
      <c r="G908" s="8"/>
      <c r="H908" s="8"/>
      <c r="I908" s="8"/>
      <c r="J908" s="8"/>
      <c r="K908" s="8" t="str">
        <f>IFERROR(VLOOKUP(C908,选股!C902:E1898,3,FALSE),"-")</f>
        <v>-</v>
      </c>
      <c r="L908" s="8" t="str">
        <f>IF(C908&lt;&gt;"-",SUMIFS(买入!$G$4:$G$1000,买入!$C$4:$C$1000,持仓统计!C908),"-")</f>
        <v>-</v>
      </c>
      <c r="M908" s="9" t="str">
        <f>IF(C908&lt;&gt;"-",SUMIFS(买入!$I$4:$I$1000,买入!$C$4:$C$1000,持仓统计!C908),"-")</f>
        <v>-</v>
      </c>
      <c r="N908" s="8" t="str">
        <f>IF(C908&lt;&gt;"-",SUMIFS(卖出!$G$4:$G$1000,卖出!$C$4:$C$1000,持仓统计!C908),"-")</f>
        <v>-</v>
      </c>
      <c r="O908" s="9" t="str">
        <f>IF(C908&lt;&gt;"-",SUMIFS(卖出!$I$4:$I$1000,卖出!$C$4:$C$1000,持仓统计!C908),"-")</f>
        <v>-</v>
      </c>
      <c r="P908" s="8" t="str">
        <f t="shared" si="57"/>
        <v>-</v>
      </c>
      <c r="Q908" s="9"/>
      <c r="R908" s="9" t="str">
        <f t="shared" si="58"/>
        <v>-</v>
      </c>
      <c r="S908" s="9" t="str">
        <f>IF(C908&lt;&gt;"-",SUMIFS(买入!$J$4:$J$1000,买入!$C$4:$C$1000,持仓统计!C908)+SUMIFS(卖出!$J$4:$J$1000,卖出!$C$4:$C$1000,持仓统计!C908),"-")</f>
        <v>-</v>
      </c>
      <c r="T908" s="9" t="str">
        <f t="shared" si="59"/>
        <v>-</v>
      </c>
      <c r="U908" s="8"/>
    </row>
    <row r="909" customHeight="1" spans="2:21">
      <c r="B909" s="8">
        <f t="shared" si="56"/>
        <v>903</v>
      </c>
      <c r="C909" s="8" t="str">
        <f>IF(选股!C903&lt;&gt;"",选股!C903,"-")</f>
        <v>-</v>
      </c>
      <c r="D909" s="8"/>
      <c r="E909" s="8" t="str">
        <f>IFERROR(VLOOKUP(C909,选股!C903:E1899,2,FALSE),"-")</f>
        <v>-</v>
      </c>
      <c r="F909" s="8"/>
      <c r="G909" s="8"/>
      <c r="H909" s="8"/>
      <c r="I909" s="8"/>
      <c r="J909" s="8"/>
      <c r="K909" s="8" t="str">
        <f>IFERROR(VLOOKUP(C909,选股!C903:E1899,3,FALSE),"-")</f>
        <v>-</v>
      </c>
      <c r="L909" s="8" t="str">
        <f>IF(C909&lt;&gt;"-",SUMIFS(买入!$G$4:$G$1000,买入!$C$4:$C$1000,持仓统计!C909),"-")</f>
        <v>-</v>
      </c>
      <c r="M909" s="9" t="str">
        <f>IF(C909&lt;&gt;"-",SUMIFS(买入!$I$4:$I$1000,买入!$C$4:$C$1000,持仓统计!C909),"-")</f>
        <v>-</v>
      </c>
      <c r="N909" s="8" t="str">
        <f>IF(C909&lt;&gt;"-",SUMIFS(卖出!$G$4:$G$1000,卖出!$C$4:$C$1000,持仓统计!C909),"-")</f>
        <v>-</v>
      </c>
      <c r="O909" s="9" t="str">
        <f>IF(C909&lt;&gt;"-",SUMIFS(卖出!$I$4:$I$1000,卖出!$C$4:$C$1000,持仓统计!C909),"-")</f>
        <v>-</v>
      </c>
      <c r="P909" s="8" t="str">
        <f t="shared" si="57"/>
        <v>-</v>
      </c>
      <c r="Q909" s="9"/>
      <c r="R909" s="9" t="str">
        <f t="shared" si="58"/>
        <v>-</v>
      </c>
      <c r="S909" s="9" t="str">
        <f>IF(C909&lt;&gt;"-",SUMIFS(买入!$J$4:$J$1000,买入!$C$4:$C$1000,持仓统计!C909)+SUMIFS(卖出!$J$4:$J$1000,卖出!$C$4:$C$1000,持仓统计!C909),"-")</f>
        <v>-</v>
      </c>
      <c r="T909" s="9" t="str">
        <f t="shared" si="59"/>
        <v>-</v>
      </c>
      <c r="U909" s="8"/>
    </row>
    <row r="910" customHeight="1" spans="2:21">
      <c r="B910" s="8">
        <f t="shared" si="56"/>
        <v>904</v>
      </c>
      <c r="C910" s="8" t="str">
        <f>IF(选股!C904&lt;&gt;"",选股!C904,"-")</f>
        <v>-</v>
      </c>
      <c r="D910" s="8"/>
      <c r="E910" s="8" t="str">
        <f>IFERROR(VLOOKUP(C910,选股!C904:E1900,2,FALSE),"-")</f>
        <v>-</v>
      </c>
      <c r="F910" s="8"/>
      <c r="G910" s="8"/>
      <c r="H910" s="8"/>
      <c r="I910" s="8"/>
      <c r="J910" s="8"/>
      <c r="K910" s="8" t="str">
        <f>IFERROR(VLOOKUP(C910,选股!C904:E1900,3,FALSE),"-")</f>
        <v>-</v>
      </c>
      <c r="L910" s="8" t="str">
        <f>IF(C910&lt;&gt;"-",SUMIFS(买入!$G$4:$G$1000,买入!$C$4:$C$1000,持仓统计!C910),"-")</f>
        <v>-</v>
      </c>
      <c r="M910" s="9" t="str">
        <f>IF(C910&lt;&gt;"-",SUMIFS(买入!$I$4:$I$1000,买入!$C$4:$C$1000,持仓统计!C910),"-")</f>
        <v>-</v>
      </c>
      <c r="N910" s="8" t="str">
        <f>IF(C910&lt;&gt;"-",SUMIFS(卖出!$G$4:$G$1000,卖出!$C$4:$C$1000,持仓统计!C910),"-")</f>
        <v>-</v>
      </c>
      <c r="O910" s="9" t="str">
        <f>IF(C910&lt;&gt;"-",SUMIFS(卖出!$I$4:$I$1000,卖出!$C$4:$C$1000,持仓统计!C910),"-")</f>
        <v>-</v>
      </c>
      <c r="P910" s="8" t="str">
        <f t="shared" si="57"/>
        <v>-</v>
      </c>
      <c r="Q910" s="9"/>
      <c r="R910" s="9" t="str">
        <f t="shared" si="58"/>
        <v>-</v>
      </c>
      <c r="S910" s="9" t="str">
        <f>IF(C910&lt;&gt;"-",SUMIFS(买入!$J$4:$J$1000,买入!$C$4:$C$1000,持仓统计!C910)+SUMIFS(卖出!$J$4:$J$1000,卖出!$C$4:$C$1000,持仓统计!C910),"-")</f>
        <v>-</v>
      </c>
      <c r="T910" s="9" t="str">
        <f t="shared" si="59"/>
        <v>-</v>
      </c>
      <c r="U910" s="8"/>
    </row>
    <row r="911" customHeight="1" spans="2:21">
      <c r="B911" s="8">
        <f t="shared" si="56"/>
        <v>905</v>
      </c>
      <c r="C911" s="8" t="str">
        <f>IF(选股!C905&lt;&gt;"",选股!C905,"-")</f>
        <v>-</v>
      </c>
      <c r="D911" s="8"/>
      <c r="E911" s="8" t="str">
        <f>IFERROR(VLOOKUP(C911,选股!C905:E1901,2,FALSE),"-")</f>
        <v>-</v>
      </c>
      <c r="F911" s="8"/>
      <c r="G911" s="8"/>
      <c r="H911" s="8"/>
      <c r="I911" s="8"/>
      <c r="J911" s="8"/>
      <c r="K911" s="8" t="str">
        <f>IFERROR(VLOOKUP(C911,选股!C905:E1901,3,FALSE),"-")</f>
        <v>-</v>
      </c>
      <c r="L911" s="8" t="str">
        <f>IF(C911&lt;&gt;"-",SUMIFS(买入!$G$4:$G$1000,买入!$C$4:$C$1000,持仓统计!C911),"-")</f>
        <v>-</v>
      </c>
      <c r="M911" s="9" t="str">
        <f>IF(C911&lt;&gt;"-",SUMIFS(买入!$I$4:$I$1000,买入!$C$4:$C$1000,持仓统计!C911),"-")</f>
        <v>-</v>
      </c>
      <c r="N911" s="8" t="str">
        <f>IF(C911&lt;&gt;"-",SUMIFS(卖出!$G$4:$G$1000,卖出!$C$4:$C$1000,持仓统计!C911),"-")</f>
        <v>-</v>
      </c>
      <c r="O911" s="9" t="str">
        <f>IF(C911&lt;&gt;"-",SUMIFS(卖出!$I$4:$I$1000,卖出!$C$4:$C$1000,持仓统计!C911),"-")</f>
        <v>-</v>
      </c>
      <c r="P911" s="8" t="str">
        <f t="shared" si="57"/>
        <v>-</v>
      </c>
      <c r="Q911" s="9"/>
      <c r="R911" s="9" t="str">
        <f t="shared" si="58"/>
        <v>-</v>
      </c>
      <c r="S911" s="9" t="str">
        <f>IF(C911&lt;&gt;"-",SUMIFS(买入!$J$4:$J$1000,买入!$C$4:$C$1000,持仓统计!C911)+SUMIFS(卖出!$J$4:$J$1000,卖出!$C$4:$C$1000,持仓统计!C911),"-")</f>
        <v>-</v>
      </c>
      <c r="T911" s="9" t="str">
        <f t="shared" si="59"/>
        <v>-</v>
      </c>
      <c r="U911" s="8"/>
    </row>
    <row r="912" customHeight="1" spans="2:21">
      <c r="B912" s="8">
        <f t="shared" si="56"/>
        <v>906</v>
      </c>
      <c r="C912" s="8" t="str">
        <f>IF(选股!C906&lt;&gt;"",选股!C906,"-")</f>
        <v>-</v>
      </c>
      <c r="D912" s="8"/>
      <c r="E912" s="8" t="str">
        <f>IFERROR(VLOOKUP(C912,选股!C906:E1902,2,FALSE),"-")</f>
        <v>-</v>
      </c>
      <c r="F912" s="8"/>
      <c r="G912" s="8"/>
      <c r="H912" s="8"/>
      <c r="I912" s="8"/>
      <c r="J912" s="8"/>
      <c r="K912" s="8" t="str">
        <f>IFERROR(VLOOKUP(C912,选股!C906:E1902,3,FALSE),"-")</f>
        <v>-</v>
      </c>
      <c r="L912" s="8" t="str">
        <f>IF(C912&lt;&gt;"-",SUMIFS(买入!$G$4:$G$1000,买入!$C$4:$C$1000,持仓统计!C912),"-")</f>
        <v>-</v>
      </c>
      <c r="M912" s="9" t="str">
        <f>IF(C912&lt;&gt;"-",SUMIFS(买入!$I$4:$I$1000,买入!$C$4:$C$1000,持仓统计!C912),"-")</f>
        <v>-</v>
      </c>
      <c r="N912" s="8" t="str">
        <f>IF(C912&lt;&gt;"-",SUMIFS(卖出!$G$4:$G$1000,卖出!$C$4:$C$1000,持仓统计!C912),"-")</f>
        <v>-</v>
      </c>
      <c r="O912" s="9" t="str">
        <f>IF(C912&lt;&gt;"-",SUMIFS(卖出!$I$4:$I$1000,卖出!$C$4:$C$1000,持仓统计!C912),"-")</f>
        <v>-</v>
      </c>
      <c r="P912" s="8" t="str">
        <f t="shared" si="57"/>
        <v>-</v>
      </c>
      <c r="Q912" s="9"/>
      <c r="R912" s="9" t="str">
        <f t="shared" si="58"/>
        <v>-</v>
      </c>
      <c r="S912" s="9" t="str">
        <f>IF(C912&lt;&gt;"-",SUMIFS(买入!$J$4:$J$1000,买入!$C$4:$C$1000,持仓统计!C912)+SUMIFS(卖出!$J$4:$J$1000,卖出!$C$4:$C$1000,持仓统计!C912),"-")</f>
        <v>-</v>
      </c>
      <c r="T912" s="9" t="str">
        <f t="shared" si="59"/>
        <v>-</v>
      </c>
      <c r="U912" s="8"/>
    </row>
    <row r="913" customHeight="1" spans="2:21">
      <c r="B913" s="8">
        <f t="shared" si="56"/>
        <v>907</v>
      </c>
      <c r="C913" s="8" t="str">
        <f>IF(选股!C907&lt;&gt;"",选股!C907,"-")</f>
        <v>-</v>
      </c>
      <c r="D913" s="8"/>
      <c r="E913" s="8" t="str">
        <f>IFERROR(VLOOKUP(C913,选股!C907:E1903,2,FALSE),"-")</f>
        <v>-</v>
      </c>
      <c r="F913" s="8"/>
      <c r="G913" s="8"/>
      <c r="H913" s="8"/>
      <c r="I913" s="8"/>
      <c r="J913" s="8"/>
      <c r="K913" s="8" t="str">
        <f>IFERROR(VLOOKUP(C913,选股!C907:E1903,3,FALSE),"-")</f>
        <v>-</v>
      </c>
      <c r="L913" s="8" t="str">
        <f>IF(C913&lt;&gt;"-",SUMIFS(买入!$G$4:$G$1000,买入!$C$4:$C$1000,持仓统计!C913),"-")</f>
        <v>-</v>
      </c>
      <c r="M913" s="9" t="str">
        <f>IF(C913&lt;&gt;"-",SUMIFS(买入!$I$4:$I$1000,买入!$C$4:$C$1000,持仓统计!C913),"-")</f>
        <v>-</v>
      </c>
      <c r="N913" s="8" t="str">
        <f>IF(C913&lt;&gt;"-",SUMIFS(卖出!$G$4:$G$1000,卖出!$C$4:$C$1000,持仓统计!C913),"-")</f>
        <v>-</v>
      </c>
      <c r="O913" s="9" t="str">
        <f>IF(C913&lt;&gt;"-",SUMIFS(卖出!$I$4:$I$1000,卖出!$C$4:$C$1000,持仓统计!C913),"-")</f>
        <v>-</v>
      </c>
      <c r="P913" s="8" t="str">
        <f t="shared" si="57"/>
        <v>-</v>
      </c>
      <c r="Q913" s="9"/>
      <c r="R913" s="9" t="str">
        <f t="shared" si="58"/>
        <v>-</v>
      </c>
      <c r="S913" s="9" t="str">
        <f>IF(C913&lt;&gt;"-",SUMIFS(买入!$J$4:$J$1000,买入!$C$4:$C$1000,持仓统计!C913)+SUMIFS(卖出!$J$4:$J$1000,卖出!$C$4:$C$1000,持仓统计!C913),"-")</f>
        <v>-</v>
      </c>
      <c r="T913" s="9" t="str">
        <f t="shared" si="59"/>
        <v>-</v>
      </c>
      <c r="U913" s="8"/>
    </row>
    <row r="914" customHeight="1" spans="2:21">
      <c r="B914" s="8">
        <f t="shared" si="56"/>
        <v>908</v>
      </c>
      <c r="C914" s="8" t="str">
        <f>IF(选股!C908&lt;&gt;"",选股!C908,"-")</f>
        <v>-</v>
      </c>
      <c r="D914" s="8"/>
      <c r="E914" s="8" t="str">
        <f>IFERROR(VLOOKUP(C914,选股!C908:E1904,2,FALSE),"-")</f>
        <v>-</v>
      </c>
      <c r="F914" s="8"/>
      <c r="G914" s="8"/>
      <c r="H914" s="8"/>
      <c r="I914" s="8"/>
      <c r="J914" s="8"/>
      <c r="K914" s="8" t="str">
        <f>IFERROR(VLOOKUP(C914,选股!C908:E1904,3,FALSE),"-")</f>
        <v>-</v>
      </c>
      <c r="L914" s="8" t="str">
        <f>IF(C914&lt;&gt;"-",SUMIFS(买入!$G$4:$G$1000,买入!$C$4:$C$1000,持仓统计!C914),"-")</f>
        <v>-</v>
      </c>
      <c r="M914" s="9" t="str">
        <f>IF(C914&lt;&gt;"-",SUMIFS(买入!$I$4:$I$1000,买入!$C$4:$C$1000,持仓统计!C914),"-")</f>
        <v>-</v>
      </c>
      <c r="N914" s="8" t="str">
        <f>IF(C914&lt;&gt;"-",SUMIFS(卖出!$G$4:$G$1000,卖出!$C$4:$C$1000,持仓统计!C914),"-")</f>
        <v>-</v>
      </c>
      <c r="O914" s="9" t="str">
        <f>IF(C914&lt;&gt;"-",SUMIFS(卖出!$I$4:$I$1000,卖出!$C$4:$C$1000,持仓统计!C914),"-")</f>
        <v>-</v>
      </c>
      <c r="P914" s="8" t="str">
        <f t="shared" si="57"/>
        <v>-</v>
      </c>
      <c r="Q914" s="9"/>
      <c r="R914" s="9" t="str">
        <f t="shared" si="58"/>
        <v>-</v>
      </c>
      <c r="S914" s="9" t="str">
        <f>IF(C914&lt;&gt;"-",SUMIFS(买入!$J$4:$J$1000,买入!$C$4:$C$1000,持仓统计!C914)+SUMIFS(卖出!$J$4:$J$1000,卖出!$C$4:$C$1000,持仓统计!C914),"-")</f>
        <v>-</v>
      </c>
      <c r="T914" s="9" t="str">
        <f t="shared" si="59"/>
        <v>-</v>
      </c>
      <c r="U914" s="8"/>
    </row>
    <row r="915" customHeight="1" spans="2:21">
      <c r="B915" s="8">
        <f t="shared" si="56"/>
        <v>909</v>
      </c>
      <c r="C915" s="8" t="str">
        <f>IF(选股!C909&lt;&gt;"",选股!C909,"-")</f>
        <v>-</v>
      </c>
      <c r="D915" s="8"/>
      <c r="E915" s="8" t="str">
        <f>IFERROR(VLOOKUP(C915,选股!C909:E1905,2,FALSE),"-")</f>
        <v>-</v>
      </c>
      <c r="F915" s="8"/>
      <c r="G915" s="8"/>
      <c r="H915" s="8"/>
      <c r="I915" s="8"/>
      <c r="J915" s="8"/>
      <c r="K915" s="8" t="str">
        <f>IFERROR(VLOOKUP(C915,选股!C909:E1905,3,FALSE),"-")</f>
        <v>-</v>
      </c>
      <c r="L915" s="8" t="str">
        <f>IF(C915&lt;&gt;"-",SUMIFS(买入!$G$4:$G$1000,买入!$C$4:$C$1000,持仓统计!C915),"-")</f>
        <v>-</v>
      </c>
      <c r="M915" s="9" t="str">
        <f>IF(C915&lt;&gt;"-",SUMIFS(买入!$I$4:$I$1000,买入!$C$4:$C$1000,持仓统计!C915),"-")</f>
        <v>-</v>
      </c>
      <c r="N915" s="8" t="str">
        <f>IF(C915&lt;&gt;"-",SUMIFS(卖出!$G$4:$G$1000,卖出!$C$4:$C$1000,持仓统计!C915),"-")</f>
        <v>-</v>
      </c>
      <c r="O915" s="9" t="str">
        <f>IF(C915&lt;&gt;"-",SUMIFS(卖出!$I$4:$I$1000,卖出!$C$4:$C$1000,持仓统计!C915),"-")</f>
        <v>-</v>
      </c>
      <c r="P915" s="8" t="str">
        <f t="shared" si="57"/>
        <v>-</v>
      </c>
      <c r="Q915" s="9"/>
      <c r="R915" s="9" t="str">
        <f t="shared" si="58"/>
        <v>-</v>
      </c>
      <c r="S915" s="9" t="str">
        <f>IF(C915&lt;&gt;"-",SUMIFS(买入!$J$4:$J$1000,买入!$C$4:$C$1000,持仓统计!C915)+SUMIFS(卖出!$J$4:$J$1000,卖出!$C$4:$C$1000,持仓统计!C915),"-")</f>
        <v>-</v>
      </c>
      <c r="T915" s="9" t="str">
        <f t="shared" si="59"/>
        <v>-</v>
      </c>
      <c r="U915" s="8"/>
    </row>
    <row r="916" customHeight="1" spans="2:21">
      <c r="B916" s="8">
        <f t="shared" si="56"/>
        <v>910</v>
      </c>
      <c r="C916" s="8" t="str">
        <f>IF(选股!C910&lt;&gt;"",选股!C910,"-")</f>
        <v>-</v>
      </c>
      <c r="D916" s="8"/>
      <c r="E916" s="8" t="str">
        <f>IFERROR(VLOOKUP(C916,选股!C910:E1906,2,FALSE),"-")</f>
        <v>-</v>
      </c>
      <c r="F916" s="8"/>
      <c r="G916" s="8"/>
      <c r="H916" s="8"/>
      <c r="I916" s="8"/>
      <c r="J916" s="8"/>
      <c r="K916" s="8" t="str">
        <f>IFERROR(VLOOKUP(C916,选股!C910:E1906,3,FALSE),"-")</f>
        <v>-</v>
      </c>
      <c r="L916" s="8" t="str">
        <f>IF(C916&lt;&gt;"-",SUMIFS(买入!$G$4:$G$1000,买入!$C$4:$C$1000,持仓统计!C916),"-")</f>
        <v>-</v>
      </c>
      <c r="M916" s="9" t="str">
        <f>IF(C916&lt;&gt;"-",SUMIFS(买入!$I$4:$I$1000,买入!$C$4:$C$1000,持仓统计!C916),"-")</f>
        <v>-</v>
      </c>
      <c r="N916" s="8" t="str">
        <f>IF(C916&lt;&gt;"-",SUMIFS(卖出!$G$4:$G$1000,卖出!$C$4:$C$1000,持仓统计!C916),"-")</f>
        <v>-</v>
      </c>
      <c r="O916" s="9" t="str">
        <f>IF(C916&lt;&gt;"-",SUMIFS(卖出!$I$4:$I$1000,卖出!$C$4:$C$1000,持仓统计!C916),"-")</f>
        <v>-</v>
      </c>
      <c r="P916" s="8" t="str">
        <f t="shared" si="57"/>
        <v>-</v>
      </c>
      <c r="Q916" s="9"/>
      <c r="R916" s="9" t="str">
        <f t="shared" si="58"/>
        <v>-</v>
      </c>
      <c r="S916" s="9" t="str">
        <f>IF(C916&lt;&gt;"-",SUMIFS(买入!$J$4:$J$1000,买入!$C$4:$C$1000,持仓统计!C916)+SUMIFS(卖出!$J$4:$J$1000,卖出!$C$4:$C$1000,持仓统计!C916),"-")</f>
        <v>-</v>
      </c>
      <c r="T916" s="9" t="str">
        <f t="shared" si="59"/>
        <v>-</v>
      </c>
      <c r="U916" s="8"/>
    </row>
    <row r="917" customHeight="1" spans="2:21">
      <c r="B917" s="8">
        <f t="shared" si="56"/>
        <v>911</v>
      </c>
      <c r="C917" s="8" t="str">
        <f>IF(选股!C911&lt;&gt;"",选股!C911,"-")</f>
        <v>-</v>
      </c>
      <c r="D917" s="8"/>
      <c r="E917" s="8" t="str">
        <f>IFERROR(VLOOKUP(C917,选股!C911:E1907,2,FALSE),"-")</f>
        <v>-</v>
      </c>
      <c r="F917" s="8"/>
      <c r="G917" s="8"/>
      <c r="H917" s="8"/>
      <c r="I917" s="8"/>
      <c r="J917" s="8"/>
      <c r="K917" s="8" t="str">
        <f>IFERROR(VLOOKUP(C917,选股!C911:E1907,3,FALSE),"-")</f>
        <v>-</v>
      </c>
      <c r="L917" s="8" t="str">
        <f>IF(C917&lt;&gt;"-",SUMIFS(买入!$G$4:$G$1000,买入!$C$4:$C$1000,持仓统计!C917),"-")</f>
        <v>-</v>
      </c>
      <c r="M917" s="9" t="str">
        <f>IF(C917&lt;&gt;"-",SUMIFS(买入!$I$4:$I$1000,买入!$C$4:$C$1000,持仓统计!C917),"-")</f>
        <v>-</v>
      </c>
      <c r="N917" s="8" t="str">
        <f>IF(C917&lt;&gt;"-",SUMIFS(卖出!$G$4:$G$1000,卖出!$C$4:$C$1000,持仓统计!C917),"-")</f>
        <v>-</v>
      </c>
      <c r="O917" s="9" t="str">
        <f>IF(C917&lt;&gt;"-",SUMIFS(卖出!$I$4:$I$1000,卖出!$C$4:$C$1000,持仓统计!C917),"-")</f>
        <v>-</v>
      </c>
      <c r="P917" s="8" t="str">
        <f t="shared" si="57"/>
        <v>-</v>
      </c>
      <c r="Q917" s="9"/>
      <c r="R917" s="9" t="str">
        <f t="shared" si="58"/>
        <v>-</v>
      </c>
      <c r="S917" s="9" t="str">
        <f>IF(C917&lt;&gt;"-",SUMIFS(买入!$J$4:$J$1000,买入!$C$4:$C$1000,持仓统计!C917)+SUMIFS(卖出!$J$4:$J$1000,卖出!$C$4:$C$1000,持仓统计!C917),"-")</f>
        <v>-</v>
      </c>
      <c r="T917" s="9" t="str">
        <f t="shared" si="59"/>
        <v>-</v>
      </c>
      <c r="U917" s="8"/>
    </row>
    <row r="918" customHeight="1" spans="2:21">
      <c r="B918" s="8">
        <f t="shared" si="56"/>
        <v>912</v>
      </c>
      <c r="C918" s="8" t="str">
        <f>IF(选股!C912&lt;&gt;"",选股!C912,"-")</f>
        <v>-</v>
      </c>
      <c r="D918" s="8"/>
      <c r="E918" s="8" t="str">
        <f>IFERROR(VLOOKUP(C918,选股!C912:E1908,2,FALSE),"-")</f>
        <v>-</v>
      </c>
      <c r="F918" s="8"/>
      <c r="G918" s="8"/>
      <c r="H918" s="8"/>
      <c r="I918" s="8"/>
      <c r="J918" s="8"/>
      <c r="K918" s="8" t="str">
        <f>IFERROR(VLOOKUP(C918,选股!C912:E1908,3,FALSE),"-")</f>
        <v>-</v>
      </c>
      <c r="L918" s="8" t="str">
        <f>IF(C918&lt;&gt;"-",SUMIFS(买入!$G$4:$G$1000,买入!$C$4:$C$1000,持仓统计!C918),"-")</f>
        <v>-</v>
      </c>
      <c r="M918" s="9" t="str">
        <f>IF(C918&lt;&gt;"-",SUMIFS(买入!$I$4:$I$1000,买入!$C$4:$C$1000,持仓统计!C918),"-")</f>
        <v>-</v>
      </c>
      <c r="N918" s="8" t="str">
        <f>IF(C918&lt;&gt;"-",SUMIFS(卖出!$G$4:$G$1000,卖出!$C$4:$C$1000,持仓统计!C918),"-")</f>
        <v>-</v>
      </c>
      <c r="O918" s="9" t="str">
        <f>IF(C918&lt;&gt;"-",SUMIFS(卖出!$I$4:$I$1000,卖出!$C$4:$C$1000,持仓统计!C918),"-")</f>
        <v>-</v>
      </c>
      <c r="P918" s="8" t="str">
        <f t="shared" si="57"/>
        <v>-</v>
      </c>
      <c r="Q918" s="9"/>
      <c r="R918" s="9" t="str">
        <f t="shared" si="58"/>
        <v>-</v>
      </c>
      <c r="S918" s="9" t="str">
        <f>IF(C918&lt;&gt;"-",SUMIFS(买入!$J$4:$J$1000,买入!$C$4:$C$1000,持仓统计!C918)+SUMIFS(卖出!$J$4:$J$1000,卖出!$C$4:$C$1000,持仓统计!C918),"-")</f>
        <v>-</v>
      </c>
      <c r="T918" s="9" t="str">
        <f t="shared" si="59"/>
        <v>-</v>
      </c>
      <c r="U918" s="8"/>
    </row>
    <row r="919" customHeight="1" spans="2:21">
      <c r="B919" s="8">
        <f t="shared" si="56"/>
        <v>913</v>
      </c>
      <c r="C919" s="8" t="str">
        <f>IF(选股!C913&lt;&gt;"",选股!C913,"-")</f>
        <v>-</v>
      </c>
      <c r="D919" s="8"/>
      <c r="E919" s="8" t="str">
        <f>IFERROR(VLOOKUP(C919,选股!C913:E1909,2,FALSE),"-")</f>
        <v>-</v>
      </c>
      <c r="F919" s="8"/>
      <c r="G919" s="8"/>
      <c r="H919" s="8"/>
      <c r="I919" s="8"/>
      <c r="J919" s="8"/>
      <c r="K919" s="8" t="str">
        <f>IFERROR(VLOOKUP(C919,选股!C913:E1909,3,FALSE),"-")</f>
        <v>-</v>
      </c>
      <c r="L919" s="8" t="str">
        <f>IF(C919&lt;&gt;"-",SUMIFS(买入!$G$4:$G$1000,买入!$C$4:$C$1000,持仓统计!C919),"-")</f>
        <v>-</v>
      </c>
      <c r="M919" s="9" t="str">
        <f>IF(C919&lt;&gt;"-",SUMIFS(买入!$I$4:$I$1000,买入!$C$4:$C$1000,持仓统计!C919),"-")</f>
        <v>-</v>
      </c>
      <c r="N919" s="8" t="str">
        <f>IF(C919&lt;&gt;"-",SUMIFS(卖出!$G$4:$G$1000,卖出!$C$4:$C$1000,持仓统计!C919),"-")</f>
        <v>-</v>
      </c>
      <c r="O919" s="9" t="str">
        <f>IF(C919&lt;&gt;"-",SUMIFS(卖出!$I$4:$I$1000,卖出!$C$4:$C$1000,持仓统计!C919),"-")</f>
        <v>-</v>
      </c>
      <c r="P919" s="8" t="str">
        <f t="shared" si="57"/>
        <v>-</v>
      </c>
      <c r="Q919" s="9"/>
      <c r="R919" s="9" t="str">
        <f t="shared" si="58"/>
        <v>-</v>
      </c>
      <c r="S919" s="9" t="str">
        <f>IF(C919&lt;&gt;"-",SUMIFS(买入!$J$4:$J$1000,买入!$C$4:$C$1000,持仓统计!C919)+SUMIFS(卖出!$J$4:$J$1000,卖出!$C$4:$C$1000,持仓统计!C919),"-")</f>
        <v>-</v>
      </c>
      <c r="T919" s="9" t="str">
        <f t="shared" si="59"/>
        <v>-</v>
      </c>
      <c r="U919" s="8"/>
    </row>
    <row r="920" customHeight="1" spans="2:21">
      <c r="B920" s="8">
        <f t="shared" si="56"/>
        <v>914</v>
      </c>
      <c r="C920" s="8" t="str">
        <f>IF(选股!C914&lt;&gt;"",选股!C914,"-")</f>
        <v>-</v>
      </c>
      <c r="D920" s="8"/>
      <c r="E920" s="8" t="str">
        <f>IFERROR(VLOOKUP(C920,选股!C914:E1910,2,FALSE),"-")</f>
        <v>-</v>
      </c>
      <c r="F920" s="8"/>
      <c r="G920" s="8"/>
      <c r="H920" s="8"/>
      <c r="I920" s="8"/>
      <c r="J920" s="8"/>
      <c r="K920" s="8" t="str">
        <f>IFERROR(VLOOKUP(C920,选股!C914:E1910,3,FALSE),"-")</f>
        <v>-</v>
      </c>
      <c r="L920" s="8" t="str">
        <f>IF(C920&lt;&gt;"-",SUMIFS(买入!$G$4:$G$1000,买入!$C$4:$C$1000,持仓统计!C920),"-")</f>
        <v>-</v>
      </c>
      <c r="M920" s="9" t="str">
        <f>IF(C920&lt;&gt;"-",SUMIFS(买入!$I$4:$I$1000,买入!$C$4:$C$1000,持仓统计!C920),"-")</f>
        <v>-</v>
      </c>
      <c r="N920" s="8" t="str">
        <f>IF(C920&lt;&gt;"-",SUMIFS(卖出!$G$4:$G$1000,卖出!$C$4:$C$1000,持仓统计!C920),"-")</f>
        <v>-</v>
      </c>
      <c r="O920" s="9" t="str">
        <f>IF(C920&lt;&gt;"-",SUMIFS(卖出!$I$4:$I$1000,卖出!$C$4:$C$1000,持仓统计!C920),"-")</f>
        <v>-</v>
      </c>
      <c r="P920" s="8" t="str">
        <f t="shared" si="57"/>
        <v>-</v>
      </c>
      <c r="Q920" s="9"/>
      <c r="R920" s="9" t="str">
        <f t="shared" si="58"/>
        <v>-</v>
      </c>
      <c r="S920" s="9" t="str">
        <f>IF(C920&lt;&gt;"-",SUMIFS(买入!$J$4:$J$1000,买入!$C$4:$C$1000,持仓统计!C920)+SUMIFS(卖出!$J$4:$J$1000,卖出!$C$4:$C$1000,持仓统计!C920),"-")</f>
        <v>-</v>
      </c>
      <c r="T920" s="9" t="str">
        <f t="shared" si="59"/>
        <v>-</v>
      </c>
      <c r="U920" s="8"/>
    </row>
    <row r="921" customHeight="1" spans="2:21">
      <c r="B921" s="8">
        <f t="shared" si="56"/>
        <v>915</v>
      </c>
      <c r="C921" s="8" t="str">
        <f>IF(选股!C915&lt;&gt;"",选股!C915,"-")</f>
        <v>-</v>
      </c>
      <c r="D921" s="8"/>
      <c r="E921" s="8" t="str">
        <f>IFERROR(VLOOKUP(C921,选股!C915:E1911,2,FALSE),"-")</f>
        <v>-</v>
      </c>
      <c r="F921" s="8"/>
      <c r="G921" s="8"/>
      <c r="H921" s="8"/>
      <c r="I921" s="8"/>
      <c r="J921" s="8"/>
      <c r="K921" s="8" t="str">
        <f>IFERROR(VLOOKUP(C921,选股!C915:E1911,3,FALSE),"-")</f>
        <v>-</v>
      </c>
      <c r="L921" s="8" t="str">
        <f>IF(C921&lt;&gt;"-",SUMIFS(买入!$G$4:$G$1000,买入!$C$4:$C$1000,持仓统计!C921),"-")</f>
        <v>-</v>
      </c>
      <c r="M921" s="9" t="str">
        <f>IF(C921&lt;&gt;"-",SUMIFS(买入!$I$4:$I$1000,买入!$C$4:$C$1000,持仓统计!C921),"-")</f>
        <v>-</v>
      </c>
      <c r="N921" s="8" t="str">
        <f>IF(C921&lt;&gt;"-",SUMIFS(卖出!$G$4:$G$1000,卖出!$C$4:$C$1000,持仓统计!C921),"-")</f>
        <v>-</v>
      </c>
      <c r="O921" s="9" t="str">
        <f>IF(C921&lt;&gt;"-",SUMIFS(卖出!$I$4:$I$1000,卖出!$C$4:$C$1000,持仓统计!C921),"-")</f>
        <v>-</v>
      </c>
      <c r="P921" s="8" t="str">
        <f t="shared" si="57"/>
        <v>-</v>
      </c>
      <c r="Q921" s="9"/>
      <c r="R921" s="9" t="str">
        <f t="shared" si="58"/>
        <v>-</v>
      </c>
      <c r="S921" s="9" t="str">
        <f>IF(C921&lt;&gt;"-",SUMIFS(买入!$J$4:$J$1000,买入!$C$4:$C$1000,持仓统计!C921)+SUMIFS(卖出!$J$4:$J$1000,卖出!$C$4:$C$1000,持仓统计!C921),"-")</f>
        <v>-</v>
      </c>
      <c r="T921" s="9" t="str">
        <f t="shared" si="59"/>
        <v>-</v>
      </c>
      <c r="U921" s="8"/>
    </row>
    <row r="922" customHeight="1" spans="2:21">
      <c r="B922" s="8">
        <f t="shared" si="56"/>
        <v>916</v>
      </c>
      <c r="C922" s="8" t="str">
        <f>IF(选股!C916&lt;&gt;"",选股!C916,"-")</f>
        <v>-</v>
      </c>
      <c r="D922" s="8"/>
      <c r="E922" s="8" t="str">
        <f>IFERROR(VLOOKUP(C922,选股!C916:E1912,2,FALSE),"-")</f>
        <v>-</v>
      </c>
      <c r="F922" s="8"/>
      <c r="G922" s="8"/>
      <c r="H922" s="8"/>
      <c r="I922" s="8"/>
      <c r="J922" s="8"/>
      <c r="K922" s="8" t="str">
        <f>IFERROR(VLOOKUP(C922,选股!C916:E1912,3,FALSE),"-")</f>
        <v>-</v>
      </c>
      <c r="L922" s="8" t="str">
        <f>IF(C922&lt;&gt;"-",SUMIFS(买入!$G$4:$G$1000,买入!$C$4:$C$1000,持仓统计!C922),"-")</f>
        <v>-</v>
      </c>
      <c r="M922" s="9" t="str">
        <f>IF(C922&lt;&gt;"-",SUMIFS(买入!$I$4:$I$1000,买入!$C$4:$C$1000,持仓统计!C922),"-")</f>
        <v>-</v>
      </c>
      <c r="N922" s="8" t="str">
        <f>IF(C922&lt;&gt;"-",SUMIFS(卖出!$G$4:$G$1000,卖出!$C$4:$C$1000,持仓统计!C922),"-")</f>
        <v>-</v>
      </c>
      <c r="O922" s="9" t="str">
        <f>IF(C922&lt;&gt;"-",SUMIFS(卖出!$I$4:$I$1000,卖出!$C$4:$C$1000,持仓统计!C922),"-")</f>
        <v>-</v>
      </c>
      <c r="P922" s="8" t="str">
        <f t="shared" si="57"/>
        <v>-</v>
      </c>
      <c r="Q922" s="9"/>
      <c r="R922" s="9" t="str">
        <f t="shared" si="58"/>
        <v>-</v>
      </c>
      <c r="S922" s="9" t="str">
        <f>IF(C922&lt;&gt;"-",SUMIFS(买入!$J$4:$J$1000,买入!$C$4:$C$1000,持仓统计!C922)+SUMIFS(卖出!$J$4:$J$1000,卖出!$C$4:$C$1000,持仓统计!C922),"-")</f>
        <v>-</v>
      </c>
      <c r="T922" s="9" t="str">
        <f t="shared" si="59"/>
        <v>-</v>
      </c>
      <c r="U922" s="8"/>
    </row>
    <row r="923" customHeight="1" spans="2:21">
      <c r="B923" s="8">
        <f t="shared" si="56"/>
        <v>917</v>
      </c>
      <c r="C923" s="8" t="str">
        <f>IF(选股!C917&lt;&gt;"",选股!C917,"-")</f>
        <v>-</v>
      </c>
      <c r="D923" s="8"/>
      <c r="E923" s="8" t="str">
        <f>IFERROR(VLOOKUP(C923,选股!C917:E1913,2,FALSE),"-")</f>
        <v>-</v>
      </c>
      <c r="F923" s="8"/>
      <c r="G923" s="8"/>
      <c r="H923" s="8"/>
      <c r="I923" s="8"/>
      <c r="J923" s="8"/>
      <c r="K923" s="8" t="str">
        <f>IFERROR(VLOOKUP(C923,选股!C917:E1913,3,FALSE),"-")</f>
        <v>-</v>
      </c>
      <c r="L923" s="8" t="str">
        <f>IF(C923&lt;&gt;"-",SUMIFS(买入!$G$4:$G$1000,买入!$C$4:$C$1000,持仓统计!C923),"-")</f>
        <v>-</v>
      </c>
      <c r="M923" s="9" t="str">
        <f>IF(C923&lt;&gt;"-",SUMIFS(买入!$I$4:$I$1000,买入!$C$4:$C$1000,持仓统计!C923),"-")</f>
        <v>-</v>
      </c>
      <c r="N923" s="8" t="str">
        <f>IF(C923&lt;&gt;"-",SUMIFS(卖出!$G$4:$G$1000,卖出!$C$4:$C$1000,持仓统计!C923),"-")</f>
        <v>-</v>
      </c>
      <c r="O923" s="9" t="str">
        <f>IF(C923&lt;&gt;"-",SUMIFS(卖出!$I$4:$I$1000,卖出!$C$4:$C$1000,持仓统计!C923),"-")</f>
        <v>-</v>
      </c>
      <c r="P923" s="8" t="str">
        <f t="shared" si="57"/>
        <v>-</v>
      </c>
      <c r="Q923" s="9"/>
      <c r="R923" s="9" t="str">
        <f t="shared" si="58"/>
        <v>-</v>
      </c>
      <c r="S923" s="9" t="str">
        <f>IF(C923&lt;&gt;"-",SUMIFS(买入!$J$4:$J$1000,买入!$C$4:$C$1000,持仓统计!C923)+SUMIFS(卖出!$J$4:$J$1000,卖出!$C$4:$C$1000,持仓统计!C923),"-")</f>
        <v>-</v>
      </c>
      <c r="T923" s="9" t="str">
        <f t="shared" si="59"/>
        <v>-</v>
      </c>
      <c r="U923" s="8"/>
    </row>
    <row r="924" customHeight="1" spans="2:21">
      <c r="B924" s="8">
        <f t="shared" si="56"/>
        <v>918</v>
      </c>
      <c r="C924" s="8" t="str">
        <f>IF(选股!C918&lt;&gt;"",选股!C918,"-")</f>
        <v>-</v>
      </c>
      <c r="D924" s="8"/>
      <c r="E924" s="8" t="str">
        <f>IFERROR(VLOOKUP(C924,选股!C918:E1914,2,FALSE),"-")</f>
        <v>-</v>
      </c>
      <c r="F924" s="8"/>
      <c r="G924" s="8"/>
      <c r="H924" s="8"/>
      <c r="I924" s="8"/>
      <c r="J924" s="8"/>
      <c r="K924" s="8" t="str">
        <f>IFERROR(VLOOKUP(C924,选股!C918:E1914,3,FALSE),"-")</f>
        <v>-</v>
      </c>
      <c r="L924" s="8" t="str">
        <f>IF(C924&lt;&gt;"-",SUMIFS(买入!$G$4:$G$1000,买入!$C$4:$C$1000,持仓统计!C924),"-")</f>
        <v>-</v>
      </c>
      <c r="M924" s="9" t="str">
        <f>IF(C924&lt;&gt;"-",SUMIFS(买入!$I$4:$I$1000,买入!$C$4:$C$1000,持仓统计!C924),"-")</f>
        <v>-</v>
      </c>
      <c r="N924" s="8" t="str">
        <f>IF(C924&lt;&gt;"-",SUMIFS(卖出!$G$4:$G$1000,卖出!$C$4:$C$1000,持仓统计!C924),"-")</f>
        <v>-</v>
      </c>
      <c r="O924" s="9" t="str">
        <f>IF(C924&lt;&gt;"-",SUMIFS(卖出!$I$4:$I$1000,卖出!$C$4:$C$1000,持仓统计!C924),"-")</f>
        <v>-</v>
      </c>
      <c r="P924" s="8" t="str">
        <f t="shared" si="57"/>
        <v>-</v>
      </c>
      <c r="Q924" s="9"/>
      <c r="R924" s="9" t="str">
        <f t="shared" si="58"/>
        <v>-</v>
      </c>
      <c r="S924" s="9" t="str">
        <f>IF(C924&lt;&gt;"-",SUMIFS(买入!$J$4:$J$1000,买入!$C$4:$C$1000,持仓统计!C924)+SUMIFS(卖出!$J$4:$J$1000,卖出!$C$4:$C$1000,持仓统计!C924),"-")</f>
        <v>-</v>
      </c>
      <c r="T924" s="9" t="str">
        <f t="shared" si="59"/>
        <v>-</v>
      </c>
      <c r="U924" s="8"/>
    </row>
    <row r="925" customHeight="1" spans="2:21">
      <c r="B925" s="8">
        <f t="shared" si="56"/>
        <v>919</v>
      </c>
      <c r="C925" s="8" t="str">
        <f>IF(选股!C919&lt;&gt;"",选股!C919,"-")</f>
        <v>-</v>
      </c>
      <c r="D925" s="8"/>
      <c r="E925" s="8" t="str">
        <f>IFERROR(VLOOKUP(C925,选股!C919:E1915,2,FALSE),"-")</f>
        <v>-</v>
      </c>
      <c r="F925" s="8"/>
      <c r="G925" s="8"/>
      <c r="H925" s="8"/>
      <c r="I925" s="8"/>
      <c r="J925" s="8"/>
      <c r="K925" s="8" t="str">
        <f>IFERROR(VLOOKUP(C925,选股!C919:E1915,3,FALSE),"-")</f>
        <v>-</v>
      </c>
      <c r="L925" s="8" t="str">
        <f>IF(C925&lt;&gt;"-",SUMIFS(买入!$G$4:$G$1000,买入!$C$4:$C$1000,持仓统计!C925),"-")</f>
        <v>-</v>
      </c>
      <c r="M925" s="9" t="str">
        <f>IF(C925&lt;&gt;"-",SUMIFS(买入!$I$4:$I$1000,买入!$C$4:$C$1000,持仓统计!C925),"-")</f>
        <v>-</v>
      </c>
      <c r="N925" s="8" t="str">
        <f>IF(C925&lt;&gt;"-",SUMIFS(卖出!$G$4:$G$1000,卖出!$C$4:$C$1000,持仓统计!C925),"-")</f>
        <v>-</v>
      </c>
      <c r="O925" s="9" t="str">
        <f>IF(C925&lt;&gt;"-",SUMIFS(卖出!$I$4:$I$1000,卖出!$C$4:$C$1000,持仓统计!C925),"-")</f>
        <v>-</v>
      </c>
      <c r="P925" s="8" t="str">
        <f t="shared" si="57"/>
        <v>-</v>
      </c>
      <c r="Q925" s="9"/>
      <c r="R925" s="9" t="str">
        <f t="shared" si="58"/>
        <v>-</v>
      </c>
      <c r="S925" s="9" t="str">
        <f>IF(C925&lt;&gt;"-",SUMIFS(买入!$J$4:$J$1000,买入!$C$4:$C$1000,持仓统计!C925)+SUMIFS(卖出!$J$4:$J$1000,卖出!$C$4:$C$1000,持仓统计!C925),"-")</f>
        <v>-</v>
      </c>
      <c r="T925" s="9" t="str">
        <f t="shared" si="59"/>
        <v>-</v>
      </c>
      <c r="U925" s="8"/>
    </row>
    <row r="926" customHeight="1" spans="2:21">
      <c r="B926" s="8">
        <f t="shared" si="56"/>
        <v>920</v>
      </c>
      <c r="C926" s="8" t="str">
        <f>IF(选股!C920&lt;&gt;"",选股!C920,"-")</f>
        <v>-</v>
      </c>
      <c r="D926" s="8"/>
      <c r="E926" s="8" t="str">
        <f>IFERROR(VLOOKUP(C926,选股!C920:E1916,2,FALSE),"-")</f>
        <v>-</v>
      </c>
      <c r="F926" s="8"/>
      <c r="G926" s="8"/>
      <c r="H926" s="8"/>
      <c r="I926" s="8"/>
      <c r="J926" s="8"/>
      <c r="K926" s="8" t="str">
        <f>IFERROR(VLOOKUP(C926,选股!C920:E1916,3,FALSE),"-")</f>
        <v>-</v>
      </c>
      <c r="L926" s="8" t="str">
        <f>IF(C926&lt;&gt;"-",SUMIFS(买入!$G$4:$G$1000,买入!$C$4:$C$1000,持仓统计!C926),"-")</f>
        <v>-</v>
      </c>
      <c r="M926" s="9" t="str">
        <f>IF(C926&lt;&gt;"-",SUMIFS(买入!$I$4:$I$1000,买入!$C$4:$C$1000,持仓统计!C926),"-")</f>
        <v>-</v>
      </c>
      <c r="N926" s="8" t="str">
        <f>IF(C926&lt;&gt;"-",SUMIFS(卖出!$G$4:$G$1000,卖出!$C$4:$C$1000,持仓统计!C926),"-")</f>
        <v>-</v>
      </c>
      <c r="O926" s="9" t="str">
        <f>IF(C926&lt;&gt;"-",SUMIFS(卖出!$I$4:$I$1000,卖出!$C$4:$C$1000,持仓统计!C926),"-")</f>
        <v>-</v>
      </c>
      <c r="P926" s="8" t="str">
        <f t="shared" si="57"/>
        <v>-</v>
      </c>
      <c r="Q926" s="9"/>
      <c r="R926" s="9" t="str">
        <f t="shared" si="58"/>
        <v>-</v>
      </c>
      <c r="S926" s="9" t="str">
        <f>IF(C926&lt;&gt;"-",SUMIFS(买入!$J$4:$J$1000,买入!$C$4:$C$1000,持仓统计!C926)+SUMIFS(卖出!$J$4:$J$1000,卖出!$C$4:$C$1000,持仓统计!C926),"-")</f>
        <v>-</v>
      </c>
      <c r="T926" s="9" t="str">
        <f t="shared" si="59"/>
        <v>-</v>
      </c>
      <c r="U926" s="8"/>
    </row>
    <row r="927" customHeight="1" spans="2:21">
      <c r="B927" s="8">
        <f t="shared" si="56"/>
        <v>921</v>
      </c>
      <c r="C927" s="8" t="str">
        <f>IF(选股!C921&lt;&gt;"",选股!C921,"-")</f>
        <v>-</v>
      </c>
      <c r="D927" s="8"/>
      <c r="E927" s="8" t="str">
        <f>IFERROR(VLOOKUP(C927,选股!C921:E1917,2,FALSE),"-")</f>
        <v>-</v>
      </c>
      <c r="F927" s="8"/>
      <c r="G927" s="8"/>
      <c r="H927" s="8"/>
      <c r="I927" s="8"/>
      <c r="J927" s="8"/>
      <c r="K927" s="8" t="str">
        <f>IFERROR(VLOOKUP(C927,选股!C921:E1917,3,FALSE),"-")</f>
        <v>-</v>
      </c>
      <c r="L927" s="8" t="str">
        <f>IF(C927&lt;&gt;"-",SUMIFS(买入!$G$4:$G$1000,买入!$C$4:$C$1000,持仓统计!C927),"-")</f>
        <v>-</v>
      </c>
      <c r="M927" s="9" t="str">
        <f>IF(C927&lt;&gt;"-",SUMIFS(买入!$I$4:$I$1000,买入!$C$4:$C$1000,持仓统计!C927),"-")</f>
        <v>-</v>
      </c>
      <c r="N927" s="8" t="str">
        <f>IF(C927&lt;&gt;"-",SUMIFS(卖出!$G$4:$G$1000,卖出!$C$4:$C$1000,持仓统计!C927),"-")</f>
        <v>-</v>
      </c>
      <c r="O927" s="9" t="str">
        <f>IF(C927&lt;&gt;"-",SUMIFS(卖出!$I$4:$I$1000,卖出!$C$4:$C$1000,持仓统计!C927),"-")</f>
        <v>-</v>
      </c>
      <c r="P927" s="8" t="str">
        <f t="shared" si="57"/>
        <v>-</v>
      </c>
      <c r="Q927" s="9"/>
      <c r="R927" s="9" t="str">
        <f t="shared" si="58"/>
        <v>-</v>
      </c>
      <c r="S927" s="9" t="str">
        <f>IF(C927&lt;&gt;"-",SUMIFS(买入!$J$4:$J$1000,买入!$C$4:$C$1000,持仓统计!C927)+SUMIFS(卖出!$J$4:$J$1000,卖出!$C$4:$C$1000,持仓统计!C927),"-")</f>
        <v>-</v>
      </c>
      <c r="T927" s="9" t="str">
        <f t="shared" si="59"/>
        <v>-</v>
      </c>
      <c r="U927" s="8"/>
    </row>
    <row r="928" customHeight="1" spans="2:21">
      <c r="B928" s="8">
        <f t="shared" si="56"/>
        <v>922</v>
      </c>
      <c r="C928" s="8" t="str">
        <f>IF(选股!C922&lt;&gt;"",选股!C922,"-")</f>
        <v>-</v>
      </c>
      <c r="D928" s="8"/>
      <c r="E928" s="8" t="str">
        <f>IFERROR(VLOOKUP(C928,选股!C922:E1918,2,FALSE),"-")</f>
        <v>-</v>
      </c>
      <c r="F928" s="8"/>
      <c r="G928" s="8"/>
      <c r="H928" s="8"/>
      <c r="I928" s="8"/>
      <c r="J928" s="8"/>
      <c r="K928" s="8" t="str">
        <f>IFERROR(VLOOKUP(C928,选股!C922:E1918,3,FALSE),"-")</f>
        <v>-</v>
      </c>
      <c r="L928" s="8" t="str">
        <f>IF(C928&lt;&gt;"-",SUMIFS(买入!$G$4:$G$1000,买入!$C$4:$C$1000,持仓统计!C928),"-")</f>
        <v>-</v>
      </c>
      <c r="M928" s="9" t="str">
        <f>IF(C928&lt;&gt;"-",SUMIFS(买入!$I$4:$I$1000,买入!$C$4:$C$1000,持仓统计!C928),"-")</f>
        <v>-</v>
      </c>
      <c r="N928" s="8" t="str">
        <f>IF(C928&lt;&gt;"-",SUMIFS(卖出!$G$4:$G$1000,卖出!$C$4:$C$1000,持仓统计!C928),"-")</f>
        <v>-</v>
      </c>
      <c r="O928" s="9" t="str">
        <f>IF(C928&lt;&gt;"-",SUMIFS(卖出!$I$4:$I$1000,卖出!$C$4:$C$1000,持仓统计!C928),"-")</f>
        <v>-</v>
      </c>
      <c r="P928" s="8" t="str">
        <f t="shared" si="57"/>
        <v>-</v>
      </c>
      <c r="Q928" s="9"/>
      <c r="R928" s="9" t="str">
        <f t="shared" si="58"/>
        <v>-</v>
      </c>
      <c r="S928" s="9" t="str">
        <f>IF(C928&lt;&gt;"-",SUMIFS(买入!$J$4:$J$1000,买入!$C$4:$C$1000,持仓统计!C928)+SUMIFS(卖出!$J$4:$J$1000,卖出!$C$4:$C$1000,持仓统计!C928),"-")</f>
        <v>-</v>
      </c>
      <c r="T928" s="9" t="str">
        <f t="shared" si="59"/>
        <v>-</v>
      </c>
      <c r="U928" s="8"/>
    </row>
    <row r="929" customHeight="1" spans="2:21">
      <c r="B929" s="8">
        <f t="shared" si="56"/>
        <v>923</v>
      </c>
      <c r="C929" s="8" t="str">
        <f>IF(选股!C923&lt;&gt;"",选股!C923,"-")</f>
        <v>-</v>
      </c>
      <c r="D929" s="8"/>
      <c r="E929" s="8" t="str">
        <f>IFERROR(VLOOKUP(C929,选股!C923:E1919,2,FALSE),"-")</f>
        <v>-</v>
      </c>
      <c r="F929" s="8"/>
      <c r="G929" s="8"/>
      <c r="H929" s="8"/>
      <c r="I929" s="8"/>
      <c r="J929" s="8"/>
      <c r="K929" s="8" t="str">
        <f>IFERROR(VLOOKUP(C929,选股!C923:E1919,3,FALSE),"-")</f>
        <v>-</v>
      </c>
      <c r="L929" s="8" t="str">
        <f>IF(C929&lt;&gt;"-",SUMIFS(买入!$G$4:$G$1000,买入!$C$4:$C$1000,持仓统计!C929),"-")</f>
        <v>-</v>
      </c>
      <c r="M929" s="9" t="str">
        <f>IF(C929&lt;&gt;"-",SUMIFS(买入!$I$4:$I$1000,买入!$C$4:$C$1000,持仓统计!C929),"-")</f>
        <v>-</v>
      </c>
      <c r="N929" s="8" t="str">
        <f>IF(C929&lt;&gt;"-",SUMIFS(卖出!$G$4:$G$1000,卖出!$C$4:$C$1000,持仓统计!C929),"-")</f>
        <v>-</v>
      </c>
      <c r="O929" s="9" t="str">
        <f>IF(C929&lt;&gt;"-",SUMIFS(卖出!$I$4:$I$1000,卖出!$C$4:$C$1000,持仓统计!C929),"-")</f>
        <v>-</v>
      </c>
      <c r="P929" s="8" t="str">
        <f t="shared" si="57"/>
        <v>-</v>
      </c>
      <c r="Q929" s="9"/>
      <c r="R929" s="9" t="str">
        <f t="shared" si="58"/>
        <v>-</v>
      </c>
      <c r="S929" s="9" t="str">
        <f>IF(C929&lt;&gt;"-",SUMIFS(买入!$J$4:$J$1000,买入!$C$4:$C$1000,持仓统计!C929)+SUMIFS(卖出!$J$4:$J$1000,卖出!$C$4:$C$1000,持仓统计!C929),"-")</f>
        <v>-</v>
      </c>
      <c r="T929" s="9" t="str">
        <f t="shared" si="59"/>
        <v>-</v>
      </c>
      <c r="U929" s="8"/>
    </row>
    <row r="930" customHeight="1" spans="2:21">
      <c r="B930" s="8">
        <f t="shared" si="56"/>
        <v>924</v>
      </c>
      <c r="C930" s="8" t="str">
        <f>IF(选股!C924&lt;&gt;"",选股!C924,"-")</f>
        <v>-</v>
      </c>
      <c r="D930" s="8"/>
      <c r="E930" s="8" t="str">
        <f>IFERROR(VLOOKUP(C930,选股!C924:E1920,2,FALSE),"-")</f>
        <v>-</v>
      </c>
      <c r="F930" s="8"/>
      <c r="G930" s="8"/>
      <c r="H930" s="8"/>
      <c r="I930" s="8"/>
      <c r="J930" s="8"/>
      <c r="K930" s="8" t="str">
        <f>IFERROR(VLOOKUP(C930,选股!C924:E1920,3,FALSE),"-")</f>
        <v>-</v>
      </c>
      <c r="L930" s="8" t="str">
        <f>IF(C930&lt;&gt;"-",SUMIFS(买入!$G$4:$G$1000,买入!$C$4:$C$1000,持仓统计!C930),"-")</f>
        <v>-</v>
      </c>
      <c r="M930" s="9" t="str">
        <f>IF(C930&lt;&gt;"-",SUMIFS(买入!$I$4:$I$1000,买入!$C$4:$C$1000,持仓统计!C930),"-")</f>
        <v>-</v>
      </c>
      <c r="N930" s="8" t="str">
        <f>IF(C930&lt;&gt;"-",SUMIFS(卖出!$G$4:$G$1000,卖出!$C$4:$C$1000,持仓统计!C930),"-")</f>
        <v>-</v>
      </c>
      <c r="O930" s="9" t="str">
        <f>IF(C930&lt;&gt;"-",SUMIFS(卖出!$I$4:$I$1000,卖出!$C$4:$C$1000,持仓统计!C930),"-")</f>
        <v>-</v>
      </c>
      <c r="P930" s="8" t="str">
        <f t="shared" si="57"/>
        <v>-</v>
      </c>
      <c r="Q930" s="9"/>
      <c r="R930" s="9" t="str">
        <f t="shared" si="58"/>
        <v>-</v>
      </c>
      <c r="S930" s="9" t="str">
        <f>IF(C930&lt;&gt;"-",SUMIFS(买入!$J$4:$J$1000,买入!$C$4:$C$1000,持仓统计!C930)+SUMIFS(卖出!$J$4:$J$1000,卖出!$C$4:$C$1000,持仓统计!C930),"-")</f>
        <v>-</v>
      </c>
      <c r="T930" s="9" t="str">
        <f t="shared" si="59"/>
        <v>-</v>
      </c>
      <c r="U930" s="8"/>
    </row>
    <row r="931" customHeight="1" spans="2:21">
      <c r="B931" s="8">
        <f t="shared" si="56"/>
        <v>925</v>
      </c>
      <c r="C931" s="8" t="str">
        <f>IF(选股!C925&lt;&gt;"",选股!C925,"-")</f>
        <v>-</v>
      </c>
      <c r="D931" s="8"/>
      <c r="E931" s="8" t="str">
        <f>IFERROR(VLOOKUP(C931,选股!C925:E1921,2,FALSE),"-")</f>
        <v>-</v>
      </c>
      <c r="F931" s="8"/>
      <c r="G931" s="8"/>
      <c r="H931" s="8"/>
      <c r="I931" s="8"/>
      <c r="J931" s="8"/>
      <c r="K931" s="8" t="str">
        <f>IFERROR(VLOOKUP(C931,选股!C925:E1921,3,FALSE),"-")</f>
        <v>-</v>
      </c>
      <c r="L931" s="8" t="str">
        <f>IF(C931&lt;&gt;"-",SUMIFS(买入!$G$4:$G$1000,买入!$C$4:$C$1000,持仓统计!C931),"-")</f>
        <v>-</v>
      </c>
      <c r="M931" s="9" t="str">
        <f>IF(C931&lt;&gt;"-",SUMIFS(买入!$I$4:$I$1000,买入!$C$4:$C$1000,持仓统计!C931),"-")</f>
        <v>-</v>
      </c>
      <c r="N931" s="8" t="str">
        <f>IF(C931&lt;&gt;"-",SUMIFS(卖出!$G$4:$G$1000,卖出!$C$4:$C$1000,持仓统计!C931),"-")</f>
        <v>-</v>
      </c>
      <c r="O931" s="9" t="str">
        <f>IF(C931&lt;&gt;"-",SUMIFS(卖出!$I$4:$I$1000,卖出!$C$4:$C$1000,持仓统计!C931),"-")</f>
        <v>-</v>
      </c>
      <c r="P931" s="8" t="str">
        <f t="shared" si="57"/>
        <v>-</v>
      </c>
      <c r="Q931" s="9"/>
      <c r="R931" s="9" t="str">
        <f t="shared" si="58"/>
        <v>-</v>
      </c>
      <c r="S931" s="9" t="str">
        <f>IF(C931&lt;&gt;"-",SUMIFS(买入!$J$4:$J$1000,买入!$C$4:$C$1000,持仓统计!C931)+SUMIFS(卖出!$J$4:$J$1000,卖出!$C$4:$C$1000,持仓统计!C931),"-")</f>
        <v>-</v>
      </c>
      <c r="T931" s="9" t="str">
        <f t="shared" si="59"/>
        <v>-</v>
      </c>
      <c r="U931" s="8"/>
    </row>
    <row r="932" customHeight="1" spans="2:21">
      <c r="B932" s="8">
        <f t="shared" si="56"/>
        <v>926</v>
      </c>
      <c r="C932" s="8" t="str">
        <f>IF(选股!C926&lt;&gt;"",选股!C926,"-")</f>
        <v>-</v>
      </c>
      <c r="D932" s="8"/>
      <c r="E932" s="8" t="str">
        <f>IFERROR(VLOOKUP(C932,选股!C926:E1922,2,FALSE),"-")</f>
        <v>-</v>
      </c>
      <c r="F932" s="8"/>
      <c r="G932" s="8"/>
      <c r="H932" s="8"/>
      <c r="I932" s="8"/>
      <c r="J932" s="8"/>
      <c r="K932" s="8" t="str">
        <f>IFERROR(VLOOKUP(C932,选股!C926:E1922,3,FALSE),"-")</f>
        <v>-</v>
      </c>
      <c r="L932" s="8" t="str">
        <f>IF(C932&lt;&gt;"-",SUMIFS(买入!$G$4:$G$1000,买入!$C$4:$C$1000,持仓统计!C932),"-")</f>
        <v>-</v>
      </c>
      <c r="M932" s="9" t="str">
        <f>IF(C932&lt;&gt;"-",SUMIFS(买入!$I$4:$I$1000,买入!$C$4:$C$1000,持仓统计!C932),"-")</f>
        <v>-</v>
      </c>
      <c r="N932" s="8" t="str">
        <f>IF(C932&lt;&gt;"-",SUMIFS(卖出!$G$4:$G$1000,卖出!$C$4:$C$1000,持仓统计!C932),"-")</f>
        <v>-</v>
      </c>
      <c r="O932" s="9" t="str">
        <f>IF(C932&lt;&gt;"-",SUMIFS(卖出!$I$4:$I$1000,卖出!$C$4:$C$1000,持仓统计!C932),"-")</f>
        <v>-</v>
      </c>
      <c r="P932" s="8" t="str">
        <f t="shared" si="57"/>
        <v>-</v>
      </c>
      <c r="Q932" s="9"/>
      <c r="R932" s="9" t="str">
        <f t="shared" si="58"/>
        <v>-</v>
      </c>
      <c r="S932" s="9" t="str">
        <f>IF(C932&lt;&gt;"-",SUMIFS(买入!$J$4:$J$1000,买入!$C$4:$C$1000,持仓统计!C932)+SUMIFS(卖出!$J$4:$J$1000,卖出!$C$4:$C$1000,持仓统计!C932),"-")</f>
        <v>-</v>
      </c>
      <c r="T932" s="9" t="str">
        <f t="shared" si="59"/>
        <v>-</v>
      </c>
      <c r="U932" s="8"/>
    </row>
    <row r="933" customHeight="1" spans="2:21">
      <c r="B933" s="8">
        <f t="shared" si="56"/>
        <v>927</v>
      </c>
      <c r="C933" s="8" t="str">
        <f>IF(选股!C927&lt;&gt;"",选股!C927,"-")</f>
        <v>-</v>
      </c>
      <c r="D933" s="8"/>
      <c r="E933" s="8" t="str">
        <f>IFERROR(VLOOKUP(C933,选股!C927:E1923,2,FALSE),"-")</f>
        <v>-</v>
      </c>
      <c r="F933" s="8"/>
      <c r="G933" s="8"/>
      <c r="H933" s="8"/>
      <c r="I933" s="8"/>
      <c r="J933" s="8"/>
      <c r="K933" s="8" t="str">
        <f>IFERROR(VLOOKUP(C933,选股!C927:E1923,3,FALSE),"-")</f>
        <v>-</v>
      </c>
      <c r="L933" s="8" t="str">
        <f>IF(C933&lt;&gt;"-",SUMIFS(买入!$G$4:$G$1000,买入!$C$4:$C$1000,持仓统计!C933),"-")</f>
        <v>-</v>
      </c>
      <c r="M933" s="9" t="str">
        <f>IF(C933&lt;&gt;"-",SUMIFS(买入!$I$4:$I$1000,买入!$C$4:$C$1000,持仓统计!C933),"-")</f>
        <v>-</v>
      </c>
      <c r="N933" s="8" t="str">
        <f>IF(C933&lt;&gt;"-",SUMIFS(卖出!$G$4:$G$1000,卖出!$C$4:$C$1000,持仓统计!C933),"-")</f>
        <v>-</v>
      </c>
      <c r="O933" s="9" t="str">
        <f>IF(C933&lt;&gt;"-",SUMIFS(卖出!$I$4:$I$1000,卖出!$C$4:$C$1000,持仓统计!C933),"-")</f>
        <v>-</v>
      </c>
      <c r="P933" s="8" t="str">
        <f t="shared" si="57"/>
        <v>-</v>
      </c>
      <c r="Q933" s="9"/>
      <c r="R933" s="9" t="str">
        <f t="shared" si="58"/>
        <v>-</v>
      </c>
      <c r="S933" s="9" t="str">
        <f>IF(C933&lt;&gt;"-",SUMIFS(买入!$J$4:$J$1000,买入!$C$4:$C$1000,持仓统计!C933)+SUMIFS(卖出!$J$4:$J$1000,卖出!$C$4:$C$1000,持仓统计!C933),"-")</f>
        <v>-</v>
      </c>
      <c r="T933" s="9" t="str">
        <f t="shared" si="59"/>
        <v>-</v>
      </c>
      <c r="U933" s="8"/>
    </row>
    <row r="934" customHeight="1" spans="2:21">
      <c r="B934" s="8">
        <f t="shared" si="56"/>
        <v>928</v>
      </c>
      <c r="C934" s="8" t="str">
        <f>IF(选股!C928&lt;&gt;"",选股!C928,"-")</f>
        <v>-</v>
      </c>
      <c r="D934" s="8"/>
      <c r="E934" s="8" t="str">
        <f>IFERROR(VLOOKUP(C934,选股!C928:E1924,2,FALSE),"-")</f>
        <v>-</v>
      </c>
      <c r="F934" s="8"/>
      <c r="G934" s="8"/>
      <c r="H934" s="8"/>
      <c r="I934" s="8"/>
      <c r="J934" s="8"/>
      <c r="K934" s="8" t="str">
        <f>IFERROR(VLOOKUP(C934,选股!C928:E1924,3,FALSE),"-")</f>
        <v>-</v>
      </c>
      <c r="L934" s="8" t="str">
        <f>IF(C934&lt;&gt;"-",SUMIFS(买入!$G$4:$G$1000,买入!$C$4:$C$1000,持仓统计!C934),"-")</f>
        <v>-</v>
      </c>
      <c r="M934" s="9" t="str">
        <f>IF(C934&lt;&gt;"-",SUMIFS(买入!$I$4:$I$1000,买入!$C$4:$C$1000,持仓统计!C934),"-")</f>
        <v>-</v>
      </c>
      <c r="N934" s="8" t="str">
        <f>IF(C934&lt;&gt;"-",SUMIFS(卖出!$G$4:$G$1000,卖出!$C$4:$C$1000,持仓统计!C934),"-")</f>
        <v>-</v>
      </c>
      <c r="O934" s="9" t="str">
        <f>IF(C934&lt;&gt;"-",SUMIFS(卖出!$I$4:$I$1000,卖出!$C$4:$C$1000,持仓统计!C934),"-")</f>
        <v>-</v>
      </c>
      <c r="P934" s="8" t="str">
        <f t="shared" si="57"/>
        <v>-</v>
      </c>
      <c r="Q934" s="9"/>
      <c r="R934" s="9" t="str">
        <f t="shared" si="58"/>
        <v>-</v>
      </c>
      <c r="S934" s="9" t="str">
        <f>IF(C934&lt;&gt;"-",SUMIFS(买入!$J$4:$J$1000,买入!$C$4:$C$1000,持仓统计!C934)+SUMIFS(卖出!$J$4:$J$1000,卖出!$C$4:$C$1000,持仓统计!C934),"-")</f>
        <v>-</v>
      </c>
      <c r="T934" s="9" t="str">
        <f t="shared" si="59"/>
        <v>-</v>
      </c>
      <c r="U934" s="8"/>
    </row>
    <row r="935" customHeight="1" spans="2:21">
      <c r="B935" s="8">
        <f t="shared" si="56"/>
        <v>929</v>
      </c>
      <c r="C935" s="8" t="str">
        <f>IF(选股!C929&lt;&gt;"",选股!C929,"-")</f>
        <v>-</v>
      </c>
      <c r="D935" s="8"/>
      <c r="E935" s="8" t="str">
        <f>IFERROR(VLOOKUP(C935,选股!C929:E1925,2,FALSE),"-")</f>
        <v>-</v>
      </c>
      <c r="F935" s="8"/>
      <c r="G935" s="8"/>
      <c r="H935" s="8"/>
      <c r="I935" s="8"/>
      <c r="J935" s="8"/>
      <c r="K935" s="8" t="str">
        <f>IFERROR(VLOOKUP(C935,选股!C929:E1925,3,FALSE),"-")</f>
        <v>-</v>
      </c>
      <c r="L935" s="8" t="str">
        <f>IF(C935&lt;&gt;"-",SUMIFS(买入!$G$4:$G$1000,买入!$C$4:$C$1000,持仓统计!C935),"-")</f>
        <v>-</v>
      </c>
      <c r="M935" s="9" t="str">
        <f>IF(C935&lt;&gt;"-",SUMIFS(买入!$I$4:$I$1000,买入!$C$4:$C$1000,持仓统计!C935),"-")</f>
        <v>-</v>
      </c>
      <c r="N935" s="8" t="str">
        <f>IF(C935&lt;&gt;"-",SUMIFS(卖出!$G$4:$G$1000,卖出!$C$4:$C$1000,持仓统计!C935),"-")</f>
        <v>-</v>
      </c>
      <c r="O935" s="9" t="str">
        <f>IF(C935&lt;&gt;"-",SUMIFS(卖出!$I$4:$I$1000,卖出!$C$4:$C$1000,持仓统计!C935),"-")</f>
        <v>-</v>
      </c>
      <c r="P935" s="8" t="str">
        <f t="shared" si="57"/>
        <v>-</v>
      </c>
      <c r="Q935" s="9"/>
      <c r="R935" s="9" t="str">
        <f t="shared" si="58"/>
        <v>-</v>
      </c>
      <c r="S935" s="9" t="str">
        <f>IF(C935&lt;&gt;"-",SUMIFS(买入!$J$4:$J$1000,买入!$C$4:$C$1000,持仓统计!C935)+SUMIFS(卖出!$J$4:$J$1000,卖出!$C$4:$C$1000,持仓统计!C935),"-")</f>
        <v>-</v>
      </c>
      <c r="T935" s="9" t="str">
        <f t="shared" si="59"/>
        <v>-</v>
      </c>
      <c r="U935" s="8"/>
    </row>
    <row r="936" customHeight="1" spans="2:21">
      <c r="B936" s="8">
        <f t="shared" si="56"/>
        <v>930</v>
      </c>
      <c r="C936" s="8" t="str">
        <f>IF(选股!C930&lt;&gt;"",选股!C930,"-")</f>
        <v>-</v>
      </c>
      <c r="D936" s="8"/>
      <c r="E936" s="8" t="str">
        <f>IFERROR(VLOOKUP(C936,选股!C930:E1926,2,FALSE),"-")</f>
        <v>-</v>
      </c>
      <c r="F936" s="8"/>
      <c r="G936" s="8"/>
      <c r="H936" s="8"/>
      <c r="I936" s="8"/>
      <c r="J936" s="8"/>
      <c r="K936" s="8" t="str">
        <f>IFERROR(VLOOKUP(C936,选股!C930:E1926,3,FALSE),"-")</f>
        <v>-</v>
      </c>
      <c r="L936" s="8" t="str">
        <f>IF(C936&lt;&gt;"-",SUMIFS(买入!$G$4:$G$1000,买入!$C$4:$C$1000,持仓统计!C936),"-")</f>
        <v>-</v>
      </c>
      <c r="M936" s="9" t="str">
        <f>IF(C936&lt;&gt;"-",SUMIFS(买入!$I$4:$I$1000,买入!$C$4:$C$1000,持仓统计!C936),"-")</f>
        <v>-</v>
      </c>
      <c r="N936" s="8" t="str">
        <f>IF(C936&lt;&gt;"-",SUMIFS(卖出!$G$4:$G$1000,卖出!$C$4:$C$1000,持仓统计!C936),"-")</f>
        <v>-</v>
      </c>
      <c r="O936" s="9" t="str">
        <f>IF(C936&lt;&gt;"-",SUMIFS(卖出!$I$4:$I$1000,卖出!$C$4:$C$1000,持仓统计!C936),"-")</f>
        <v>-</v>
      </c>
      <c r="P936" s="8" t="str">
        <f t="shared" si="57"/>
        <v>-</v>
      </c>
      <c r="Q936" s="9"/>
      <c r="R936" s="9" t="str">
        <f t="shared" si="58"/>
        <v>-</v>
      </c>
      <c r="S936" s="9" t="str">
        <f>IF(C936&lt;&gt;"-",SUMIFS(买入!$J$4:$J$1000,买入!$C$4:$C$1000,持仓统计!C936)+SUMIFS(卖出!$J$4:$J$1000,卖出!$C$4:$C$1000,持仓统计!C936),"-")</f>
        <v>-</v>
      </c>
      <c r="T936" s="9" t="str">
        <f t="shared" si="59"/>
        <v>-</v>
      </c>
      <c r="U936" s="8"/>
    </row>
    <row r="937" customHeight="1" spans="2:21">
      <c r="B937" s="8">
        <f t="shared" si="56"/>
        <v>931</v>
      </c>
      <c r="C937" s="8" t="str">
        <f>IF(选股!C931&lt;&gt;"",选股!C931,"-")</f>
        <v>-</v>
      </c>
      <c r="D937" s="8"/>
      <c r="E937" s="8" t="str">
        <f>IFERROR(VLOOKUP(C937,选股!C931:E1927,2,FALSE),"-")</f>
        <v>-</v>
      </c>
      <c r="F937" s="8"/>
      <c r="G937" s="8"/>
      <c r="H937" s="8"/>
      <c r="I937" s="8"/>
      <c r="J937" s="8"/>
      <c r="K937" s="8" t="str">
        <f>IFERROR(VLOOKUP(C937,选股!C931:E1927,3,FALSE),"-")</f>
        <v>-</v>
      </c>
      <c r="L937" s="8" t="str">
        <f>IF(C937&lt;&gt;"-",SUMIFS(买入!$G$4:$G$1000,买入!$C$4:$C$1000,持仓统计!C937),"-")</f>
        <v>-</v>
      </c>
      <c r="M937" s="9" t="str">
        <f>IF(C937&lt;&gt;"-",SUMIFS(买入!$I$4:$I$1000,买入!$C$4:$C$1000,持仓统计!C937),"-")</f>
        <v>-</v>
      </c>
      <c r="N937" s="8" t="str">
        <f>IF(C937&lt;&gt;"-",SUMIFS(卖出!$G$4:$G$1000,卖出!$C$4:$C$1000,持仓统计!C937),"-")</f>
        <v>-</v>
      </c>
      <c r="O937" s="9" t="str">
        <f>IF(C937&lt;&gt;"-",SUMIFS(卖出!$I$4:$I$1000,卖出!$C$4:$C$1000,持仓统计!C937),"-")</f>
        <v>-</v>
      </c>
      <c r="P937" s="8" t="str">
        <f t="shared" si="57"/>
        <v>-</v>
      </c>
      <c r="Q937" s="9"/>
      <c r="R937" s="9" t="str">
        <f t="shared" si="58"/>
        <v>-</v>
      </c>
      <c r="S937" s="9" t="str">
        <f>IF(C937&lt;&gt;"-",SUMIFS(买入!$J$4:$J$1000,买入!$C$4:$C$1000,持仓统计!C937)+SUMIFS(卖出!$J$4:$J$1000,卖出!$C$4:$C$1000,持仓统计!C937),"-")</f>
        <v>-</v>
      </c>
      <c r="T937" s="9" t="str">
        <f t="shared" si="59"/>
        <v>-</v>
      </c>
      <c r="U937" s="8"/>
    </row>
    <row r="938" customHeight="1" spans="2:21">
      <c r="B938" s="8">
        <f t="shared" si="56"/>
        <v>932</v>
      </c>
      <c r="C938" s="8" t="str">
        <f>IF(选股!C932&lt;&gt;"",选股!C932,"-")</f>
        <v>-</v>
      </c>
      <c r="D938" s="8"/>
      <c r="E938" s="8" t="str">
        <f>IFERROR(VLOOKUP(C938,选股!C932:E1928,2,FALSE),"-")</f>
        <v>-</v>
      </c>
      <c r="F938" s="8"/>
      <c r="G938" s="8"/>
      <c r="H938" s="8"/>
      <c r="I938" s="8"/>
      <c r="J938" s="8"/>
      <c r="K938" s="8" t="str">
        <f>IFERROR(VLOOKUP(C938,选股!C932:E1928,3,FALSE),"-")</f>
        <v>-</v>
      </c>
      <c r="L938" s="8" t="str">
        <f>IF(C938&lt;&gt;"-",SUMIFS(买入!$G$4:$G$1000,买入!$C$4:$C$1000,持仓统计!C938),"-")</f>
        <v>-</v>
      </c>
      <c r="M938" s="9" t="str">
        <f>IF(C938&lt;&gt;"-",SUMIFS(买入!$I$4:$I$1000,买入!$C$4:$C$1000,持仓统计!C938),"-")</f>
        <v>-</v>
      </c>
      <c r="N938" s="8" t="str">
        <f>IF(C938&lt;&gt;"-",SUMIFS(卖出!$G$4:$G$1000,卖出!$C$4:$C$1000,持仓统计!C938),"-")</f>
        <v>-</v>
      </c>
      <c r="O938" s="9" t="str">
        <f>IF(C938&lt;&gt;"-",SUMIFS(卖出!$I$4:$I$1000,卖出!$C$4:$C$1000,持仓统计!C938),"-")</f>
        <v>-</v>
      </c>
      <c r="P938" s="8" t="str">
        <f t="shared" si="57"/>
        <v>-</v>
      </c>
      <c r="Q938" s="9"/>
      <c r="R938" s="9" t="str">
        <f t="shared" si="58"/>
        <v>-</v>
      </c>
      <c r="S938" s="9" t="str">
        <f>IF(C938&lt;&gt;"-",SUMIFS(买入!$J$4:$J$1000,买入!$C$4:$C$1000,持仓统计!C938)+SUMIFS(卖出!$J$4:$J$1000,卖出!$C$4:$C$1000,持仓统计!C938),"-")</f>
        <v>-</v>
      </c>
      <c r="T938" s="9" t="str">
        <f t="shared" si="59"/>
        <v>-</v>
      </c>
      <c r="U938" s="8"/>
    </row>
    <row r="939" customHeight="1" spans="2:21">
      <c r="B939" s="8">
        <f t="shared" si="56"/>
        <v>933</v>
      </c>
      <c r="C939" s="8" t="str">
        <f>IF(选股!C933&lt;&gt;"",选股!C933,"-")</f>
        <v>-</v>
      </c>
      <c r="D939" s="8"/>
      <c r="E939" s="8" t="str">
        <f>IFERROR(VLOOKUP(C939,选股!C933:E1929,2,FALSE),"-")</f>
        <v>-</v>
      </c>
      <c r="F939" s="8"/>
      <c r="G939" s="8"/>
      <c r="H939" s="8"/>
      <c r="I939" s="8"/>
      <c r="J939" s="8"/>
      <c r="K939" s="8" t="str">
        <f>IFERROR(VLOOKUP(C939,选股!C933:E1929,3,FALSE),"-")</f>
        <v>-</v>
      </c>
      <c r="L939" s="8" t="str">
        <f>IF(C939&lt;&gt;"-",SUMIFS(买入!$G$4:$G$1000,买入!$C$4:$C$1000,持仓统计!C939),"-")</f>
        <v>-</v>
      </c>
      <c r="M939" s="9" t="str">
        <f>IF(C939&lt;&gt;"-",SUMIFS(买入!$I$4:$I$1000,买入!$C$4:$C$1000,持仓统计!C939),"-")</f>
        <v>-</v>
      </c>
      <c r="N939" s="8" t="str">
        <f>IF(C939&lt;&gt;"-",SUMIFS(卖出!$G$4:$G$1000,卖出!$C$4:$C$1000,持仓统计!C939),"-")</f>
        <v>-</v>
      </c>
      <c r="O939" s="9" t="str">
        <f>IF(C939&lt;&gt;"-",SUMIFS(卖出!$I$4:$I$1000,卖出!$C$4:$C$1000,持仓统计!C939),"-")</f>
        <v>-</v>
      </c>
      <c r="P939" s="8" t="str">
        <f t="shared" si="57"/>
        <v>-</v>
      </c>
      <c r="Q939" s="9"/>
      <c r="R939" s="9" t="str">
        <f t="shared" si="58"/>
        <v>-</v>
      </c>
      <c r="S939" s="9" t="str">
        <f>IF(C939&lt;&gt;"-",SUMIFS(买入!$J$4:$J$1000,买入!$C$4:$C$1000,持仓统计!C939)+SUMIFS(卖出!$J$4:$J$1000,卖出!$C$4:$C$1000,持仓统计!C939),"-")</f>
        <v>-</v>
      </c>
      <c r="T939" s="9" t="str">
        <f t="shared" si="59"/>
        <v>-</v>
      </c>
      <c r="U939" s="8"/>
    </row>
    <row r="940" customHeight="1" spans="2:21">
      <c r="B940" s="8">
        <f t="shared" si="56"/>
        <v>934</v>
      </c>
      <c r="C940" s="8" t="str">
        <f>IF(选股!C934&lt;&gt;"",选股!C934,"-")</f>
        <v>-</v>
      </c>
      <c r="D940" s="8"/>
      <c r="E940" s="8" t="str">
        <f>IFERROR(VLOOKUP(C940,选股!C934:E1930,2,FALSE),"-")</f>
        <v>-</v>
      </c>
      <c r="F940" s="8"/>
      <c r="G940" s="8"/>
      <c r="H940" s="8"/>
      <c r="I940" s="8"/>
      <c r="J940" s="8"/>
      <c r="K940" s="8" t="str">
        <f>IFERROR(VLOOKUP(C940,选股!C934:E1930,3,FALSE),"-")</f>
        <v>-</v>
      </c>
      <c r="L940" s="8" t="str">
        <f>IF(C940&lt;&gt;"-",SUMIFS(买入!$G$4:$G$1000,买入!$C$4:$C$1000,持仓统计!C940),"-")</f>
        <v>-</v>
      </c>
      <c r="M940" s="9" t="str">
        <f>IF(C940&lt;&gt;"-",SUMIFS(买入!$I$4:$I$1000,买入!$C$4:$C$1000,持仓统计!C940),"-")</f>
        <v>-</v>
      </c>
      <c r="N940" s="8" t="str">
        <f>IF(C940&lt;&gt;"-",SUMIFS(卖出!$G$4:$G$1000,卖出!$C$4:$C$1000,持仓统计!C940),"-")</f>
        <v>-</v>
      </c>
      <c r="O940" s="9" t="str">
        <f>IF(C940&lt;&gt;"-",SUMIFS(卖出!$I$4:$I$1000,卖出!$C$4:$C$1000,持仓统计!C940),"-")</f>
        <v>-</v>
      </c>
      <c r="P940" s="8" t="str">
        <f t="shared" si="57"/>
        <v>-</v>
      </c>
      <c r="Q940" s="9"/>
      <c r="R940" s="9" t="str">
        <f t="shared" si="58"/>
        <v>-</v>
      </c>
      <c r="S940" s="9" t="str">
        <f>IF(C940&lt;&gt;"-",SUMIFS(买入!$J$4:$J$1000,买入!$C$4:$C$1000,持仓统计!C940)+SUMIFS(卖出!$J$4:$J$1000,卖出!$C$4:$C$1000,持仓统计!C940),"-")</f>
        <v>-</v>
      </c>
      <c r="T940" s="9" t="str">
        <f t="shared" si="59"/>
        <v>-</v>
      </c>
      <c r="U940" s="8"/>
    </row>
    <row r="941" customHeight="1" spans="2:21">
      <c r="B941" s="8">
        <f t="shared" si="56"/>
        <v>935</v>
      </c>
      <c r="C941" s="8" t="str">
        <f>IF(选股!C935&lt;&gt;"",选股!C935,"-")</f>
        <v>-</v>
      </c>
      <c r="D941" s="8"/>
      <c r="E941" s="8" t="str">
        <f>IFERROR(VLOOKUP(C941,选股!C935:E1931,2,FALSE),"-")</f>
        <v>-</v>
      </c>
      <c r="F941" s="8"/>
      <c r="G941" s="8"/>
      <c r="H941" s="8"/>
      <c r="I941" s="8"/>
      <c r="J941" s="8"/>
      <c r="K941" s="8" t="str">
        <f>IFERROR(VLOOKUP(C941,选股!C935:E1931,3,FALSE),"-")</f>
        <v>-</v>
      </c>
      <c r="L941" s="8" t="str">
        <f>IF(C941&lt;&gt;"-",SUMIFS(买入!$G$4:$G$1000,买入!$C$4:$C$1000,持仓统计!C941),"-")</f>
        <v>-</v>
      </c>
      <c r="M941" s="9" t="str">
        <f>IF(C941&lt;&gt;"-",SUMIFS(买入!$I$4:$I$1000,买入!$C$4:$C$1000,持仓统计!C941),"-")</f>
        <v>-</v>
      </c>
      <c r="N941" s="8" t="str">
        <f>IF(C941&lt;&gt;"-",SUMIFS(卖出!$G$4:$G$1000,卖出!$C$4:$C$1000,持仓统计!C941),"-")</f>
        <v>-</v>
      </c>
      <c r="O941" s="9" t="str">
        <f>IF(C941&lt;&gt;"-",SUMIFS(卖出!$I$4:$I$1000,卖出!$C$4:$C$1000,持仓统计!C941),"-")</f>
        <v>-</v>
      </c>
      <c r="P941" s="8" t="str">
        <f t="shared" si="57"/>
        <v>-</v>
      </c>
      <c r="Q941" s="9"/>
      <c r="R941" s="9" t="str">
        <f t="shared" si="58"/>
        <v>-</v>
      </c>
      <c r="S941" s="9" t="str">
        <f>IF(C941&lt;&gt;"-",SUMIFS(买入!$J$4:$J$1000,买入!$C$4:$C$1000,持仓统计!C941)+SUMIFS(卖出!$J$4:$J$1000,卖出!$C$4:$C$1000,持仓统计!C941),"-")</f>
        <v>-</v>
      </c>
      <c r="T941" s="9" t="str">
        <f t="shared" si="59"/>
        <v>-</v>
      </c>
      <c r="U941" s="8"/>
    </row>
    <row r="942" customHeight="1" spans="2:21">
      <c r="B942" s="8">
        <f t="shared" si="56"/>
        <v>936</v>
      </c>
      <c r="C942" s="8" t="str">
        <f>IF(选股!C936&lt;&gt;"",选股!C936,"-")</f>
        <v>-</v>
      </c>
      <c r="D942" s="8"/>
      <c r="E942" s="8" t="str">
        <f>IFERROR(VLOOKUP(C942,选股!C936:E1932,2,FALSE),"-")</f>
        <v>-</v>
      </c>
      <c r="F942" s="8"/>
      <c r="G942" s="8"/>
      <c r="H942" s="8"/>
      <c r="I942" s="8"/>
      <c r="J942" s="8"/>
      <c r="K942" s="8" t="str">
        <f>IFERROR(VLOOKUP(C942,选股!C936:E1932,3,FALSE),"-")</f>
        <v>-</v>
      </c>
      <c r="L942" s="8" t="str">
        <f>IF(C942&lt;&gt;"-",SUMIFS(买入!$G$4:$G$1000,买入!$C$4:$C$1000,持仓统计!C942),"-")</f>
        <v>-</v>
      </c>
      <c r="M942" s="9" t="str">
        <f>IF(C942&lt;&gt;"-",SUMIFS(买入!$I$4:$I$1000,买入!$C$4:$C$1000,持仓统计!C942),"-")</f>
        <v>-</v>
      </c>
      <c r="N942" s="8" t="str">
        <f>IF(C942&lt;&gt;"-",SUMIFS(卖出!$G$4:$G$1000,卖出!$C$4:$C$1000,持仓统计!C942),"-")</f>
        <v>-</v>
      </c>
      <c r="O942" s="9" t="str">
        <f>IF(C942&lt;&gt;"-",SUMIFS(卖出!$I$4:$I$1000,卖出!$C$4:$C$1000,持仓统计!C942),"-")</f>
        <v>-</v>
      </c>
      <c r="P942" s="8" t="str">
        <f t="shared" si="57"/>
        <v>-</v>
      </c>
      <c r="Q942" s="9"/>
      <c r="R942" s="9" t="str">
        <f t="shared" si="58"/>
        <v>-</v>
      </c>
      <c r="S942" s="9" t="str">
        <f>IF(C942&lt;&gt;"-",SUMIFS(买入!$J$4:$J$1000,买入!$C$4:$C$1000,持仓统计!C942)+SUMIFS(卖出!$J$4:$J$1000,卖出!$C$4:$C$1000,持仓统计!C942),"-")</f>
        <v>-</v>
      </c>
      <c r="T942" s="9" t="str">
        <f t="shared" si="59"/>
        <v>-</v>
      </c>
      <c r="U942" s="8"/>
    </row>
    <row r="943" customHeight="1" spans="2:21">
      <c r="B943" s="8">
        <f t="shared" si="56"/>
        <v>937</v>
      </c>
      <c r="C943" s="8" t="str">
        <f>IF(选股!C937&lt;&gt;"",选股!C937,"-")</f>
        <v>-</v>
      </c>
      <c r="D943" s="8"/>
      <c r="E943" s="8" t="str">
        <f>IFERROR(VLOOKUP(C943,选股!C937:E1933,2,FALSE),"-")</f>
        <v>-</v>
      </c>
      <c r="F943" s="8"/>
      <c r="G943" s="8"/>
      <c r="H943" s="8"/>
      <c r="I943" s="8"/>
      <c r="J943" s="8"/>
      <c r="K943" s="8" t="str">
        <f>IFERROR(VLOOKUP(C943,选股!C937:E1933,3,FALSE),"-")</f>
        <v>-</v>
      </c>
      <c r="L943" s="8" t="str">
        <f>IF(C943&lt;&gt;"-",SUMIFS(买入!$G$4:$G$1000,买入!$C$4:$C$1000,持仓统计!C943),"-")</f>
        <v>-</v>
      </c>
      <c r="M943" s="9" t="str">
        <f>IF(C943&lt;&gt;"-",SUMIFS(买入!$I$4:$I$1000,买入!$C$4:$C$1000,持仓统计!C943),"-")</f>
        <v>-</v>
      </c>
      <c r="N943" s="8" t="str">
        <f>IF(C943&lt;&gt;"-",SUMIFS(卖出!$G$4:$G$1000,卖出!$C$4:$C$1000,持仓统计!C943),"-")</f>
        <v>-</v>
      </c>
      <c r="O943" s="9" t="str">
        <f>IF(C943&lt;&gt;"-",SUMIFS(卖出!$I$4:$I$1000,卖出!$C$4:$C$1000,持仓统计!C943),"-")</f>
        <v>-</v>
      </c>
      <c r="P943" s="8" t="str">
        <f t="shared" si="57"/>
        <v>-</v>
      </c>
      <c r="Q943" s="9"/>
      <c r="R943" s="9" t="str">
        <f t="shared" si="58"/>
        <v>-</v>
      </c>
      <c r="S943" s="9" t="str">
        <f>IF(C943&lt;&gt;"-",SUMIFS(买入!$J$4:$J$1000,买入!$C$4:$C$1000,持仓统计!C943)+SUMIFS(卖出!$J$4:$J$1000,卖出!$C$4:$C$1000,持仓统计!C943),"-")</f>
        <v>-</v>
      </c>
      <c r="T943" s="9" t="str">
        <f t="shared" si="59"/>
        <v>-</v>
      </c>
      <c r="U943" s="8"/>
    </row>
    <row r="944" customHeight="1" spans="2:21">
      <c r="B944" s="8">
        <f t="shared" si="56"/>
        <v>938</v>
      </c>
      <c r="C944" s="8" t="str">
        <f>IF(选股!C938&lt;&gt;"",选股!C938,"-")</f>
        <v>-</v>
      </c>
      <c r="D944" s="8"/>
      <c r="E944" s="8" t="str">
        <f>IFERROR(VLOOKUP(C944,选股!C938:E1934,2,FALSE),"-")</f>
        <v>-</v>
      </c>
      <c r="F944" s="8"/>
      <c r="G944" s="8"/>
      <c r="H944" s="8"/>
      <c r="I944" s="8"/>
      <c r="J944" s="8"/>
      <c r="K944" s="8" t="str">
        <f>IFERROR(VLOOKUP(C944,选股!C938:E1934,3,FALSE),"-")</f>
        <v>-</v>
      </c>
      <c r="L944" s="8" t="str">
        <f>IF(C944&lt;&gt;"-",SUMIFS(买入!$G$4:$G$1000,买入!$C$4:$C$1000,持仓统计!C944),"-")</f>
        <v>-</v>
      </c>
      <c r="M944" s="9" t="str">
        <f>IF(C944&lt;&gt;"-",SUMIFS(买入!$I$4:$I$1000,买入!$C$4:$C$1000,持仓统计!C944),"-")</f>
        <v>-</v>
      </c>
      <c r="N944" s="8" t="str">
        <f>IF(C944&lt;&gt;"-",SUMIFS(卖出!$G$4:$G$1000,卖出!$C$4:$C$1000,持仓统计!C944),"-")</f>
        <v>-</v>
      </c>
      <c r="O944" s="9" t="str">
        <f>IF(C944&lt;&gt;"-",SUMIFS(卖出!$I$4:$I$1000,卖出!$C$4:$C$1000,持仓统计!C944),"-")</f>
        <v>-</v>
      </c>
      <c r="P944" s="8" t="str">
        <f t="shared" si="57"/>
        <v>-</v>
      </c>
      <c r="Q944" s="9"/>
      <c r="R944" s="9" t="str">
        <f t="shared" si="58"/>
        <v>-</v>
      </c>
      <c r="S944" s="9" t="str">
        <f>IF(C944&lt;&gt;"-",SUMIFS(买入!$J$4:$J$1000,买入!$C$4:$C$1000,持仓统计!C944)+SUMIFS(卖出!$J$4:$J$1000,卖出!$C$4:$C$1000,持仓统计!C944),"-")</f>
        <v>-</v>
      </c>
      <c r="T944" s="9" t="str">
        <f t="shared" si="59"/>
        <v>-</v>
      </c>
      <c r="U944" s="8"/>
    </row>
    <row r="945" customHeight="1" spans="2:21">
      <c r="B945" s="8">
        <f t="shared" si="56"/>
        <v>939</v>
      </c>
      <c r="C945" s="8" t="str">
        <f>IF(选股!C939&lt;&gt;"",选股!C939,"-")</f>
        <v>-</v>
      </c>
      <c r="D945" s="8"/>
      <c r="E945" s="8" t="str">
        <f>IFERROR(VLOOKUP(C945,选股!C939:E1935,2,FALSE),"-")</f>
        <v>-</v>
      </c>
      <c r="F945" s="8"/>
      <c r="G945" s="8"/>
      <c r="H945" s="8"/>
      <c r="I945" s="8"/>
      <c r="J945" s="8"/>
      <c r="K945" s="8" t="str">
        <f>IFERROR(VLOOKUP(C945,选股!C939:E1935,3,FALSE),"-")</f>
        <v>-</v>
      </c>
      <c r="L945" s="8" t="str">
        <f>IF(C945&lt;&gt;"-",SUMIFS(买入!$G$4:$G$1000,买入!$C$4:$C$1000,持仓统计!C945),"-")</f>
        <v>-</v>
      </c>
      <c r="M945" s="9" t="str">
        <f>IF(C945&lt;&gt;"-",SUMIFS(买入!$I$4:$I$1000,买入!$C$4:$C$1000,持仓统计!C945),"-")</f>
        <v>-</v>
      </c>
      <c r="N945" s="8" t="str">
        <f>IF(C945&lt;&gt;"-",SUMIFS(卖出!$G$4:$G$1000,卖出!$C$4:$C$1000,持仓统计!C945),"-")</f>
        <v>-</v>
      </c>
      <c r="O945" s="9" t="str">
        <f>IF(C945&lt;&gt;"-",SUMIFS(卖出!$I$4:$I$1000,卖出!$C$4:$C$1000,持仓统计!C945),"-")</f>
        <v>-</v>
      </c>
      <c r="P945" s="8" t="str">
        <f t="shared" si="57"/>
        <v>-</v>
      </c>
      <c r="Q945" s="9"/>
      <c r="R945" s="9" t="str">
        <f t="shared" si="58"/>
        <v>-</v>
      </c>
      <c r="S945" s="9" t="str">
        <f>IF(C945&lt;&gt;"-",SUMIFS(买入!$J$4:$J$1000,买入!$C$4:$C$1000,持仓统计!C945)+SUMIFS(卖出!$J$4:$J$1000,卖出!$C$4:$C$1000,持仓统计!C945),"-")</f>
        <v>-</v>
      </c>
      <c r="T945" s="9" t="str">
        <f t="shared" si="59"/>
        <v>-</v>
      </c>
      <c r="U945" s="8"/>
    </row>
    <row r="946" customHeight="1" spans="2:21">
      <c r="B946" s="8">
        <f t="shared" si="56"/>
        <v>940</v>
      </c>
      <c r="C946" s="8" t="str">
        <f>IF(选股!C940&lt;&gt;"",选股!C940,"-")</f>
        <v>-</v>
      </c>
      <c r="D946" s="8"/>
      <c r="E946" s="8" t="str">
        <f>IFERROR(VLOOKUP(C946,选股!C940:E1936,2,FALSE),"-")</f>
        <v>-</v>
      </c>
      <c r="F946" s="8"/>
      <c r="G946" s="8"/>
      <c r="H946" s="8"/>
      <c r="I946" s="8"/>
      <c r="J946" s="8"/>
      <c r="K946" s="8" t="str">
        <f>IFERROR(VLOOKUP(C946,选股!C940:E1936,3,FALSE),"-")</f>
        <v>-</v>
      </c>
      <c r="L946" s="8" t="str">
        <f>IF(C946&lt;&gt;"-",SUMIFS(买入!$G$4:$G$1000,买入!$C$4:$C$1000,持仓统计!C946),"-")</f>
        <v>-</v>
      </c>
      <c r="M946" s="9" t="str">
        <f>IF(C946&lt;&gt;"-",SUMIFS(买入!$I$4:$I$1000,买入!$C$4:$C$1000,持仓统计!C946),"-")</f>
        <v>-</v>
      </c>
      <c r="N946" s="8" t="str">
        <f>IF(C946&lt;&gt;"-",SUMIFS(卖出!$G$4:$G$1000,卖出!$C$4:$C$1000,持仓统计!C946),"-")</f>
        <v>-</v>
      </c>
      <c r="O946" s="9" t="str">
        <f>IF(C946&lt;&gt;"-",SUMIFS(卖出!$I$4:$I$1000,卖出!$C$4:$C$1000,持仓统计!C946),"-")</f>
        <v>-</v>
      </c>
      <c r="P946" s="8" t="str">
        <f t="shared" si="57"/>
        <v>-</v>
      </c>
      <c r="Q946" s="9"/>
      <c r="R946" s="9" t="str">
        <f t="shared" si="58"/>
        <v>-</v>
      </c>
      <c r="S946" s="9" t="str">
        <f>IF(C946&lt;&gt;"-",SUMIFS(买入!$J$4:$J$1000,买入!$C$4:$C$1000,持仓统计!C946)+SUMIFS(卖出!$J$4:$J$1000,卖出!$C$4:$C$1000,持仓统计!C946),"-")</f>
        <v>-</v>
      </c>
      <c r="T946" s="9" t="str">
        <f t="shared" si="59"/>
        <v>-</v>
      </c>
      <c r="U946" s="8"/>
    </row>
    <row r="947" customHeight="1" spans="2:21">
      <c r="B947" s="8">
        <f t="shared" si="56"/>
        <v>941</v>
      </c>
      <c r="C947" s="8" t="str">
        <f>IF(选股!C941&lt;&gt;"",选股!C941,"-")</f>
        <v>-</v>
      </c>
      <c r="D947" s="8"/>
      <c r="E947" s="8" t="str">
        <f>IFERROR(VLOOKUP(C947,选股!C941:E1937,2,FALSE),"-")</f>
        <v>-</v>
      </c>
      <c r="F947" s="8"/>
      <c r="G947" s="8"/>
      <c r="H947" s="8"/>
      <c r="I947" s="8"/>
      <c r="J947" s="8"/>
      <c r="K947" s="8" t="str">
        <f>IFERROR(VLOOKUP(C947,选股!C941:E1937,3,FALSE),"-")</f>
        <v>-</v>
      </c>
      <c r="L947" s="8" t="str">
        <f>IF(C947&lt;&gt;"-",SUMIFS(买入!$G$4:$G$1000,买入!$C$4:$C$1000,持仓统计!C947),"-")</f>
        <v>-</v>
      </c>
      <c r="M947" s="9" t="str">
        <f>IF(C947&lt;&gt;"-",SUMIFS(买入!$I$4:$I$1000,买入!$C$4:$C$1000,持仓统计!C947),"-")</f>
        <v>-</v>
      </c>
      <c r="N947" s="8" t="str">
        <f>IF(C947&lt;&gt;"-",SUMIFS(卖出!$G$4:$G$1000,卖出!$C$4:$C$1000,持仓统计!C947),"-")</f>
        <v>-</v>
      </c>
      <c r="O947" s="9" t="str">
        <f>IF(C947&lt;&gt;"-",SUMIFS(卖出!$I$4:$I$1000,卖出!$C$4:$C$1000,持仓统计!C947),"-")</f>
        <v>-</v>
      </c>
      <c r="P947" s="8" t="str">
        <f t="shared" si="57"/>
        <v>-</v>
      </c>
      <c r="Q947" s="9"/>
      <c r="R947" s="9" t="str">
        <f t="shared" si="58"/>
        <v>-</v>
      </c>
      <c r="S947" s="9" t="str">
        <f>IF(C947&lt;&gt;"-",SUMIFS(买入!$J$4:$J$1000,买入!$C$4:$C$1000,持仓统计!C947)+SUMIFS(卖出!$J$4:$J$1000,卖出!$C$4:$C$1000,持仓统计!C947),"-")</f>
        <v>-</v>
      </c>
      <c r="T947" s="9" t="str">
        <f t="shared" si="59"/>
        <v>-</v>
      </c>
      <c r="U947" s="8"/>
    </row>
    <row r="948" customHeight="1" spans="2:21">
      <c r="B948" s="8">
        <f t="shared" si="56"/>
        <v>942</v>
      </c>
      <c r="C948" s="8" t="str">
        <f>IF(选股!C942&lt;&gt;"",选股!C942,"-")</f>
        <v>-</v>
      </c>
      <c r="D948" s="8"/>
      <c r="E948" s="8" t="str">
        <f>IFERROR(VLOOKUP(C948,选股!C942:E1938,2,FALSE),"-")</f>
        <v>-</v>
      </c>
      <c r="F948" s="8"/>
      <c r="G948" s="8"/>
      <c r="H948" s="8"/>
      <c r="I948" s="8"/>
      <c r="J948" s="8"/>
      <c r="K948" s="8" t="str">
        <f>IFERROR(VLOOKUP(C948,选股!C942:E1938,3,FALSE),"-")</f>
        <v>-</v>
      </c>
      <c r="L948" s="8" t="str">
        <f>IF(C948&lt;&gt;"-",SUMIFS(买入!$G$4:$G$1000,买入!$C$4:$C$1000,持仓统计!C948),"-")</f>
        <v>-</v>
      </c>
      <c r="M948" s="9" t="str">
        <f>IF(C948&lt;&gt;"-",SUMIFS(买入!$I$4:$I$1000,买入!$C$4:$C$1000,持仓统计!C948),"-")</f>
        <v>-</v>
      </c>
      <c r="N948" s="8" t="str">
        <f>IF(C948&lt;&gt;"-",SUMIFS(卖出!$G$4:$G$1000,卖出!$C$4:$C$1000,持仓统计!C948),"-")</f>
        <v>-</v>
      </c>
      <c r="O948" s="9" t="str">
        <f>IF(C948&lt;&gt;"-",SUMIFS(卖出!$I$4:$I$1000,卖出!$C$4:$C$1000,持仓统计!C948),"-")</f>
        <v>-</v>
      </c>
      <c r="P948" s="8" t="str">
        <f t="shared" si="57"/>
        <v>-</v>
      </c>
      <c r="Q948" s="9"/>
      <c r="R948" s="9" t="str">
        <f t="shared" si="58"/>
        <v>-</v>
      </c>
      <c r="S948" s="9" t="str">
        <f>IF(C948&lt;&gt;"-",SUMIFS(买入!$J$4:$J$1000,买入!$C$4:$C$1000,持仓统计!C948)+SUMIFS(卖出!$J$4:$J$1000,卖出!$C$4:$C$1000,持仓统计!C948),"-")</f>
        <v>-</v>
      </c>
      <c r="T948" s="9" t="str">
        <f t="shared" si="59"/>
        <v>-</v>
      </c>
      <c r="U948" s="8"/>
    </row>
    <row r="949" customHeight="1" spans="2:21">
      <c r="B949" s="8">
        <f t="shared" si="56"/>
        <v>943</v>
      </c>
      <c r="C949" s="8" t="str">
        <f>IF(选股!C943&lt;&gt;"",选股!C943,"-")</f>
        <v>-</v>
      </c>
      <c r="D949" s="8"/>
      <c r="E949" s="8" t="str">
        <f>IFERROR(VLOOKUP(C949,选股!C943:E1939,2,FALSE),"-")</f>
        <v>-</v>
      </c>
      <c r="F949" s="8"/>
      <c r="G949" s="8"/>
      <c r="H949" s="8"/>
      <c r="I949" s="8"/>
      <c r="J949" s="8"/>
      <c r="K949" s="8" t="str">
        <f>IFERROR(VLOOKUP(C949,选股!C943:E1939,3,FALSE),"-")</f>
        <v>-</v>
      </c>
      <c r="L949" s="8" t="str">
        <f>IF(C949&lt;&gt;"-",SUMIFS(买入!$G$4:$G$1000,买入!$C$4:$C$1000,持仓统计!C949),"-")</f>
        <v>-</v>
      </c>
      <c r="M949" s="9" t="str">
        <f>IF(C949&lt;&gt;"-",SUMIFS(买入!$I$4:$I$1000,买入!$C$4:$C$1000,持仓统计!C949),"-")</f>
        <v>-</v>
      </c>
      <c r="N949" s="8" t="str">
        <f>IF(C949&lt;&gt;"-",SUMIFS(卖出!$G$4:$G$1000,卖出!$C$4:$C$1000,持仓统计!C949),"-")</f>
        <v>-</v>
      </c>
      <c r="O949" s="9" t="str">
        <f>IF(C949&lt;&gt;"-",SUMIFS(卖出!$I$4:$I$1000,卖出!$C$4:$C$1000,持仓统计!C949),"-")</f>
        <v>-</v>
      </c>
      <c r="P949" s="8" t="str">
        <f t="shared" si="57"/>
        <v>-</v>
      </c>
      <c r="Q949" s="9"/>
      <c r="R949" s="9" t="str">
        <f t="shared" si="58"/>
        <v>-</v>
      </c>
      <c r="S949" s="9" t="str">
        <f>IF(C949&lt;&gt;"-",SUMIFS(买入!$J$4:$J$1000,买入!$C$4:$C$1000,持仓统计!C949)+SUMIFS(卖出!$J$4:$J$1000,卖出!$C$4:$C$1000,持仓统计!C949),"-")</f>
        <v>-</v>
      </c>
      <c r="T949" s="9" t="str">
        <f t="shared" si="59"/>
        <v>-</v>
      </c>
      <c r="U949" s="8"/>
    </row>
    <row r="950" customHeight="1" spans="2:21">
      <c r="B950" s="8">
        <f t="shared" si="56"/>
        <v>944</v>
      </c>
      <c r="C950" s="8" t="str">
        <f>IF(选股!C944&lt;&gt;"",选股!C944,"-")</f>
        <v>-</v>
      </c>
      <c r="D950" s="8"/>
      <c r="E950" s="8" t="str">
        <f>IFERROR(VLOOKUP(C950,选股!C944:E1940,2,FALSE),"-")</f>
        <v>-</v>
      </c>
      <c r="F950" s="8"/>
      <c r="G950" s="8"/>
      <c r="H950" s="8"/>
      <c r="I950" s="8"/>
      <c r="J950" s="8"/>
      <c r="K950" s="8" t="str">
        <f>IFERROR(VLOOKUP(C950,选股!C944:E1940,3,FALSE),"-")</f>
        <v>-</v>
      </c>
      <c r="L950" s="8" t="str">
        <f>IF(C950&lt;&gt;"-",SUMIFS(买入!$G$4:$G$1000,买入!$C$4:$C$1000,持仓统计!C950),"-")</f>
        <v>-</v>
      </c>
      <c r="M950" s="9" t="str">
        <f>IF(C950&lt;&gt;"-",SUMIFS(买入!$I$4:$I$1000,买入!$C$4:$C$1000,持仓统计!C950),"-")</f>
        <v>-</v>
      </c>
      <c r="N950" s="8" t="str">
        <f>IF(C950&lt;&gt;"-",SUMIFS(卖出!$G$4:$G$1000,卖出!$C$4:$C$1000,持仓统计!C950),"-")</f>
        <v>-</v>
      </c>
      <c r="O950" s="9" t="str">
        <f>IF(C950&lt;&gt;"-",SUMIFS(卖出!$I$4:$I$1000,卖出!$C$4:$C$1000,持仓统计!C950),"-")</f>
        <v>-</v>
      </c>
      <c r="P950" s="8" t="str">
        <f t="shared" si="57"/>
        <v>-</v>
      </c>
      <c r="Q950" s="9"/>
      <c r="R950" s="9" t="str">
        <f t="shared" si="58"/>
        <v>-</v>
      </c>
      <c r="S950" s="9" t="str">
        <f>IF(C950&lt;&gt;"-",SUMIFS(买入!$J$4:$J$1000,买入!$C$4:$C$1000,持仓统计!C950)+SUMIFS(卖出!$J$4:$J$1000,卖出!$C$4:$C$1000,持仓统计!C950),"-")</f>
        <v>-</v>
      </c>
      <c r="T950" s="9" t="str">
        <f t="shared" si="59"/>
        <v>-</v>
      </c>
      <c r="U950" s="8"/>
    </row>
    <row r="951" customHeight="1" spans="2:21">
      <c r="B951" s="8">
        <f t="shared" si="56"/>
        <v>945</v>
      </c>
      <c r="C951" s="8" t="str">
        <f>IF(选股!C945&lt;&gt;"",选股!C945,"-")</f>
        <v>-</v>
      </c>
      <c r="D951" s="8"/>
      <c r="E951" s="8" t="str">
        <f>IFERROR(VLOOKUP(C951,选股!C945:E1941,2,FALSE),"-")</f>
        <v>-</v>
      </c>
      <c r="F951" s="8"/>
      <c r="G951" s="8"/>
      <c r="H951" s="8"/>
      <c r="I951" s="8"/>
      <c r="J951" s="8"/>
      <c r="K951" s="8" t="str">
        <f>IFERROR(VLOOKUP(C951,选股!C945:E1941,3,FALSE),"-")</f>
        <v>-</v>
      </c>
      <c r="L951" s="8" t="str">
        <f>IF(C951&lt;&gt;"-",SUMIFS(买入!$G$4:$G$1000,买入!$C$4:$C$1000,持仓统计!C951),"-")</f>
        <v>-</v>
      </c>
      <c r="M951" s="9" t="str">
        <f>IF(C951&lt;&gt;"-",SUMIFS(买入!$I$4:$I$1000,买入!$C$4:$C$1000,持仓统计!C951),"-")</f>
        <v>-</v>
      </c>
      <c r="N951" s="8" t="str">
        <f>IF(C951&lt;&gt;"-",SUMIFS(卖出!$G$4:$G$1000,卖出!$C$4:$C$1000,持仓统计!C951),"-")</f>
        <v>-</v>
      </c>
      <c r="O951" s="9" t="str">
        <f>IF(C951&lt;&gt;"-",SUMIFS(卖出!$I$4:$I$1000,卖出!$C$4:$C$1000,持仓统计!C951),"-")</f>
        <v>-</v>
      </c>
      <c r="P951" s="8" t="str">
        <f t="shared" si="57"/>
        <v>-</v>
      </c>
      <c r="Q951" s="9"/>
      <c r="R951" s="9" t="str">
        <f t="shared" si="58"/>
        <v>-</v>
      </c>
      <c r="S951" s="9" t="str">
        <f>IF(C951&lt;&gt;"-",SUMIFS(买入!$J$4:$J$1000,买入!$C$4:$C$1000,持仓统计!C951)+SUMIFS(卖出!$J$4:$J$1000,卖出!$C$4:$C$1000,持仓统计!C951),"-")</f>
        <v>-</v>
      </c>
      <c r="T951" s="9" t="str">
        <f t="shared" si="59"/>
        <v>-</v>
      </c>
      <c r="U951" s="8"/>
    </row>
    <row r="952" customHeight="1" spans="2:21">
      <c r="B952" s="8">
        <f t="shared" si="56"/>
        <v>946</v>
      </c>
      <c r="C952" s="8" t="str">
        <f>IF(选股!C946&lt;&gt;"",选股!C946,"-")</f>
        <v>-</v>
      </c>
      <c r="D952" s="8"/>
      <c r="E952" s="8" t="str">
        <f>IFERROR(VLOOKUP(C952,选股!C946:E1942,2,FALSE),"-")</f>
        <v>-</v>
      </c>
      <c r="F952" s="8"/>
      <c r="G952" s="8"/>
      <c r="H952" s="8"/>
      <c r="I952" s="8"/>
      <c r="J952" s="8"/>
      <c r="K952" s="8" t="str">
        <f>IFERROR(VLOOKUP(C952,选股!C946:E1942,3,FALSE),"-")</f>
        <v>-</v>
      </c>
      <c r="L952" s="8" t="str">
        <f>IF(C952&lt;&gt;"-",SUMIFS(买入!$G$4:$G$1000,买入!$C$4:$C$1000,持仓统计!C952),"-")</f>
        <v>-</v>
      </c>
      <c r="M952" s="9" t="str">
        <f>IF(C952&lt;&gt;"-",SUMIFS(买入!$I$4:$I$1000,买入!$C$4:$C$1000,持仓统计!C952),"-")</f>
        <v>-</v>
      </c>
      <c r="N952" s="8" t="str">
        <f>IF(C952&lt;&gt;"-",SUMIFS(卖出!$G$4:$G$1000,卖出!$C$4:$C$1000,持仓统计!C952),"-")</f>
        <v>-</v>
      </c>
      <c r="O952" s="9" t="str">
        <f>IF(C952&lt;&gt;"-",SUMIFS(卖出!$I$4:$I$1000,卖出!$C$4:$C$1000,持仓统计!C952),"-")</f>
        <v>-</v>
      </c>
      <c r="P952" s="8" t="str">
        <f t="shared" si="57"/>
        <v>-</v>
      </c>
      <c r="Q952" s="9"/>
      <c r="R952" s="9" t="str">
        <f t="shared" si="58"/>
        <v>-</v>
      </c>
      <c r="S952" s="9" t="str">
        <f>IF(C952&lt;&gt;"-",SUMIFS(买入!$J$4:$J$1000,买入!$C$4:$C$1000,持仓统计!C952)+SUMIFS(卖出!$J$4:$J$1000,卖出!$C$4:$C$1000,持仓统计!C952),"-")</f>
        <v>-</v>
      </c>
      <c r="T952" s="9" t="str">
        <f t="shared" si="59"/>
        <v>-</v>
      </c>
      <c r="U952" s="8"/>
    </row>
    <row r="953" customHeight="1" spans="2:21">
      <c r="B953" s="8">
        <f t="shared" si="56"/>
        <v>947</v>
      </c>
      <c r="C953" s="8" t="str">
        <f>IF(选股!C947&lt;&gt;"",选股!C947,"-")</f>
        <v>-</v>
      </c>
      <c r="D953" s="8"/>
      <c r="E953" s="8" t="str">
        <f>IFERROR(VLOOKUP(C953,选股!C947:E1943,2,FALSE),"-")</f>
        <v>-</v>
      </c>
      <c r="F953" s="8"/>
      <c r="G953" s="8"/>
      <c r="H953" s="8"/>
      <c r="I953" s="8"/>
      <c r="J953" s="8"/>
      <c r="K953" s="8" t="str">
        <f>IFERROR(VLOOKUP(C953,选股!C947:E1943,3,FALSE),"-")</f>
        <v>-</v>
      </c>
      <c r="L953" s="8" t="str">
        <f>IF(C953&lt;&gt;"-",SUMIFS(买入!$G$4:$G$1000,买入!$C$4:$C$1000,持仓统计!C953),"-")</f>
        <v>-</v>
      </c>
      <c r="M953" s="9" t="str">
        <f>IF(C953&lt;&gt;"-",SUMIFS(买入!$I$4:$I$1000,买入!$C$4:$C$1000,持仓统计!C953),"-")</f>
        <v>-</v>
      </c>
      <c r="N953" s="8" t="str">
        <f>IF(C953&lt;&gt;"-",SUMIFS(卖出!$G$4:$G$1000,卖出!$C$4:$C$1000,持仓统计!C953),"-")</f>
        <v>-</v>
      </c>
      <c r="O953" s="9" t="str">
        <f>IF(C953&lt;&gt;"-",SUMIFS(卖出!$I$4:$I$1000,卖出!$C$4:$C$1000,持仓统计!C953),"-")</f>
        <v>-</v>
      </c>
      <c r="P953" s="8" t="str">
        <f t="shared" si="57"/>
        <v>-</v>
      </c>
      <c r="Q953" s="9"/>
      <c r="R953" s="9" t="str">
        <f t="shared" si="58"/>
        <v>-</v>
      </c>
      <c r="S953" s="9" t="str">
        <f>IF(C953&lt;&gt;"-",SUMIFS(买入!$J$4:$J$1000,买入!$C$4:$C$1000,持仓统计!C953)+SUMIFS(卖出!$J$4:$J$1000,卖出!$C$4:$C$1000,持仓统计!C953),"-")</f>
        <v>-</v>
      </c>
      <c r="T953" s="9" t="str">
        <f t="shared" si="59"/>
        <v>-</v>
      </c>
      <c r="U953" s="8"/>
    </row>
    <row r="954" customHeight="1" spans="2:21">
      <c r="B954" s="8">
        <f t="shared" si="56"/>
        <v>948</v>
      </c>
      <c r="C954" s="8" t="str">
        <f>IF(选股!C948&lt;&gt;"",选股!C948,"-")</f>
        <v>-</v>
      </c>
      <c r="D954" s="8"/>
      <c r="E954" s="8" t="str">
        <f>IFERROR(VLOOKUP(C954,选股!C948:E1944,2,FALSE),"-")</f>
        <v>-</v>
      </c>
      <c r="F954" s="8"/>
      <c r="G954" s="8"/>
      <c r="H954" s="8"/>
      <c r="I954" s="8"/>
      <c r="J954" s="8"/>
      <c r="K954" s="8" t="str">
        <f>IFERROR(VLOOKUP(C954,选股!C948:E1944,3,FALSE),"-")</f>
        <v>-</v>
      </c>
      <c r="L954" s="8" t="str">
        <f>IF(C954&lt;&gt;"-",SUMIFS(买入!$G$4:$G$1000,买入!$C$4:$C$1000,持仓统计!C954),"-")</f>
        <v>-</v>
      </c>
      <c r="M954" s="9" t="str">
        <f>IF(C954&lt;&gt;"-",SUMIFS(买入!$I$4:$I$1000,买入!$C$4:$C$1000,持仓统计!C954),"-")</f>
        <v>-</v>
      </c>
      <c r="N954" s="8" t="str">
        <f>IF(C954&lt;&gt;"-",SUMIFS(卖出!$G$4:$G$1000,卖出!$C$4:$C$1000,持仓统计!C954),"-")</f>
        <v>-</v>
      </c>
      <c r="O954" s="9" t="str">
        <f>IF(C954&lt;&gt;"-",SUMIFS(卖出!$I$4:$I$1000,卖出!$C$4:$C$1000,持仓统计!C954),"-")</f>
        <v>-</v>
      </c>
      <c r="P954" s="8" t="str">
        <f t="shared" si="57"/>
        <v>-</v>
      </c>
      <c r="Q954" s="9"/>
      <c r="R954" s="9" t="str">
        <f t="shared" si="58"/>
        <v>-</v>
      </c>
      <c r="S954" s="9" t="str">
        <f>IF(C954&lt;&gt;"-",SUMIFS(买入!$J$4:$J$1000,买入!$C$4:$C$1000,持仓统计!C954)+SUMIFS(卖出!$J$4:$J$1000,卖出!$C$4:$C$1000,持仓统计!C954),"-")</f>
        <v>-</v>
      </c>
      <c r="T954" s="9" t="str">
        <f t="shared" si="59"/>
        <v>-</v>
      </c>
      <c r="U954" s="8"/>
    </row>
    <row r="955" customHeight="1" spans="2:21">
      <c r="B955" s="8">
        <f t="shared" si="56"/>
        <v>949</v>
      </c>
      <c r="C955" s="8" t="str">
        <f>IF(选股!C949&lt;&gt;"",选股!C949,"-")</f>
        <v>-</v>
      </c>
      <c r="D955" s="8"/>
      <c r="E955" s="8" t="str">
        <f>IFERROR(VLOOKUP(C955,选股!C949:E1945,2,FALSE),"-")</f>
        <v>-</v>
      </c>
      <c r="F955" s="8"/>
      <c r="G955" s="8"/>
      <c r="H955" s="8"/>
      <c r="I955" s="8"/>
      <c r="J955" s="8"/>
      <c r="K955" s="8" t="str">
        <f>IFERROR(VLOOKUP(C955,选股!C949:E1945,3,FALSE),"-")</f>
        <v>-</v>
      </c>
      <c r="L955" s="8" t="str">
        <f>IF(C955&lt;&gt;"-",SUMIFS(买入!$G$4:$G$1000,买入!$C$4:$C$1000,持仓统计!C955),"-")</f>
        <v>-</v>
      </c>
      <c r="M955" s="9" t="str">
        <f>IF(C955&lt;&gt;"-",SUMIFS(买入!$I$4:$I$1000,买入!$C$4:$C$1000,持仓统计!C955),"-")</f>
        <v>-</v>
      </c>
      <c r="N955" s="8" t="str">
        <f>IF(C955&lt;&gt;"-",SUMIFS(卖出!$G$4:$G$1000,卖出!$C$4:$C$1000,持仓统计!C955),"-")</f>
        <v>-</v>
      </c>
      <c r="O955" s="9" t="str">
        <f>IF(C955&lt;&gt;"-",SUMIFS(卖出!$I$4:$I$1000,卖出!$C$4:$C$1000,持仓统计!C955),"-")</f>
        <v>-</v>
      </c>
      <c r="P955" s="8" t="str">
        <f t="shared" si="57"/>
        <v>-</v>
      </c>
      <c r="Q955" s="9"/>
      <c r="R955" s="9" t="str">
        <f t="shared" si="58"/>
        <v>-</v>
      </c>
      <c r="S955" s="9" t="str">
        <f>IF(C955&lt;&gt;"-",SUMIFS(买入!$J$4:$J$1000,买入!$C$4:$C$1000,持仓统计!C955)+SUMIFS(卖出!$J$4:$J$1000,卖出!$C$4:$C$1000,持仓统计!C955),"-")</f>
        <v>-</v>
      </c>
      <c r="T955" s="9" t="str">
        <f t="shared" si="59"/>
        <v>-</v>
      </c>
      <c r="U955" s="8"/>
    </row>
    <row r="956" customHeight="1" spans="2:21">
      <c r="B956" s="8">
        <f t="shared" si="56"/>
        <v>950</v>
      </c>
      <c r="C956" s="8" t="str">
        <f>IF(选股!C950&lt;&gt;"",选股!C950,"-")</f>
        <v>-</v>
      </c>
      <c r="D956" s="8"/>
      <c r="E956" s="8" t="str">
        <f>IFERROR(VLOOKUP(C956,选股!C950:E1946,2,FALSE),"-")</f>
        <v>-</v>
      </c>
      <c r="F956" s="8"/>
      <c r="G956" s="8"/>
      <c r="H956" s="8"/>
      <c r="I956" s="8"/>
      <c r="J956" s="8"/>
      <c r="K956" s="8" t="str">
        <f>IFERROR(VLOOKUP(C956,选股!C950:E1946,3,FALSE),"-")</f>
        <v>-</v>
      </c>
      <c r="L956" s="8" t="str">
        <f>IF(C956&lt;&gt;"-",SUMIFS(买入!$G$4:$G$1000,买入!$C$4:$C$1000,持仓统计!C956),"-")</f>
        <v>-</v>
      </c>
      <c r="M956" s="9" t="str">
        <f>IF(C956&lt;&gt;"-",SUMIFS(买入!$I$4:$I$1000,买入!$C$4:$C$1000,持仓统计!C956),"-")</f>
        <v>-</v>
      </c>
      <c r="N956" s="8" t="str">
        <f>IF(C956&lt;&gt;"-",SUMIFS(卖出!$G$4:$G$1000,卖出!$C$4:$C$1000,持仓统计!C956),"-")</f>
        <v>-</v>
      </c>
      <c r="O956" s="9" t="str">
        <f>IF(C956&lt;&gt;"-",SUMIFS(卖出!$I$4:$I$1000,卖出!$C$4:$C$1000,持仓统计!C956),"-")</f>
        <v>-</v>
      </c>
      <c r="P956" s="8" t="str">
        <f t="shared" si="57"/>
        <v>-</v>
      </c>
      <c r="Q956" s="9"/>
      <c r="R956" s="9" t="str">
        <f t="shared" si="58"/>
        <v>-</v>
      </c>
      <c r="S956" s="9" t="str">
        <f>IF(C956&lt;&gt;"-",SUMIFS(买入!$J$4:$J$1000,买入!$C$4:$C$1000,持仓统计!C956)+SUMIFS(卖出!$J$4:$J$1000,卖出!$C$4:$C$1000,持仓统计!C956),"-")</f>
        <v>-</v>
      </c>
      <c r="T956" s="9" t="str">
        <f t="shared" si="59"/>
        <v>-</v>
      </c>
      <c r="U956" s="8"/>
    </row>
    <row r="957" customHeight="1" spans="2:21">
      <c r="B957" s="8">
        <f t="shared" si="56"/>
        <v>951</v>
      </c>
      <c r="C957" s="8" t="str">
        <f>IF(选股!C951&lt;&gt;"",选股!C951,"-")</f>
        <v>-</v>
      </c>
      <c r="D957" s="8"/>
      <c r="E957" s="8" t="str">
        <f>IFERROR(VLOOKUP(C957,选股!C951:E1947,2,FALSE),"-")</f>
        <v>-</v>
      </c>
      <c r="F957" s="8"/>
      <c r="G957" s="8"/>
      <c r="H957" s="8"/>
      <c r="I957" s="8"/>
      <c r="J957" s="8"/>
      <c r="K957" s="8" t="str">
        <f>IFERROR(VLOOKUP(C957,选股!C951:E1947,3,FALSE),"-")</f>
        <v>-</v>
      </c>
      <c r="L957" s="8" t="str">
        <f>IF(C957&lt;&gt;"-",SUMIFS(买入!$G$4:$G$1000,买入!$C$4:$C$1000,持仓统计!C957),"-")</f>
        <v>-</v>
      </c>
      <c r="M957" s="9" t="str">
        <f>IF(C957&lt;&gt;"-",SUMIFS(买入!$I$4:$I$1000,买入!$C$4:$C$1000,持仓统计!C957),"-")</f>
        <v>-</v>
      </c>
      <c r="N957" s="8" t="str">
        <f>IF(C957&lt;&gt;"-",SUMIFS(卖出!$G$4:$G$1000,卖出!$C$4:$C$1000,持仓统计!C957),"-")</f>
        <v>-</v>
      </c>
      <c r="O957" s="9" t="str">
        <f>IF(C957&lt;&gt;"-",SUMIFS(卖出!$I$4:$I$1000,卖出!$C$4:$C$1000,持仓统计!C957),"-")</f>
        <v>-</v>
      </c>
      <c r="P957" s="8" t="str">
        <f t="shared" si="57"/>
        <v>-</v>
      </c>
      <c r="Q957" s="9"/>
      <c r="R957" s="9" t="str">
        <f t="shared" si="58"/>
        <v>-</v>
      </c>
      <c r="S957" s="9" t="str">
        <f>IF(C957&lt;&gt;"-",SUMIFS(买入!$J$4:$J$1000,买入!$C$4:$C$1000,持仓统计!C957)+SUMIFS(卖出!$J$4:$J$1000,卖出!$C$4:$C$1000,持仓统计!C957),"-")</f>
        <v>-</v>
      </c>
      <c r="T957" s="9" t="str">
        <f t="shared" si="59"/>
        <v>-</v>
      </c>
      <c r="U957" s="8"/>
    </row>
    <row r="958" customHeight="1" spans="2:21">
      <c r="B958" s="8">
        <f t="shared" si="56"/>
        <v>952</v>
      </c>
      <c r="C958" s="8" t="str">
        <f>IF(选股!C952&lt;&gt;"",选股!C952,"-")</f>
        <v>-</v>
      </c>
      <c r="D958" s="8"/>
      <c r="E958" s="8" t="str">
        <f>IFERROR(VLOOKUP(C958,选股!C952:E1948,2,FALSE),"-")</f>
        <v>-</v>
      </c>
      <c r="F958" s="8"/>
      <c r="G958" s="8"/>
      <c r="H958" s="8"/>
      <c r="I958" s="8"/>
      <c r="J958" s="8"/>
      <c r="K958" s="8" t="str">
        <f>IFERROR(VLOOKUP(C958,选股!C952:E1948,3,FALSE),"-")</f>
        <v>-</v>
      </c>
      <c r="L958" s="8" t="str">
        <f>IF(C958&lt;&gt;"-",SUMIFS(买入!$G$4:$G$1000,买入!$C$4:$C$1000,持仓统计!C958),"-")</f>
        <v>-</v>
      </c>
      <c r="M958" s="9" t="str">
        <f>IF(C958&lt;&gt;"-",SUMIFS(买入!$I$4:$I$1000,买入!$C$4:$C$1000,持仓统计!C958),"-")</f>
        <v>-</v>
      </c>
      <c r="N958" s="8" t="str">
        <f>IF(C958&lt;&gt;"-",SUMIFS(卖出!$G$4:$G$1000,卖出!$C$4:$C$1000,持仓统计!C958),"-")</f>
        <v>-</v>
      </c>
      <c r="O958" s="9" t="str">
        <f>IF(C958&lt;&gt;"-",SUMIFS(卖出!$I$4:$I$1000,卖出!$C$4:$C$1000,持仓统计!C958),"-")</f>
        <v>-</v>
      </c>
      <c r="P958" s="8" t="str">
        <f t="shared" si="57"/>
        <v>-</v>
      </c>
      <c r="Q958" s="9"/>
      <c r="R958" s="9" t="str">
        <f t="shared" si="58"/>
        <v>-</v>
      </c>
      <c r="S958" s="9" t="str">
        <f>IF(C958&lt;&gt;"-",SUMIFS(买入!$J$4:$J$1000,买入!$C$4:$C$1000,持仓统计!C958)+SUMIFS(卖出!$J$4:$J$1000,卖出!$C$4:$C$1000,持仓统计!C958),"-")</f>
        <v>-</v>
      </c>
      <c r="T958" s="9" t="str">
        <f t="shared" si="59"/>
        <v>-</v>
      </c>
      <c r="U958" s="8"/>
    </row>
    <row r="959" customHeight="1" spans="2:21">
      <c r="B959" s="8">
        <f t="shared" si="56"/>
        <v>953</v>
      </c>
      <c r="C959" s="8" t="str">
        <f>IF(选股!C953&lt;&gt;"",选股!C953,"-")</f>
        <v>-</v>
      </c>
      <c r="D959" s="8"/>
      <c r="E959" s="8" t="str">
        <f>IFERROR(VLOOKUP(C959,选股!C953:E1949,2,FALSE),"-")</f>
        <v>-</v>
      </c>
      <c r="F959" s="8"/>
      <c r="G959" s="8"/>
      <c r="H959" s="8"/>
      <c r="I959" s="8"/>
      <c r="J959" s="8"/>
      <c r="K959" s="8" t="str">
        <f>IFERROR(VLOOKUP(C959,选股!C953:E1949,3,FALSE),"-")</f>
        <v>-</v>
      </c>
      <c r="L959" s="8" t="str">
        <f>IF(C959&lt;&gt;"-",SUMIFS(买入!$G$4:$G$1000,买入!$C$4:$C$1000,持仓统计!C959),"-")</f>
        <v>-</v>
      </c>
      <c r="M959" s="9" t="str">
        <f>IF(C959&lt;&gt;"-",SUMIFS(买入!$I$4:$I$1000,买入!$C$4:$C$1000,持仓统计!C959),"-")</f>
        <v>-</v>
      </c>
      <c r="N959" s="8" t="str">
        <f>IF(C959&lt;&gt;"-",SUMIFS(卖出!$G$4:$G$1000,卖出!$C$4:$C$1000,持仓统计!C959),"-")</f>
        <v>-</v>
      </c>
      <c r="O959" s="9" t="str">
        <f>IF(C959&lt;&gt;"-",SUMIFS(卖出!$I$4:$I$1000,卖出!$C$4:$C$1000,持仓统计!C959),"-")</f>
        <v>-</v>
      </c>
      <c r="P959" s="8" t="str">
        <f t="shared" si="57"/>
        <v>-</v>
      </c>
      <c r="Q959" s="9"/>
      <c r="R959" s="9" t="str">
        <f t="shared" si="58"/>
        <v>-</v>
      </c>
      <c r="S959" s="9" t="str">
        <f>IF(C959&lt;&gt;"-",SUMIFS(买入!$J$4:$J$1000,买入!$C$4:$C$1000,持仓统计!C959)+SUMIFS(卖出!$J$4:$J$1000,卖出!$C$4:$C$1000,持仓统计!C959),"-")</f>
        <v>-</v>
      </c>
      <c r="T959" s="9" t="str">
        <f t="shared" si="59"/>
        <v>-</v>
      </c>
      <c r="U959" s="8"/>
    </row>
    <row r="960" customHeight="1" spans="2:21">
      <c r="B960" s="8">
        <f t="shared" si="56"/>
        <v>954</v>
      </c>
      <c r="C960" s="8" t="str">
        <f>IF(选股!C954&lt;&gt;"",选股!C954,"-")</f>
        <v>-</v>
      </c>
      <c r="D960" s="8"/>
      <c r="E960" s="8" t="str">
        <f>IFERROR(VLOOKUP(C960,选股!C954:E1950,2,FALSE),"-")</f>
        <v>-</v>
      </c>
      <c r="F960" s="8"/>
      <c r="G960" s="8"/>
      <c r="H960" s="8"/>
      <c r="I960" s="8"/>
      <c r="J960" s="8"/>
      <c r="K960" s="8" t="str">
        <f>IFERROR(VLOOKUP(C960,选股!C954:E1950,3,FALSE),"-")</f>
        <v>-</v>
      </c>
      <c r="L960" s="8" t="str">
        <f>IF(C960&lt;&gt;"-",SUMIFS(买入!$G$4:$G$1000,买入!$C$4:$C$1000,持仓统计!C960),"-")</f>
        <v>-</v>
      </c>
      <c r="M960" s="9" t="str">
        <f>IF(C960&lt;&gt;"-",SUMIFS(买入!$I$4:$I$1000,买入!$C$4:$C$1000,持仓统计!C960),"-")</f>
        <v>-</v>
      </c>
      <c r="N960" s="8" t="str">
        <f>IF(C960&lt;&gt;"-",SUMIFS(卖出!$G$4:$G$1000,卖出!$C$4:$C$1000,持仓统计!C960),"-")</f>
        <v>-</v>
      </c>
      <c r="O960" s="9" t="str">
        <f>IF(C960&lt;&gt;"-",SUMIFS(卖出!$I$4:$I$1000,卖出!$C$4:$C$1000,持仓统计!C960),"-")</f>
        <v>-</v>
      </c>
      <c r="P960" s="8" t="str">
        <f t="shared" si="57"/>
        <v>-</v>
      </c>
      <c r="Q960" s="9"/>
      <c r="R960" s="9" t="str">
        <f t="shared" si="58"/>
        <v>-</v>
      </c>
      <c r="S960" s="9" t="str">
        <f>IF(C960&lt;&gt;"-",SUMIFS(买入!$J$4:$J$1000,买入!$C$4:$C$1000,持仓统计!C960)+SUMIFS(卖出!$J$4:$J$1000,卖出!$C$4:$C$1000,持仓统计!C960),"-")</f>
        <v>-</v>
      </c>
      <c r="T960" s="9" t="str">
        <f t="shared" si="59"/>
        <v>-</v>
      </c>
      <c r="U960" s="8"/>
    </row>
    <row r="961" customHeight="1" spans="2:21">
      <c r="B961" s="8">
        <f t="shared" si="56"/>
        <v>955</v>
      </c>
      <c r="C961" s="8" t="str">
        <f>IF(选股!C955&lt;&gt;"",选股!C955,"-")</f>
        <v>-</v>
      </c>
      <c r="D961" s="8"/>
      <c r="E961" s="8" t="str">
        <f>IFERROR(VLOOKUP(C961,选股!C955:E1951,2,FALSE),"-")</f>
        <v>-</v>
      </c>
      <c r="F961" s="8"/>
      <c r="G961" s="8"/>
      <c r="H961" s="8"/>
      <c r="I961" s="8"/>
      <c r="J961" s="8"/>
      <c r="K961" s="8" t="str">
        <f>IFERROR(VLOOKUP(C961,选股!C955:E1951,3,FALSE),"-")</f>
        <v>-</v>
      </c>
      <c r="L961" s="8" t="str">
        <f>IF(C961&lt;&gt;"-",SUMIFS(买入!$G$4:$G$1000,买入!$C$4:$C$1000,持仓统计!C961),"-")</f>
        <v>-</v>
      </c>
      <c r="M961" s="9" t="str">
        <f>IF(C961&lt;&gt;"-",SUMIFS(买入!$I$4:$I$1000,买入!$C$4:$C$1000,持仓统计!C961),"-")</f>
        <v>-</v>
      </c>
      <c r="N961" s="8" t="str">
        <f>IF(C961&lt;&gt;"-",SUMIFS(卖出!$G$4:$G$1000,卖出!$C$4:$C$1000,持仓统计!C961),"-")</f>
        <v>-</v>
      </c>
      <c r="O961" s="9" t="str">
        <f>IF(C961&lt;&gt;"-",SUMIFS(卖出!$I$4:$I$1000,卖出!$C$4:$C$1000,持仓统计!C961),"-")</f>
        <v>-</v>
      </c>
      <c r="P961" s="8" t="str">
        <f t="shared" si="57"/>
        <v>-</v>
      </c>
      <c r="Q961" s="9"/>
      <c r="R961" s="9" t="str">
        <f t="shared" si="58"/>
        <v>-</v>
      </c>
      <c r="S961" s="9" t="str">
        <f>IF(C961&lt;&gt;"-",SUMIFS(买入!$J$4:$J$1000,买入!$C$4:$C$1000,持仓统计!C961)+SUMIFS(卖出!$J$4:$J$1000,卖出!$C$4:$C$1000,持仓统计!C961),"-")</f>
        <v>-</v>
      </c>
      <c r="T961" s="9" t="str">
        <f t="shared" si="59"/>
        <v>-</v>
      </c>
      <c r="U961" s="8"/>
    </row>
    <row r="962" customHeight="1" spans="2:21">
      <c r="B962" s="8">
        <f t="shared" si="56"/>
        <v>956</v>
      </c>
      <c r="C962" s="8" t="str">
        <f>IF(选股!C956&lt;&gt;"",选股!C956,"-")</f>
        <v>-</v>
      </c>
      <c r="D962" s="8"/>
      <c r="E962" s="8" t="str">
        <f>IFERROR(VLOOKUP(C962,选股!C956:E1952,2,FALSE),"-")</f>
        <v>-</v>
      </c>
      <c r="F962" s="8"/>
      <c r="G962" s="8"/>
      <c r="H962" s="8"/>
      <c r="I962" s="8"/>
      <c r="J962" s="8"/>
      <c r="K962" s="8" t="str">
        <f>IFERROR(VLOOKUP(C962,选股!C956:E1952,3,FALSE),"-")</f>
        <v>-</v>
      </c>
      <c r="L962" s="8" t="str">
        <f>IF(C962&lt;&gt;"-",SUMIFS(买入!$G$4:$G$1000,买入!$C$4:$C$1000,持仓统计!C962),"-")</f>
        <v>-</v>
      </c>
      <c r="M962" s="9" t="str">
        <f>IF(C962&lt;&gt;"-",SUMIFS(买入!$I$4:$I$1000,买入!$C$4:$C$1000,持仓统计!C962),"-")</f>
        <v>-</v>
      </c>
      <c r="N962" s="8" t="str">
        <f>IF(C962&lt;&gt;"-",SUMIFS(卖出!$G$4:$G$1000,卖出!$C$4:$C$1000,持仓统计!C962),"-")</f>
        <v>-</v>
      </c>
      <c r="O962" s="9" t="str">
        <f>IF(C962&lt;&gt;"-",SUMIFS(卖出!$I$4:$I$1000,卖出!$C$4:$C$1000,持仓统计!C962),"-")</f>
        <v>-</v>
      </c>
      <c r="P962" s="8" t="str">
        <f t="shared" si="57"/>
        <v>-</v>
      </c>
      <c r="Q962" s="9"/>
      <c r="R962" s="9" t="str">
        <f t="shared" si="58"/>
        <v>-</v>
      </c>
      <c r="S962" s="9" t="str">
        <f>IF(C962&lt;&gt;"-",SUMIFS(买入!$J$4:$J$1000,买入!$C$4:$C$1000,持仓统计!C962)+SUMIFS(卖出!$J$4:$J$1000,卖出!$C$4:$C$1000,持仓统计!C962),"-")</f>
        <v>-</v>
      </c>
      <c r="T962" s="9" t="str">
        <f t="shared" si="59"/>
        <v>-</v>
      </c>
      <c r="U962" s="8"/>
    </row>
    <row r="963" customHeight="1" spans="2:21">
      <c r="B963" s="8">
        <f t="shared" si="56"/>
        <v>957</v>
      </c>
      <c r="C963" s="8" t="str">
        <f>IF(选股!C957&lt;&gt;"",选股!C957,"-")</f>
        <v>-</v>
      </c>
      <c r="D963" s="8"/>
      <c r="E963" s="8" t="str">
        <f>IFERROR(VLOOKUP(C963,选股!C957:E1953,2,FALSE),"-")</f>
        <v>-</v>
      </c>
      <c r="F963" s="8"/>
      <c r="G963" s="8"/>
      <c r="H963" s="8"/>
      <c r="I963" s="8"/>
      <c r="J963" s="8"/>
      <c r="K963" s="8" t="str">
        <f>IFERROR(VLOOKUP(C963,选股!C957:E1953,3,FALSE),"-")</f>
        <v>-</v>
      </c>
      <c r="L963" s="8" t="str">
        <f>IF(C963&lt;&gt;"-",SUMIFS(买入!$G$4:$G$1000,买入!$C$4:$C$1000,持仓统计!C963),"-")</f>
        <v>-</v>
      </c>
      <c r="M963" s="9" t="str">
        <f>IF(C963&lt;&gt;"-",SUMIFS(买入!$I$4:$I$1000,买入!$C$4:$C$1000,持仓统计!C963),"-")</f>
        <v>-</v>
      </c>
      <c r="N963" s="8" t="str">
        <f>IF(C963&lt;&gt;"-",SUMIFS(卖出!$G$4:$G$1000,卖出!$C$4:$C$1000,持仓统计!C963),"-")</f>
        <v>-</v>
      </c>
      <c r="O963" s="9" t="str">
        <f>IF(C963&lt;&gt;"-",SUMIFS(卖出!$I$4:$I$1000,卖出!$C$4:$C$1000,持仓统计!C963),"-")</f>
        <v>-</v>
      </c>
      <c r="P963" s="8" t="str">
        <f t="shared" si="57"/>
        <v>-</v>
      </c>
      <c r="Q963" s="9"/>
      <c r="R963" s="9" t="str">
        <f t="shared" si="58"/>
        <v>-</v>
      </c>
      <c r="S963" s="9" t="str">
        <f>IF(C963&lt;&gt;"-",SUMIFS(买入!$J$4:$J$1000,买入!$C$4:$C$1000,持仓统计!C963)+SUMIFS(卖出!$J$4:$J$1000,卖出!$C$4:$C$1000,持仓统计!C963),"-")</f>
        <v>-</v>
      </c>
      <c r="T963" s="9" t="str">
        <f t="shared" si="59"/>
        <v>-</v>
      </c>
      <c r="U963" s="8"/>
    </row>
    <row r="964" customHeight="1" spans="2:21">
      <c r="B964" s="8">
        <f t="shared" si="56"/>
        <v>958</v>
      </c>
      <c r="C964" s="8" t="str">
        <f>IF(选股!C958&lt;&gt;"",选股!C958,"-")</f>
        <v>-</v>
      </c>
      <c r="D964" s="8"/>
      <c r="E964" s="8" t="str">
        <f>IFERROR(VLOOKUP(C964,选股!C958:E1954,2,FALSE),"-")</f>
        <v>-</v>
      </c>
      <c r="F964" s="8"/>
      <c r="G964" s="8"/>
      <c r="H964" s="8"/>
      <c r="I964" s="8"/>
      <c r="J964" s="8"/>
      <c r="K964" s="8" t="str">
        <f>IFERROR(VLOOKUP(C964,选股!C958:E1954,3,FALSE),"-")</f>
        <v>-</v>
      </c>
      <c r="L964" s="8" t="str">
        <f>IF(C964&lt;&gt;"-",SUMIFS(买入!$G$4:$G$1000,买入!$C$4:$C$1000,持仓统计!C964),"-")</f>
        <v>-</v>
      </c>
      <c r="M964" s="9" t="str">
        <f>IF(C964&lt;&gt;"-",SUMIFS(买入!$I$4:$I$1000,买入!$C$4:$C$1000,持仓统计!C964),"-")</f>
        <v>-</v>
      </c>
      <c r="N964" s="8" t="str">
        <f>IF(C964&lt;&gt;"-",SUMIFS(卖出!$G$4:$G$1000,卖出!$C$4:$C$1000,持仓统计!C964),"-")</f>
        <v>-</v>
      </c>
      <c r="O964" s="9" t="str">
        <f>IF(C964&lt;&gt;"-",SUMIFS(卖出!$I$4:$I$1000,卖出!$C$4:$C$1000,持仓统计!C964),"-")</f>
        <v>-</v>
      </c>
      <c r="P964" s="8" t="str">
        <f t="shared" si="57"/>
        <v>-</v>
      </c>
      <c r="Q964" s="9"/>
      <c r="R964" s="9" t="str">
        <f t="shared" si="58"/>
        <v>-</v>
      </c>
      <c r="S964" s="9" t="str">
        <f>IF(C964&lt;&gt;"-",SUMIFS(买入!$J$4:$J$1000,买入!$C$4:$C$1000,持仓统计!C964)+SUMIFS(卖出!$J$4:$J$1000,卖出!$C$4:$C$1000,持仓统计!C964),"-")</f>
        <v>-</v>
      </c>
      <c r="T964" s="9" t="str">
        <f t="shared" si="59"/>
        <v>-</v>
      </c>
      <c r="U964" s="8"/>
    </row>
    <row r="965" customHeight="1" spans="2:21">
      <c r="B965" s="8">
        <f t="shared" si="56"/>
        <v>959</v>
      </c>
      <c r="C965" s="8" t="str">
        <f>IF(选股!C959&lt;&gt;"",选股!C959,"-")</f>
        <v>-</v>
      </c>
      <c r="D965" s="8"/>
      <c r="E965" s="8" t="str">
        <f>IFERROR(VLOOKUP(C965,选股!C959:E1955,2,FALSE),"-")</f>
        <v>-</v>
      </c>
      <c r="F965" s="8"/>
      <c r="G965" s="8"/>
      <c r="H965" s="8"/>
      <c r="I965" s="8"/>
      <c r="J965" s="8"/>
      <c r="K965" s="8" t="str">
        <f>IFERROR(VLOOKUP(C965,选股!C959:E1955,3,FALSE),"-")</f>
        <v>-</v>
      </c>
      <c r="L965" s="8" t="str">
        <f>IF(C965&lt;&gt;"-",SUMIFS(买入!$G$4:$G$1000,买入!$C$4:$C$1000,持仓统计!C965),"-")</f>
        <v>-</v>
      </c>
      <c r="M965" s="9" t="str">
        <f>IF(C965&lt;&gt;"-",SUMIFS(买入!$I$4:$I$1000,买入!$C$4:$C$1000,持仓统计!C965),"-")</f>
        <v>-</v>
      </c>
      <c r="N965" s="8" t="str">
        <f>IF(C965&lt;&gt;"-",SUMIFS(卖出!$G$4:$G$1000,卖出!$C$4:$C$1000,持仓统计!C965),"-")</f>
        <v>-</v>
      </c>
      <c r="O965" s="9" t="str">
        <f>IF(C965&lt;&gt;"-",SUMIFS(卖出!$I$4:$I$1000,卖出!$C$4:$C$1000,持仓统计!C965),"-")</f>
        <v>-</v>
      </c>
      <c r="P965" s="8" t="str">
        <f t="shared" si="57"/>
        <v>-</v>
      </c>
      <c r="Q965" s="9"/>
      <c r="R965" s="9" t="str">
        <f t="shared" si="58"/>
        <v>-</v>
      </c>
      <c r="S965" s="9" t="str">
        <f>IF(C965&lt;&gt;"-",SUMIFS(买入!$J$4:$J$1000,买入!$C$4:$C$1000,持仓统计!C965)+SUMIFS(卖出!$J$4:$J$1000,卖出!$C$4:$C$1000,持仓统计!C965),"-")</f>
        <v>-</v>
      </c>
      <c r="T965" s="9" t="str">
        <f t="shared" si="59"/>
        <v>-</v>
      </c>
      <c r="U965" s="8"/>
    </row>
    <row r="966" customHeight="1" spans="2:21">
      <c r="B966" s="8">
        <f t="shared" si="56"/>
        <v>960</v>
      </c>
      <c r="C966" s="8" t="str">
        <f>IF(选股!C960&lt;&gt;"",选股!C960,"-")</f>
        <v>-</v>
      </c>
      <c r="D966" s="8"/>
      <c r="E966" s="8" t="str">
        <f>IFERROR(VLOOKUP(C966,选股!C960:E1956,2,FALSE),"-")</f>
        <v>-</v>
      </c>
      <c r="F966" s="8"/>
      <c r="G966" s="8"/>
      <c r="H966" s="8"/>
      <c r="I966" s="8"/>
      <c r="J966" s="8"/>
      <c r="K966" s="8" t="str">
        <f>IFERROR(VLOOKUP(C966,选股!C960:E1956,3,FALSE),"-")</f>
        <v>-</v>
      </c>
      <c r="L966" s="8" t="str">
        <f>IF(C966&lt;&gt;"-",SUMIFS(买入!$G$4:$G$1000,买入!$C$4:$C$1000,持仓统计!C966),"-")</f>
        <v>-</v>
      </c>
      <c r="M966" s="9" t="str">
        <f>IF(C966&lt;&gt;"-",SUMIFS(买入!$I$4:$I$1000,买入!$C$4:$C$1000,持仓统计!C966),"-")</f>
        <v>-</v>
      </c>
      <c r="N966" s="8" t="str">
        <f>IF(C966&lt;&gt;"-",SUMIFS(卖出!$G$4:$G$1000,卖出!$C$4:$C$1000,持仓统计!C966),"-")</f>
        <v>-</v>
      </c>
      <c r="O966" s="9" t="str">
        <f>IF(C966&lt;&gt;"-",SUMIFS(卖出!$I$4:$I$1000,卖出!$C$4:$C$1000,持仓统计!C966),"-")</f>
        <v>-</v>
      </c>
      <c r="P966" s="8" t="str">
        <f t="shared" si="57"/>
        <v>-</v>
      </c>
      <c r="Q966" s="9"/>
      <c r="R966" s="9" t="str">
        <f t="shared" si="58"/>
        <v>-</v>
      </c>
      <c r="S966" s="9" t="str">
        <f>IF(C966&lt;&gt;"-",SUMIFS(买入!$J$4:$J$1000,买入!$C$4:$C$1000,持仓统计!C966)+SUMIFS(卖出!$J$4:$J$1000,卖出!$C$4:$C$1000,持仓统计!C966),"-")</f>
        <v>-</v>
      </c>
      <c r="T966" s="9" t="str">
        <f t="shared" si="59"/>
        <v>-</v>
      </c>
      <c r="U966" s="8"/>
    </row>
    <row r="967" customHeight="1" spans="2:21">
      <c r="B967" s="8">
        <f t="shared" si="56"/>
        <v>961</v>
      </c>
      <c r="C967" s="8" t="str">
        <f>IF(选股!C961&lt;&gt;"",选股!C961,"-")</f>
        <v>-</v>
      </c>
      <c r="D967" s="8"/>
      <c r="E967" s="8" t="str">
        <f>IFERROR(VLOOKUP(C967,选股!C961:E1957,2,FALSE),"-")</f>
        <v>-</v>
      </c>
      <c r="F967" s="8"/>
      <c r="G967" s="8"/>
      <c r="H967" s="8"/>
      <c r="I967" s="8"/>
      <c r="J967" s="8"/>
      <c r="K967" s="8" t="str">
        <f>IFERROR(VLOOKUP(C967,选股!C961:E1957,3,FALSE),"-")</f>
        <v>-</v>
      </c>
      <c r="L967" s="8" t="str">
        <f>IF(C967&lt;&gt;"-",SUMIFS(买入!$G$4:$G$1000,买入!$C$4:$C$1000,持仓统计!C967),"-")</f>
        <v>-</v>
      </c>
      <c r="M967" s="9" t="str">
        <f>IF(C967&lt;&gt;"-",SUMIFS(买入!$I$4:$I$1000,买入!$C$4:$C$1000,持仓统计!C967),"-")</f>
        <v>-</v>
      </c>
      <c r="N967" s="8" t="str">
        <f>IF(C967&lt;&gt;"-",SUMIFS(卖出!$G$4:$G$1000,卖出!$C$4:$C$1000,持仓统计!C967),"-")</f>
        <v>-</v>
      </c>
      <c r="O967" s="9" t="str">
        <f>IF(C967&lt;&gt;"-",SUMIFS(卖出!$I$4:$I$1000,卖出!$C$4:$C$1000,持仓统计!C967),"-")</f>
        <v>-</v>
      </c>
      <c r="P967" s="8" t="str">
        <f t="shared" si="57"/>
        <v>-</v>
      </c>
      <c r="Q967" s="9"/>
      <c r="R967" s="9" t="str">
        <f t="shared" si="58"/>
        <v>-</v>
      </c>
      <c r="S967" s="9" t="str">
        <f>IF(C967&lt;&gt;"-",SUMIFS(买入!$J$4:$J$1000,买入!$C$4:$C$1000,持仓统计!C967)+SUMIFS(卖出!$J$4:$J$1000,卖出!$C$4:$C$1000,持仓统计!C967),"-")</f>
        <v>-</v>
      </c>
      <c r="T967" s="9" t="str">
        <f t="shared" si="59"/>
        <v>-</v>
      </c>
      <c r="U967" s="8"/>
    </row>
    <row r="968" customHeight="1" spans="2:21">
      <c r="B968" s="8">
        <f t="shared" si="56"/>
        <v>962</v>
      </c>
      <c r="C968" s="8" t="str">
        <f>IF(选股!C962&lt;&gt;"",选股!C962,"-")</f>
        <v>-</v>
      </c>
      <c r="D968" s="8"/>
      <c r="E968" s="8" t="str">
        <f>IFERROR(VLOOKUP(C968,选股!C962:E1958,2,FALSE),"-")</f>
        <v>-</v>
      </c>
      <c r="F968" s="8"/>
      <c r="G968" s="8"/>
      <c r="H968" s="8"/>
      <c r="I968" s="8"/>
      <c r="J968" s="8"/>
      <c r="K968" s="8" t="str">
        <f>IFERROR(VLOOKUP(C968,选股!C962:E1958,3,FALSE),"-")</f>
        <v>-</v>
      </c>
      <c r="L968" s="8" t="str">
        <f>IF(C968&lt;&gt;"-",SUMIFS(买入!$G$4:$G$1000,买入!$C$4:$C$1000,持仓统计!C968),"-")</f>
        <v>-</v>
      </c>
      <c r="M968" s="9" t="str">
        <f>IF(C968&lt;&gt;"-",SUMIFS(买入!$I$4:$I$1000,买入!$C$4:$C$1000,持仓统计!C968),"-")</f>
        <v>-</v>
      </c>
      <c r="N968" s="8" t="str">
        <f>IF(C968&lt;&gt;"-",SUMIFS(卖出!$G$4:$G$1000,卖出!$C$4:$C$1000,持仓统计!C968),"-")</f>
        <v>-</v>
      </c>
      <c r="O968" s="9" t="str">
        <f>IF(C968&lt;&gt;"-",SUMIFS(卖出!$I$4:$I$1000,卖出!$C$4:$C$1000,持仓统计!C968),"-")</f>
        <v>-</v>
      </c>
      <c r="P968" s="8" t="str">
        <f t="shared" si="57"/>
        <v>-</v>
      </c>
      <c r="Q968" s="9"/>
      <c r="R968" s="9" t="str">
        <f t="shared" si="58"/>
        <v>-</v>
      </c>
      <c r="S968" s="9" t="str">
        <f>IF(C968&lt;&gt;"-",SUMIFS(买入!$J$4:$J$1000,买入!$C$4:$C$1000,持仓统计!C968)+SUMIFS(卖出!$J$4:$J$1000,卖出!$C$4:$C$1000,持仓统计!C968),"-")</f>
        <v>-</v>
      </c>
      <c r="T968" s="9" t="str">
        <f t="shared" si="59"/>
        <v>-</v>
      </c>
      <c r="U968" s="8"/>
    </row>
    <row r="969" customHeight="1" spans="2:21">
      <c r="B969" s="8">
        <f t="shared" si="56"/>
        <v>963</v>
      </c>
      <c r="C969" s="8" t="str">
        <f>IF(选股!C963&lt;&gt;"",选股!C963,"-")</f>
        <v>-</v>
      </c>
      <c r="D969" s="8"/>
      <c r="E969" s="8" t="str">
        <f>IFERROR(VLOOKUP(C969,选股!C963:E1959,2,FALSE),"-")</f>
        <v>-</v>
      </c>
      <c r="F969" s="8"/>
      <c r="G969" s="8"/>
      <c r="H969" s="8"/>
      <c r="I969" s="8"/>
      <c r="J969" s="8"/>
      <c r="K969" s="8" t="str">
        <f>IFERROR(VLOOKUP(C969,选股!C963:E1959,3,FALSE),"-")</f>
        <v>-</v>
      </c>
      <c r="L969" s="8" t="str">
        <f>IF(C969&lt;&gt;"-",SUMIFS(买入!$G$4:$G$1000,买入!$C$4:$C$1000,持仓统计!C969),"-")</f>
        <v>-</v>
      </c>
      <c r="M969" s="9" t="str">
        <f>IF(C969&lt;&gt;"-",SUMIFS(买入!$I$4:$I$1000,买入!$C$4:$C$1000,持仓统计!C969),"-")</f>
        <v>-</v>
      </c>
      <c r="N969" s="8" t="str">
        <f>IF(C969&lt;&gt;"-",SUMIFS(卖出!$G$4:$G$1000,卖出!$C$4:$C$1000,持仓统计!C969),"-")</f>
        <v>-</v>
      </c>
      <c r="O969" s="9" t="str">
        <f>IF(C969&lt;&gt;"-",SUMIFS(卖出!$I$4:$I$1000,卖出!$C$4:$C$1000,持仓统计!C969),"-")</f>
        <v>-</v>
      </c>
      <c r="P969" s="8" t="str">
        <f t="shared" si="57"/>
        <v>-</v>
      </c>
      <c r="Q969" s="9"/>
      <c r="R969" s="9" t="str">
        <f t="shared" si="58"/>
        <v>-</v>
      </c>
      <c r="S969" s="9" t="str">
        <f>IF(C969&lt;&gt;"-",SUMIFS(买入!$J$4:$J$1000,买入!$C$4:$C$1000,持仓统计!C969)+SUMIFS(卖出!$J$4:$J$1000,卖出!$C$4:$C$1000,持仓统计!C969),"-")</f>
        <v>-</v>
      </c>
      <c r="T969" s="9" t="str">
        <f t="shared" si="59"/>
        <v>-</v>
      </c>
      <c r="U969" s="8"/>
    </row>
    <row r="970" customHeight="1" spans="2:21">
      <c r="B970" s="8">
        <f t="shared" si="56"/>
        <v>964</v>
      </c>
      <c r="C970" s="8" t="str">
        <f>IF(选股!C964&lt;&gt;"",选股!C964,"-")</f>
        <v>-</v>
      </c>
      <c r="D970" s="8"/>
      <c r="E970" s="8" t="str">
        <f>IFERROR(VLOOKUP(C970,选股!C964:E1960,2,FALSE),"-")</f>
        <v>-</v>
      </c>
      <c r="F970" s="8"/>
      <c r="G970" s="8"/>
      <c r="H970" s="8"/>
      <c r="I970" s="8"/>
      <c r="J970" s="8"/>
      <c r="K970" s="8" t="str">
        <f>IFERROR(VLOOKUP(C970,选股!C964:E1960,3,FALSE),"-")</f>
        <v>-</v>
      </c>
      <c r="L970" s="8" t="str">
        <f>IF(C970&lt;&gt;"-",SUMIFS(买入!$G$4:$G$1000,买入!$C$4:$C$1000,持仓统计!C970),"-")</f>
        <v>-</v>
      </c>
      <c r="M970" s="9" t="str">
        <f>IF(C970&lt;&gt;"-",SUMIFS(买入!$I$4:$I$1000,买入!$C$4:$C$1000,持仓统计!C970),"-")</f>
        <v>-</v>
      </c>
      <c r="N970" s="8" t="str">
        <f>IF(C970&lt;&gt;"-",SUMIFS(卖出!$G$4:$G$1000,卖出!$C$4:$C$1000,持仓统计!C970),"-")</f>
        <v>-</v>
      </c>
      <c r="O970" s="9" t="str">
        <f>IF(C970&lt;&gt;"-",SUMIFS(卖出!$I$4:$I$1000,卖出!$C$4:$C$1000,持仓统计!C970),"-")</f>
        <v>-</v>
      </c>
      <c r="P970" s="8" t="str">
        <f t="shared" si="57"/>
        <v>-</v>
      </c>
      <c r="Q970" s="9"/>
      <c r="R970" s="9" t="str">
        <f t="shared" si="58"/>
        <v>-</v>
      </c>
      <c r="S970" s="9" t="str">
        <f>IF(C970&lt;&gt;"-",SUMIFS(买入!$J$4:$J$1000,买入!$C$4:$C$1000,持仓统计!C970)+SUMIFS(卖出!$J$4:$J$1000,卖出!$C$4:$C$1000,持仓统计!C970),"-")</f>
        <v>-</v>
      </c>
      <c r="T970" s="9" t="str">
        <f t="shared" si="59"/>
        <v>-</v>
      </c>
      <c r="U970" s="8"/>
    </row>
    <row r="971" customHeight="1" spans="2:21">
      <c r="B971" s="8">
        <f t="shared" ref="B971:B1003" si="60">IF(C971&lt;&gt;"",ROW()-6,"")</f>
        <v>965</v>
      </c>
      <c r="C971" s="8" t="str">
        <f>IF(选股!C965&lt;&gt;"",选股!C965,"-")</f>
        <v>-</v>
      </c>
      <c r="D971" s="8"/>
      <c r="E971" s="8" t="str">
        <f>IFERROR(VLOOKUP(C971,选股!C965:E1961,2,FALSE),"-")</f>
        <v>-</v>
      </c>
      <c r="F971" s="8"/>
      <c r="G971" s="8"/>
      <c r="H971" s="8"/>
      <c r="I971" s="8"/>
      <c r="J971" s="8"/>
      <c r="K971" s="8" t="str">
        <f>IFERROR(VLOOKUP(C971,选股!C965:E1961,3,FALSE),"-")</f>
        <v>-</v>
      </c>
      <c r="L971" s="8" t="str">
        <f>IF(C971&lt;&gt;"-",SUMIFS(买入!$G$4:$G$1000,买入!$C$4:$C$1000,持仓统计!C971),"-")</f>
        <v>-</v>
      </c>
      <c r="M971" s="9" t="str">
        <f>IF(C971&lt;&gt;"-",SUMIFS(买入!$I$4:$I$1000,买入!$C$4:$C$1000,持仓统计!C971),"-")</f>
        <v>-</v>
      </c>
      <c r="N971" s="8" t="str">
        <f>IF(C971&lt;&gt;"-",SUMIFS(卖出!$G$4:$G$1000,卖出!$C$4:$C$1000,持仓统计!C971),"-")</f>
        <v>-</v>
      </c>
      <c r="O971" s="9" t="str">
        <f>IF(C971&lt;&gt;"-",SUMIFS(卖出!$I$4:$I$1000,卖出!$C$4:$C$1000,持仓统计!C971),"-")</f>
        <v>-</v>
      </c>
      <c r="P971" s="8" t="str">
        <f t="shared" ref="P971:P1006" si="61">IFERROR(IF(AND(L971&lt;&gt;"",N971&lt;&gt;""),L971-N971,"-"),"-")</f>
        <v>-</v>
      </c>
      <c r="Q971" s="9"/>
      <c r="R971" s="9" t="str">
        <f t="shared" ref="R971:R1006" si="62">IFERROR(IF(AND(P971&lt;&gt;"",Q971&lt;&gt;""),P971*Q971,"-"),"")</f>
        <v>-</v>
      </c>
      <c r="S971" s="9" t="str">
        <f>IF(C971&lt;&gt;"-",SUMIFS(买入!$J$4:$J$1000,买入!$C$4:$C$1000,持仓统计!C971)+SUMIFS(卖出!$J$4:$J$1000,卖出!$C$4:$C$1000,持仓统计!C971),"-")</f>
        <v>-</v>
      </c>
      <c r="T971" s="9" t="str">
        <f t="shared" ref="T971:T1006" si="63">IF(C971&lt;&gt;"-",O971+R971-M971-S971,"-")</f>
        <v>-</v>
      </c>
      <c r="U971" s="8"/>
    </row>
    <row r="972" customHeight="1" spans="2:21">
      <c r="B972" s="8">
        <f t="shared" si="60"/>
        <v>966</v>
      </c>
      <c r="C972" s="8" t="str">
        <f>IF(选股!C966&lt;&gt;"",选股!C966,"-")</f>
        <v>-</v>
      </c>
      <c r="D972" s="8"/>
      <c r="E972" s="8" t="str">
        <f>IFERROR(VLOOKUP(C972,选股!C966:E1962,2,FALSE),"-")</f>
        <v>-</v>
      </c>
      <c r="F972" s="8"/>
      <c r="G972" s="8"/>
      <c r="H972" s="8"/>
      <c r="I972" s="8"/>
      <c r="J972" s="8"/>
      <c r="K972" s="8" t="str">
        <f>IFERROR(VLOOKUP(C972,选股!C966:E1962,3,FALSE),"-")</f>
        <v>-</v>
      </c>
      <c r="L972" s="8" t="str">
        <f>IF(C972&lt;&gt;"-",SUMIFS(买入!$G$4:$G$1000,买入!$C$4:$C$1000,持仓统计!C972),"-")</f>
        <v>-</v>
      </c>
      <c r="M972" s="9" t="str">
        <f>IF(C972&lt;&gt;"-",SUMIFS(买入!$I$4:$I$1000,买入!$C$4:$C$1000,持仓统计!C972),"-")</f>
        <v>-</v>
      </c>
      <c r="N972" s="8" t="str">
        <f>IF(C972&lt;&gt;"-",SUMIFS(卖出!$G$4:$G$1000,卖出!$C$4:$C$1000,持仓统计!C972),"-")</f>
        <v>-</v>
      </c>
      <c r="O972" s="9" t="str">
        <f>IF(C972&lt;&gt;"-",SUMIFS(卖出!$I$4:$I$1000,卖出!$C$4:$C$1000,持仓统计!C972),"-")</f>
        <v>-</v>
      </c>
      <c r="P972" s="8" t="str">
        <f t="shared" si="61"/>
        <v>-</v>
      </c>
      <c r="Q972" s="9"/>
      <c r="R972" s="9" t="str">
        <f t="shared" si="62"/>
        <v>-</v>
      </c>
      <c r="S972" s="9" t="str">
        <f>IF(C972&lt;&gt;"-",SUMIFS(买入!$J$4:$J$1000,买入!$C$4:$C$1000,持仓统计!C972)+SUMIFS(卖出!$J$4:$J$1000,卖出!$C$4:$C$1000,持仓统计!C972),"-")</f>
        <v>-</v>
      </c>
      <c r="T972" s="9" t="str">
        <f t="shared" si="63"/>
        <v>-</v>
      </c>
      <c r="U972" s="8"/>
    </row>
    <row r="973" customHeight="1" spans="2:21">
      <c r="B973" s="8">
        <f t="shared" si="60"/>
        <v>967</v>
      </c>
      <c r="C973" s="8" t="str">
        <f>IF(选股!C967&lt;&gt;"",选股!C967,"-")</f>
        <v>-</v>
      </c>
      <c r="D973" s="8"/>
      <c r="E973" s="8" t="str">
        <f>IFERROR(VLOOKUP(C973,选股!C967:E1963,2,FALSE),"-")</f>
        <v>-</v>
      </c>
      <c r="F973" s="8"/>
      <c r="G973" s="8"/>
      <c r="H973" s="8"/>
      <c r="I973" s="8"/>
      <c r="J973" s="8"/>
      <c r="K973" s="8" t="str">
        <f>IFERROR(VLOOKUP(C973,选股!C967:E1963,3,FALSE),"-")</f>
        <v>-</v>
      </c>
      <c r="L973" s="8" t="str">
        <f>IF(C973&lt;&gt;"-",SUMIFS(买入!$G$4:$G$1000,买入!$C$4:$C$1000,持仓统计!C973),"-")</f>
        <v>-</v>
      </c>
      <c r="M973" s="9" t="str">
        <f>IF(C973&lt;&gt;"-",SUMIFS(买入!$I$4:$I$1000,买入!$C$4:$C$1000,持仓统计!C973),"-")</f>
        <v>-</v>
      </c>
      <c r="N973" s="8" t="str">
        <f>IF(C973&lt;&gt;"-",SUMIFS(卖出!$G$4:$G$1000,卖出!$C$4:$C$1000,持仓统计!C973),"-")</f>
        <v>-</v>
      </c>
      <c r="O973" s="9" t="str">
        <f>IF(C973&lt;&gt;"-",SUMIFS(卖出!$I$4:$I$1000,卖出!$C$4:$C$1000,持仓统计!C973),"-")</f>
        <v>-</v>
      </c>
      <c r="P973" s="8" t="str">
        <f t="shared" si="61"/>
        <v>-</v>
      </c>
      <c r="Q973" s="9"/>
      <c r="R973" s="9" t="str">
        <f t="shared" si="62"/>
        <v>-</v>
      </c>
      <c r="S973" s="9" t="str">
        <f>IF(C973&lt;&gt;"-",SUMIFS(买入!$J$4:$J$1000,买入!$C$4:$C$1000,持仓统计!C973)+SUMIFS(卖出!$J$4:$J$1000,卖出!$C$4:$C$1000,持仓统计!C973),"-")</f>
        <v>-</v>
      </c>
      <c r="T973" s="9" t="str">
        <f t="shared" si="63"/>
        <v>-</v>
      </c>
      <c r="U973" s="8"/>
    </row>
    <row r="974" customHeight="1" spans="2:21">
      <c r="B974" s="8">
        <f t="shared" si="60"/>
        <v>968</v>
      </c>
      <c r="C974" s="8" t="str">
        <f>IF(选股!C968&lt;&gt;"",选股!C968,"-")</f>
        <v>-</v>
      </c>
      <c r="D974" s="8"/>
      <c r="E974" s="8" t="str">
        <f>IFERROR(VLOOKUP(C974,选股!C968:E1964,2,FALSE),"-")</f>
        <v>-</v>
      </c>
      <c r="F974" s="8"/>
      <c r="G974" s="8"/>
      <c r="H974" s="8"/>
      <c r="I974" s="8"/>
      <c r="J974" s="8"/>
      <c r="K974" s="8" t="str">
        <f>IFERROR(VLOOKUP(C974,选股!C968:E1964,3,FALSE),"-")</f>
        <v>-</v>
      </c>
      <c r="L974" s="8" t="str">
        <f>IF(C974&lt;&gt;"-",SUMIFS(买入!$G$4:$G$1000,买入!$C$4:$C$1000,持仓统计!C974),"-")</f>
        <v>-</v>
      </c>
      <c r="M974" s="9" t="str">
        <f>IF(C974&lt;&gt;"-",SUMIFS(买入!$I$4:$I$1000,买入!$C$4:$C$1000,持仓统计!C974),"-")</f>
        <v>-</v>
      </c>
      <c r="N974" s="8" t="str">
        <f>IF(C974&lt;&gt;"-",SUMIFS(卖出!$G$4:$G$1000,卖出!$C$4:$C$1000,持仓统计!C974),"-")</f>
        <v>-</v>
      </c>
      <c r="O974" s="9" t="str">
        <f>IF(C974&lt;&gt;"-",SUMIFS(卖出!$I$4:$I$1000,卖出!$C$4:$C$1000,持仓统计!C974),"-")</f>
        <v>-</v>
      </c>
      <c r="P974" s="8" t="str">
        <f t="shared" si="61"/>
        <v>-</v>
      </c>
      <c r="Q974" s="9"/>
      <c r="R974" s="9" t="str">
        <f t="shared" si="62"/>
        <v>-</v>
      </c>
      <c r="S974" s="9" t="str">
        <f>IF(C974&lt;&gt;"-",SUMIFS(买入!$J$4:$J$1000,买入!$C$4:$C$1000,持仓统计!C974)+SUMIFS(卖出!$J$4:$J$1000,卖出!$C$4:$C$1000,持仓统计!C974),"-")</f>
        <v>-</v>
      </c>
      <c r="T974" s="9" t="str">
        <f t="shared" si="63"/>
        <v>-</v>
      </c>
      <c r="U974" s="8"/>
    </row>
    <row r="975" customHeight="1" spans="2:21">
      <c r="B975" s="8">
        <f t="shared" si="60"/>
        <v>969</v>
      </c>
      <c r="C975" s="8" t="str">
        <f>IF(选股!C969&lt;&gt;"",选股!C969,"-")</f>
        <v>-</v>
      </c>
      <c r="D975" s="8"/>
      <c r="E975" s="8" t="str">
        <f>IFERROR(VLOOKUP(C975,选股!C969:E1965,2,FALSE),"-")</f>
        <v>-</v>
      </c>
      <c r="F975" s="8"/>
      <c r="G975" s="8"/>
      <c r="H975" s="8"/>
      <c r="I975" s="8"/>
      <c r="J975" s="8"/>
      <c r="K975" s="8" t="str">
        <f>IFERROR(VLOOKUP(C975,选股!C969:E1965,3,FALSE),"-")</f>
        <v>-</v>
      </c>
      <c r="L975" s="8" t="str">
        <f>IF(C975&lt;&gt;"-",SUMIFS(买入!$G$4:$G$1000,买入!$C$4:$C$1000,持仓统计!C975),"-")</f>
        <v>-</v>
      </c>
      <c r="M975" s="9" t="str">
        <f>IF(C975&lt;&gt;"-",SUMIFS(买入!$I$4:$I$1000,买入!$C$4:$C$1000,持仓统计!C975),"-")</f>
        <v>-</v>
      </c>
      <c r="N975" s="8" t="str">
        <f>IF(C975&lt;&gt;"-",SUMIFS(卖出!$G$4:$G$1000,卖出!$C$4:$C$1000,持仓统计!C975),"-")</f>
        <v>-</v>
      </c>
      <c r="O975" s="9" t="str">
        <f>IF(C975&lt;&gt;"-",SUMIFS(卖出!$I$4:$I$1000,卖出!$C$4:$C$1000,持仓统计!C975),"-")</f>
        <v>-</v>
      </c>
      <c r="P975" s="8" t="str">
        <f t="shared" si="61"/>
        <v>-</v>
      </c>
      <c r="Q975" s="9"/>
      <c r="R975" s="9" t="str">
        <f t="shared" si="62"/>
        <v>-</v>
      </c>
      <c r="S975" s="9" t="str">
        <f>IF(C975&lt;&gt;"-",SUMIFS(买入!$J$4:$J$1000,买入!$C$4:$C$1000,持仓统计!C975)+SUMIFS(卖出!$J$4:$J$1000,卖出!$C$4:$C$1000,持仓统计!C975),"-")</f>
        <v>-</v>
      </c>
      <c r="T975" s="9" t="str">
        <f t="shared" si="63"/>
        <v>-</v>
      </c>
      <c r="U975" s="8"/>
    </row>
    <row r="976" customHeight="1" spans="2:21">
      <c r="B976" s="8">
        <f t="shared" si="60"/>
        <v>970</v>
      </c>
      <c r="C976" s="8" t="str">
        <f>IF(选股!C970&lt;&gt;"",选股!C970,"-")</f>
        <v>-</v>
      </c>
      <c r="D976" s="8"/>
      <c r="E976" s="8" t="str">
        <f>IFERROR(VLOOKUP(C976,选股!C970:E1966,2,FALSE),"-")</f>
        <v>-</v>
      </c>
      <c r="F976" s="8"/>
      <c r="G976" s="8"/>
      <c r="H976" s="8"/>
      <c r="I976" s="8"/>
      <c r="J976" s="8"/>
      <c r="K976" s="8" t="str">
        <f>IFERROR(VLOOKUP(C976,选股!C970:E1966,3,FALSE),"-")</f>
        <v>-</v>
      </c>
      <c r="L976" s="8" t="str">
        <f>IF(C976&lt;&gt;"-",SUMIFS(买入!$G$4:$G$1000,买入!$C$4:$C$1000,持仓统计!C976),"-")</f>
        <v>-</v>
      </c>
      <c r="M976" s="9" t="str">
        <f>IF(C976&lt;&gt;"-",SUMIFS(买入!$I$4:$I$1000,买入!$C$4:$C$1000,持仓统计!C976),"-")</f>
        <v>-</v>
      </c>
      <c r="N976" s="8" t="str">
        <f>IF(C976&lt;&gt;"-",SUMIFS(卖出!$G$4:$G$1000,卖出!$C$4:$C$1000,持仓统计!C976),"-")</f>
        <v>-</v>
      </c>
      <c r="O976" s="9" t="str">
        <f>IF(C976&lt;&gt;"-",SUMIFS(卖出!$I$4:$I$1000,卖出!$C$4:$C$1000,持仓统计!C976),"-")</f>
        <v>-</v>
      </c>
      <c r="P976" s="8" t="str">
        <f t="shared" si="61"/>
        <v>-</v>
      </c>
      <c r="Q976" s="9"/>
      <c r="R976" s="9" t="str">
        <f t="shared" si="62"/>
        <v>-</v>
      </c>
      <c r="S976" s="9" t="str">
        <f>IF(C976&lt;&gt;"-",SUMIFS(买入!$J$4:$J$1000,买入!$C$4:$C$1000,持仓统计!C976)+SUMIFS(卖出!$J$4:$J$1000,卖出!$C$4:$C$1000,持仓统计!C976),"-")</f>
        <v>-</v>
      </c>
      <c r="T976" s="9" t="str">
        <f t="shared" si="63"/>
        <v>-</v>
      </c>
      <c r="U976" s="8"/>
    </row>
    <row r="977" customHeight="1" spans="2:21">
      <c r="B977" s="8">
        <f t="shared" si="60"/>
        <v>971</v>
      </c>
      <c r="C977" s="8" t="str">
        <f>IF(选股!C971&lt;&gt;"",选股!C971,"-")</f>
        <v>-</v>
      </c>
      <c r="D977" s="8"/>
      <c r="E977" s="8" t="str">
        <f>IFERROR(VLOOKUP(C977,选股!C971:E1967,2,FALSE),"-")</f>
        <v>-</v>
      </c>
      <c r="F977" s="8"/>
      <c r="G977" s="8"/>
      <c r="H977" s="8"/>
      <c r="I977" s="8"/>
      <c r="J977" s="8"/>
      <c r="K977" s="8" t="str">
        <f>IFERROR(VLOOKUP(C977,选股!C971:E1967,3,FALSE),"-")</f>
        <v>-</v>
      </c>
      <c r="L977" s="8" t="str">
        <f>IF(C977&lt;&gt;"-",SUMIFS(买入!$G$4:$G$1000,买入!$C$4:$C$1000,持仓统计!C977),"-")</f>
        <v>-</v>
      </c>
      <c r="M977" s="9" t="str">
        <f>IF(C977&lt;&gt;"-",SUMIFS(买入!$I$4:$I$1000,买入!$C$4:$C$1000,持仓统计!C977),"-")</f>
        <v>-</v>
      </c>
      <c r="N977" s="8" t="str">
        <f>IF(C977&lt;&gt;"-",SUMIFS(卖出!$G$4:$G$1000,卖出!$C$4:$C$1000,持仓统计!C977),"-")</f>
        <v>-</v>
      </c>
      <c r="O977" s="9" t="str">
        <f>IF(C977&lt;&gt;"-",SUMIFS(卖出!$I$4:$I$1000,卖出!$C$4:$C$1000,持仓统计!C977),"-")</f>
        <v>-</v>
      </c>
      <c r="P977" s="8" t="str">
        <f t="shared" si="61"/>
        <v>-</v>
      </c>
      <c r="Q977" s="9"/>
      <c r="R977" s="9" t="str">
        <f t="shared" si="62"/>
        <v>-</v>
      </c>
      <c r="S977" s="9" t="str">
        <f>IF(C977&lt;&gt;"-",SUMIFS(买入!$J$4:$J$1000,买入!$C$4:$C$1000,持仓统计!C977)+SUMIFS(卖出!$J$4:$J$1000,卖出!$C$4:$C$1000,持仓统计!C977),"-")</f>
        <v>-</v>
      </c>
      <c r="T977" s="9" t="str">
        <f t="shared" si="63"/>
        <v>-</v>
      </c>
      <c r="U977" s="8"/>
    </row>
    <row r="978" customHeight="1" spans="2:21">
      <c r="B978" s="8">
        <f t="shared" si="60"/>
        <v>972</v>
      </c>
      <c r="C978" s="8" t="str">
        <f>IF(选股!C972&lt;&gt;"",选股!C972,"-")</f>
        <v>-</v>
      </c>
      <c r="D978" s="8"/>
      <c r="E978" s="8" t="str">
        <f>IFERROR(VLOOKUP(C978,选股!C972:E1968,2,FALSE),"-")</f>
        <v>-</v>
      </c>
      <c r="F978" s="8"/>
      <c r="G978" s="8"/>
      <c r="H978" s="8"/>
      <c r="I978" s="8"/>
      <c r="J978" s="8"/>
      <c r="K978" s="8" t="str">
        <f>IFERROR(VLOOKUP(C978,选股!C972:E1968,3,FALSE),"-")</f>
        <v>-</v>
      </c>
      <c r="L978" s="8" t="str">
        <f>IF(C978&lt;&gt;"-",SUMIFS(买入!$G$4:$G$1000,买入!$C$4:$C$1000,持仓统计!C978),"-")</f>
        <v>-</v>
      </c>
      <c r="M978" s="9" t="str">
        <f>IF(C978&lt;&gt;"-",SUMIFS(买入!$I$4:$I$1000,买入!$C$4:$C$1000,持仓统计!C978),"-")</f>
        <v>-</v>
      </c>
      <c r="N978" s="8" t="str">
        <f>IF(C978&lt;&gt;"-",SUMIFS(卖出!$G$4:$G$1000,卖出!$C$4:$C$1000,持仓统计!C978),"-")</f>
        <v>-</v>
      </c>
      <c r="O978" s="9" t="str">
        <f>IF(C978&lt;&gt;"-",SUMIFS(卖出!$I$4:$I$1000,卖出!$C$4:$C$1000,持仓统计!C978),"-")</f>
        <v>-</v>
      </c>
      <c r="P978" s="8" t="str">
        <f t="shared" si="61"/>
        <v>-</v>
      </c>
      <c r="Q978" s="9"/>
      <c r="R978" s="9" t="str">
        <f t="shared" si="62"/>
        <v>-</v>
      </c>
      <c r="S978" s="9" t="str">
        <f>IF(C978&lt;&gt;"-",SUMIFS(买入!$J$4:$J$1000,买入!$C$4:$C$1000,持仓统计!C978)+SUMIFS(卖出!$J$4:$J$1000,卖出!$C$4:$C$1000,持仓统计!C978),"-")</f>
        <v>-</v>
      </c>
      <c r="T978" s="9" t="str">
        <f t="shared" si="63"/>
        <v>-</v>
      </c>
      <c r="U978" s="8"/>
    </row>
    <row r="979" customHeight="1" spans="2:21">
      <c r="B979" s="8">
        <f t="shared" si="60"/>
        <v>973</v>
      </c>
      <c r="C979" s="8" t="str">
        <f>IF(选股!C973&lt;&gt;"",选股!C973,"-")</f>
        <v>-</v>
      </c>
      <c r="D979" s="8"/>
      <c r="E979" s="8" t="str">
        <f>IFERROR(VLOOKUP(C979,选股!C973:E1969,2,FALSE),"-")</f>
        <v>-</v>
      </c>
      <c r="F979" s="8"/>
      <c r="G979" s="8"/>
      <c r="H979" s="8"/>
      <c r="I979" s="8"/>
      <c r="J979" s="8"/>
      <c r="K979" s="8" t="str">
        <f>IFERROR(VLOOKUP(C979,选股!C973:E1969,3,FALSE),"-")</f>
        <v>-</v>
      </c>
      <c r="L979" s="8" t="str">
        <f>IF(C979&lt;&gt;"-",SUMIFS(买入!$G$4:$G$1000,买入!$C$4:$C$1000,持仓统计!C979),"-")</f>
        <v>-</v>
      </c>
      <c r="M979" s="9" t="str">
        <f>IF(C979&lt;&gt;"-",SUMIFS(买入!$I$4:$I$1000,买入!$C$4:$C$1000,持仓统计!C979),"-")</f>
        <v>-</v>
      </c>
      <c r="N979" s="8" t="str">
        <f>IF(C979&lt;&gt;"-",SUMIFS(卖出!$G$4:$G$1000,卖出!$C$4:$C$1000,持仓统计!C979),"-")</f>
        <v>-</v>
      </c>
      <c r="O979" s="9" t="str">
        <f>IF(C979&lt;&gt;"-",SUMIFS(卖出!$I$4:$I$1000,卖出!$C$4:$C$1000,持仓统计!C979),"-")</f>
        <v>-</v>
      </c>
      <c r="P979" s="8" t="str">
        <f t="shared" si="61"/>
        <v>-</v>
      </c>
      <c r="Q979" s="9"/>
      <c r="R979" s="9" t="str">
        <f t="shared" si="62"/>
        <v>-</v>
      </c>
      <c r="S979" s="9" t="str">
        <f>IF(C979&lt;&gt;"-",SUMIFS(买入!$J$4:$J$1000,买入!$C$4:$C$1000,持仓统计!C979)+SUMIFS(卖出!$J$4:$J$1000,卖出!$C$4:$C$1000,持仓统计!C979),"-")</f>
        <v>-</v>
      </c>
      <c r="T979" s="9" t="str">
        <f t="shared" si="63"/>
        <v>-</v>
      </c>
      <c r="U979" s="8"/>
    </row>
    <row r="980" customHeight="1" spans="2:21">
      <c r="B980" s="8">
        <f t="shared" si="60"/>
        <v>974</v>
      </c>
      <c r="C980" s="8" t="str">
        <f>IF(选股!C974&lt;&gt;"",选股!C974,"-")</f>
        <v>-</v>
      </c>
      <c r="D980" s="8"/>
      <c r="E980" s="8" t="str">
        <f>IFERROR(VLOOKUP(C980,选股!C974:E1970,2,FALSE),"-")</f>
        <v>-</v>
      </c>
      <c r="F980" s="8"/>
      <c r="G980" s="8"/>
      <c r="H980" s="8"/>
      <c r="I980" s="8"/>
      <c r="J980" s="8"/>
      <c r="K980" s="8" t="str">
        <f>IFERROR(VLOOKUP(C980,选股!C974:E1970,3,FALSE),"-")</f>
        <v>-</v>
      </c>
      <c r="L980" s="8" t="str">
        <f>IF(C980&lt;&gt;"-",SUMIFS(买入!$G$4:$G$1000,买入!$C$4:$C$1000,持仓统计!C980),"-")</f>
        <v>-</v>
      </c>
      <c r="M980" s="9" t="str">
        <f>IF(C980&lt;&gt;"-",SUMIFS(买入!$I$4:$I$1000,买入!$C$4:$C$1000,持仓统计!C980),"-")</f>
        <v>-</v>
      </c>
      <c r="N980" s="8" t="str">
        <f>IF(C980&lt;&gt;"-",SUMIFS(卖出!$G$4:$G$1000,卖出!$C$4:$C$1000,持仓统计!C980),"-")</f>
        <v>-</v>
      </c>
      <c r="O980" s="9" t="str">
        <f>IF(C980&lt;&gt;"-",SUMIFS(卖出!$I$4:$I$1000,卖出!$C$4:$C$1000,持仓统计!C980),"-")</f>
        <v>-</v>
      </c>
      <c r="P980" s="8" t="str">
        <f t="shared" si="61"/>
        <v>-</v>
      </c>
      <c r="Q980" s="9"/>
      <c r="R980" s="9" t="str">
        <f t="shared" si="62"/>
        <v>-</v>
      </c>
      <c r="S980" s="9" t="str">
        <f>IF(C980&lt;&gt;"-",SUMIFS(买入!$J$4:$J$1000,买入!$C$4:$C$1000,持仓统计!C980)+SUMIFS(卖出!$J$4:$J$1000,卖出!$C$4:$C$1000,持仓统计!C980),"-")</f>
        <v>-</v>
      </c>
      <c r="T980" s="9" t="str">
        <f t="shared" si="63"/>
        <v>-</v>
      </c>
      <c r="U980" s="8"/>
    </row>
    <row r="981" customHeight="1" spans="2:21">
      <c r="B981" s="8">
        <f t="shared" si="60"/>
        <v>975</v>
      </c>
      <c r="C981" s="8" t="str">
        <f>IF(选股!C975&lt;&gt;"",选股!C975,"-")</f>
        <v>-</v>
      </c>
      <c r="D981" s="8"/>
      <c r="E981" s="8" t="str">
        <f>IFERROR(VLOOKUP(C981,选股!C975:E1971,2,FALSE),"-")</f>
        <v>-</v>
      </c>
      <c r="F981" s="8"/>
      <c r="G981" s="8"/>
      <c r="H981" s="8"/>
      <c r="I981" s="8"/>
      <c r="J981" s="8"/>
      <c r="K981" s="8" t="str">
        <f>IFERROR(VLOOKUP(C981,选股!C975:E1971,3,FALSE),"-")</f>
        <v>-</v>
      </c>
      <c r="L981" s="8" t="str">
        <f>IF(C981&lt;&gt;"-",SUMIFS(买入!$G$4:$G$1000,买入!$C$4:$C$1000,持仓统计!C981),"-")</f>
        <v>-</v>
      </c>
      <c r="M981" s="9" t="str">
        <f>IF(C981&lt;&gt;"-",SUMIFS(买入!$I$4:$I$1000,买入!$C$4:$C$1000,持仓统计!C981),"-")</f>
        <v>-</v>
      </c>
      <c r="N981" s="8" t="str">
        <f>IF(C981&lt;&gt;"-",SUMIFS(卖出!$G$4:$G$1000,卖出!$C$4:$C$1000,持仓统计!C981),"-")</f>
        <v>-</v>
      </c>
      <c r="O981" s="9" t="str">
        <f>IF(C981&lt;&gt;"-",SUMIFS(卖出!$I$4:$I$1000,卖出!$C$4:$C$1000,持仓统计!C981),"-")</f>
        <v>-</v>
      </c>
      <c r="P981" s="8" t="str">
        <f t="shared" si="61"/>
        <v>-</v>
      </c>
      <c r="Q981" s="9"/>
      <c r="R981" s="9" t="str">
        <f t="shared" si="62"/>
        <v>-</v>
      </c>
      <c r="S981" s="9" t="str">
        <f>IF(C981&lt;&gt;"-",SUMIFS(买入!$J$4:$J$1000,买入!$C$4:$C$1000,持仓统计!C981)+SUMIFS(卖出!$J$4:$J$1000,卖出!$C$4:$C$1000,持仓统计!C981),"-")</f>
        <v>-</v>
      </c>
      <c r="T981" s="9" t="str">
        <f t="shared" si="63"/>
        <v>-</v>
      </c>
      <c r="U981" s="8"/>
    </row>
    <row r="982" customHeight="1" spans="2:21">
      <c r="B982" s="8">
        <f t="shared" si="60"/>
        <v>976</v>
      </c>
      <c r="C982" s="8" t="str">
        <f>IF(选股!C976&lt;&gt;"",选股!C976,"-")</f>
        <v>-</v>
      </c>
      <c r="D982" s="8"/>
      <c r="E982" s="8" t="str">
        <f>IFERROR(VLOOKUP(C982,选股!C976:E1972,2,FALSE),"-")</f>
        <v>-</v>
      </c>
      <c r="F982" s="8"/>
      <c r="G982" s="8"/>
      <c r="H982" s="8"/>
      <c r="I982" s="8"/>
      <c r="J982" s="8"/>
      <c r="K982" s="8" t="str">
        <f>IFERROR(VLOOKUP(C982,选股!C976:E1972,3,FALSE),"-")</f>
        <v>-</v>
      </c>
      <c r="L982" s="8" t="str">
        <f>IF(C982&lt;&gt;"-",SUMIFS(买入!$G$4:$G$1000,买入!$C$4:$C$1000,持仓统计!C982),"-")</f>
        <v>-</v>
      </c>
      <c r="M982" s="9" t="str">
        <f>IF(C982&lt;&gt;"-",SUMIFS(买入!$I$4:$I$1000,买入!$C$4:$C$1000,持仓统计!C982),"-")</f>
        <v>-</v>
      </c>
      <c r="N982" s="8" t="str">
        <f>IF(C982&lt;&gt;"-",SUMIFS(卖出!$G$4:$G$1000,卖出!$C$4:$C$1000,持仓统计!C982),"-")</f>
        <v>-</v>
      </c>
      <c r="O982" s="9" t="str">
        <f>IF(C982&lt;&gt;"-",SUMIFS(卖出!$I$4:$I$1000,卖出!$C$4:$C$1000,持仓统计!C982),"-")</f>
        <v>-</v>
      </c>
      <c r="P982" s="8" t="str">
        <f t="shared" si="61"/>
        <v>-</v>
      </c>
      <c r="Q982" s="9"/>
      <c r="R982" s="9" t="str">
        <f t="shared" si="62"/>
        <v>-</v>
      </c>
      <c r="S982" s="9" t="str">
        <f>IF(C982&lt;&gt;"-",SUMIFS(买入!$J$4:$J$1000,买入!$C$4:$C$1000,持仓统计!C982)+SUMIFS(卖出!$J$4:$J$1000,卖出!$C$4:$C$1000,持仓统计!C982),"-")</f>
        <v>-</v>
      </c>
      <c r="T982" s="9" t="str">
        <f t="shared" si="63"/>
        <v>-</v>
      </c>
      <c r="U982" s="8"/>
    </row>
    <row r="983" customHeight="1" spans="2:21">
      <c r="B983" s="8">
        <f t="shared" si="60"/>
        <v>977</v>
      </c>
      <c r="C983" s="8" t="str">
        <f>IF(选股!C977&lt;&gt;"",选股!C977,"-")</f>
        <v>-</v>
      </c>
      <c r="D983" s="8"/>
      <c r="E983" s="8" t="str">
        <f>IFERROR(VLOOKUP(C983,选股!C977:E1973,2,FALSE),"-")</f>
        <v>-</v>
      </c>
      <c r="F983" s="8"/>
      <c r="G983" s="8"/>
      <c r="H983" s="8"/>
      <c r="I983" s="8"/>
      <c r="J983" s="8"/>
      <c r="K983" s="8" t="str">
        <f>IFERROR(VLOOKUP(C983,选股!C977:E1973,3,FALSE),"-")</f>
        <v>-</v>
      </c>
      <c r="L983" s="8" t="str">
        <f>IF(C983&lt;&gt;"-",SUMIFS(买入!$G$4:$G$1000,买入!$C$4:$C$1000,持仓统计!C983),"-")</f>
        <v>-</v>
      </c>
      <c r="M983" s="9" t="str">
        <f>IF(C983&lt;&gt;"-",SUMIFS(买入!$I$4:$I$1000,买入!$C$4:$C$1000,持仓统计!C983),"-")</f>
        <v>-</v>
      </c>
      <c r="N983" s="8" t="str">
        <f>IF(C983&lt;&gt;"-",SUMIFS(卖出!$G$4:$G$1000,卖出!$C$4:$C$1000,持仓统计!C983),"-")</f>
        <v>-</v>
      </c>
      <c r="O983" s="9" t="str">
        <f>IF(C983&lt;&gt;"-",SUMIFS(卖出!$I$4:$I$1000,卖出!$C$4:$C$1000,持仓统计!C983),"-")</f>
        <v>-</v>
      </c>
      <c r="P983" s="8" t="str">
        <f t="shared" si="61"/>
        <v>-</v>
      </c>
      <c r="Q983" s="9"/>
      <c r="R983" s="9" t="str">
        <f t="shared" si="62"/>
        <v>-</v>
      </c>
      <c r="S983" s="9" t="str">
        <f>IF(C983&lt;&gt;"-",SUMIFS(买入!$J$4:$J$1000,买入!$C$4:$C$1000,持仓统计!C983)+SUMIFS(卖出!$J$4:$J$1000,卖出!$C$4:$C$1000,持仓统计!C983),"-")</f>
        <v>-</v>
      </c>
      <c r="T983" s="9" t="str">
        <f t="shared" si="63"/>
        <v>-</v>
      </c>
      <c r="U983" s="8"/>
    </row>
    <row r="984" customHeight="1" spans="2:21">
      <c r="B984" s="8">
        <f t="shared" si="60"/>
        <v>978</v>
      </c>
      <c r="C984" s="8" t="str">
        <f>IF(选股!C978&lt;&gt;"",选股!C978,"-")</f>
        <v>-</v>
      </c>
      <c r="D984" s="8"/>
      <c r="E984" s="8" t="str">
        <f>IFERROR(VLOOKUP(C984,选股!C978:E1974,2,FALSE),"-")</f>
        <v>-</v>
      </c>
      <c r="F984" s="8"/>
      <c r="G984" s="8"/>
      <c r="H984" s="8"/>
      <c r="I984" s="8"/>
      <c r="J984" s="8"/>
      <c r="K984" s="8" t="str">
        <f>IFERROR(VLOOKUP(C984,选股!C978:E1974,3,FALSE),"-")</f>
        <v>-</v>
      </c>
      <c r="L984" s="8" t="str">
        <f>IF(C984&lt;&gt;"-",SUMIFS(买入!$G$4:$G$1000,买入!$C$4:$C$1000,持仓统计!C984),"-")</f>
        <v>-</v>
      </c>
      <c r="M984" s="9" t="str">
        <f>IF(C984&lt;&gt;"-",SUMIFS(买入!$I$4:$I$1000,买入!$C$4:$C$1000,持仓统计!C984),"-")</f>
        <v>-</v>
      </c>
      <c r="N984" s="8" t="str">
        <f>IF(C984&lt;&gt;"-",SUMIFS(卖出!$G$4:$G$1000,卖出!$C$4:$C$1000,持仓统计!C984),"-")</f>
        <v>-</v>
      </c>
      <c r="O984" s="9" t="str">
        <f>IF(C984&lt;&gt;"-",SUMIFS(卖出!$I$4:$I$1000,卖出!$C$4:$C$1000,持仓统计!C984),"-")</f>
        <v>-</v>
      </c>
      <c r="P984" s="8" t="str">
        <f t="shared" si="61"/>
        <v>-</v>
      </c>
      <c r="Q984" s="9"/>
      <c r="R984" s="9" t="str">
        <f t="shared" si="62"/>
        <v>-</v>
      </c>
      <c r="S984" s="9" t="str">
        <f>IF(C984&lt;&gt;"-",SUMIFS(买入!$J$4:$J$1000,买入!$C$4:$C$1000,持仓统计!C984)+SUMIFS(卖出!$J$4:$J$1000,卖出!$C$4:$C$1000,持仓统计!C984),"-")</f>
        <v>-</v>
      </c>
      <c r="T984" s="9" t="str">
        <f t="shared" si="63"/>
        <v>-</v>
      </c>
      <c r="U984" s="8"/>
    </row>
    <row r="985" customHeight="1" spans="2:21">
      <c r="B985" s="8">
        <f t="shared" si="60"/>
        <v>979</v>
      </c>
      <c r="C985" s="8" t="str">
        <f>IF(选股!C979&lt;&gt;"",选股!C979,"-")</f>
        <v>-</v>
      </c>
      <c r="D985" s="8"/>
      <c r="E985" s="8" t="str">
        <f>IFERROR(VLOOKUP(C985,选股!C979:E1975,2,FALSE),"-")</f>
        <v>-</v>
      </c>
      <c r="F985" s="8"/>
      <c r="G985" s="8"/>
      <c r="H985" s="8"/>
      <c r="I985" s="8"/>
      <c r="J985" s="8"/>
      <c r="K985" s="8" t="str">
        <f>IFERROR(VLOOKUP(C985,选股!C979:E1975,3,FALSE),"-")</f>
        <v>-</v>
      </c>
      <c r="L985" s="8" t="str">
        <f>IF(C985&lt;&gt;"-",SUMIFS(买入!$G$4:$G$1000,买入!$C$4:$C$1000,持仓统计!C985),"-")</f>
        <v>-</v>
      </c>
      <c r="M985" s="9" t="str">
        <f>IF(C985&lt;&gt;"-",SUMIFS(买入!$I$4:$I$1000,买入!$C$4:$C$1000,持仓统计!C985),"-")</f>
        <v>-</v>
      </c>
      <c r="N985" s="8" t="str">
        <f>IF(C985&lt;&gt;"-",SUMIFS(卖出!$G$4:$G$1000,卖出!$C$4:$C$1000,持仓统计!C985),"-")</f>
        <v>-</v>
      </c>
      <c r="O985" s="9" t="str">
        <f>IF(C985&lt;&gt;"-",SUMIFS(卖出!$I$4:$I$1000,卖出!$C$4:$C$1000,持仓统计!C985),"-")</f>
        <v>-</v>
      </c>
      <c r="P985" s="8" t="str">
        <f t="shared" si="61"/>
        <v>-</v>
      </c>
      <c r="Q985" s="9"/>
      <c r="R985" s="9" t="str">
        <f t="shared" si="62"/>
        <v>-</v>
      </c>
      <c r="S985" s="9" t="str">
        <f>IF(C985&lt;&gt;"-",SUMIFS(买入!$J$4:$J$1000,买入!$C$4:$C$1000,持仓统计!C985)+SUMIFS(卖出!$J$4:$J$1000,卖出!$C$4:$C$1000,持仓统计!C985),"-")</f>
        <v>-</v>
      </c>
      <c r="T985" s="9" t="str">
        <f t="shared" si="63"/>
        <v>-</v>
      </c>
      <c r="U985" s="8"/>
    </row>
    <row r="986" customHeight="1" spans="2:21">
      <c r="B986" s="8">
        <f t="shared" si="60"/>
        <v>980</v>
      </c>
      <c r="C986" s="8" t="str">
        <f>IF(选股!C980&lt;&gt;"",选股!C980,"-")</f>
        <v>-</v>
      </c>
      <c r="D986" s="8"/>
      <c r="E986" s="8" t="str">
        <f>IFERROR(VLOOKUP(C986,选股!C980:E1976,2,FALSE),"-")</f>
        <v>-</v>
      </c>
      <c r="F986" s="8"/>
      <c r="G986" s="8"/>
      <c r="H986" s="8"/>
      <c r="I986" s="8"/>
      <c r="J986" s="8"/>
      <c r="K986" s="8" t="str">
        <f>IFERROR(VLOOKUP(C986,选股!C980:E1976,3,FALSE),"-")</f>
        <v>-</v>
      </c>
      <c r="L986" s="8" t="str">
        <f>IF(C986&lt;&gt;"-",SUMIFS(买入!$G$4:$G$1000,买入!$C$4:$C$1000,持仓统计!C986),"-")</f>
        <v>-</v>
      </c>
      <c r="M986" s="9" t="str">
        <f>IF(C986&lt;&gt;"-",SUMIFS(买入!$I$4:$I$1000,买入!$C$4:$C$1000,持仓统计!C986),"-")</f>
        <v>-</v>
      </c>
      <c r="N986" s="8" t="str">
        <f>IF(C986&lt;&gt;"-",SUMIFS(卖出!$G$4:$G$1000,卖出!$C$4:$C$1000,持仓统计!C986),"-")</f>
        <v>-</v>
      </c>
      <c r="O986" s="9" t="str">
        <f>IF(C986&lt;&gt;"-",SUMIFS(卖出!$I$4:$I$1000,卖出!$C$4:$C$1000,持仓统计!C986),"-")</f>
        <v>-</v>
      </c>
      <c r="P986" s="8" t="str">
        <f t="shared" si="61"/>
        <v>-</v>
      </c>
      <c r="Q986" s="9"/>
      <c r="R986" s="9" t="str">
        <f t="shared" si="62"/>
        <v>-</v>
      </c>
      <c r="S986" s="9" t="str">
        <f>IF(C986&lt;&gt;"-",SUMIFS(买入!$J$4:$J$1000,买入!$C$4:$C$1000,持仓统计!C986)+SUMIFS(卖出!$J$4:$J$1000,卖出!$C$4:$C$1000,持仓统计!C986),"-")</f>
        <v>-</v>
      </c>
      <c r="T986" s="9" t="str">
        <f t="shared" si="63"/>
        <v>-</v>
      </c>
      <c r="U986" s="8"/>
    </row>
    <row r="987" customHeight="1" spans="2:21">
      <c r="B987" s="8">
        <f t="shared" si="60"/>
        <v>981</v>
      </c>
      <c r="C987" s="8" t="str">
        <f>IF(选股!C981&lt;&gt;"",选股!C981,"-")</f>
        <v>-</v>
      </c>
      <c r="D987" s="8"/>
      <c r="E987" s="8" t="str">
        <f>IFERROR(VLOOKUP(C987,选股!C981:E1977,2,FALSE),"-")</f>
        <v>-</v>
      </c>
      <c r="F987" s="8"/>
      <c r="G987" s="8"/>
      <c r="H987" s="8"/>
      <c r="I987" s="8"/>
      <c r="J987" s="8"/>
      <c r="K987" s="8" t="str">
        <f>IFERROR(VLOOKUP(C987,选股!C981:E1977,3,FALSE),"-")</f>
        <v>-</v>
      </c>
      <c r="L987" s="8" t="str">
        <f>IF(C987&lt;&gt;"-",SUMIFS(买入!$G$4:$G$1000,买入!$C$4:$C$1000,持仓统计!C987),"-")</f>
        <v>-</v>
      </c>
      <c r="M987" s="9" t="str">
        <f>IF(C987&lt;&gt;"-",SUMIFS(买入!$I$4:$I$1000,买入!$C$4:$C$1000,持仓统计!C987),"-")</f>
        <v>-</v>
      </c>
      <c r="N987" s="8" t="str">
        <f>IF(C987&lt;&gt;"-",SUMIFS(卖出!$G$4:$G$1000,卖出!$C$4:$C$1000,持仓统计!C987),"-")</f>
        <v>-</v>
      </c>
      <c r="O987" s="9" t="str">
        <f>IF(C987&lt;&gt;"-",SUMIFS(卖出!$I$4:$I$1000,卖出!$C$4:$C$1000,持仓统计!C987),"-")</f>
        <v>-</v>
      </c>
      <c r="P987" s="8" t="str">
        <f t="shared" si="61"/>
        <v>-</v>
      </c>
      <c r="Q987" s="9"/>
      <c r="R987" s="9" t="str">
        <f t="shared" si="62"/>
        <v>-</v>
      </c>
      <c r="S987" s="9" t="str">
        <f>IF(C987&lt;&gt;"-",SUMIFS(买入!$J$4:$J$1000,买入!$C$4:$C$1000,持仓统计!C987)+SUMIFS(卖出!$J$4:$J$1000,卖出!$C$4:$C$1000,持仓统计!C987),"-")</f>
        <v>-</v>
      </c>
      <c r="T987" s="9" t="str">
        <f t="shared" si="63"/>
        <v>-</v>
      </c>
      <c r="U987" s="8"/>
    </row>
    <row r="988" customHeight="1" spans="2:21">
      <c r="B988" s="8">
        <f t="shared" si="60"/>
        <v>982</v>
      </c>
      <c r="C988" s="8" t="str">
        <f>IF(选股!C982&lt;&gt;"",选股!C982,"-")</f>
        <v>-</v>
      </c>
      <c r="D988" s="8"/>
      <c r="E988" s="8" t="str">
        <f>IFERROR(VLOOKUP(C988,选股!C982:E1978,2,FALSE),"-")</f>
        <v>-</v>
      </c>
      <c r="F988" s="8"/>
      <c r="G988" s="8"/>
      <c r="H988" s="8"/>
      <c r="I988" s="8"/>
      <c r="J988" s="8"/>
      <c r="K988" s="8" t="str">
        <f>IFERROR(VLOOKUP(C988,选股!C982:E1978,3,FALSE),"-")</f>
        <v>-</v>
      </c>
      <c r="L988" s="8" t="str">
        <f>IF(C988&lt;&gt;"-",SUMIFS(买入!$G$4:$G$1000,买入!$C$4:$C$1000,持仓统计!C988),"-")</f>
        <v>-</v>
      </c>
      <c r="M988" s="9" t="str">
        <f>IF(C988&lt;&gt;"-",SUMIFS(买入!$I$4:$I$1000,买入!$C$4:$C$1000,持仓统计!C988),"-")</f>
        <v>-</v>
      </c>
      <c r="N988" s="8" t="str">
        <f>IF(C988&lt;&gt;"-",SUMIFS(卖出!$G$4:$G$1000,卖出!$C$4:$C$1000,持仓统计!C988),"-")</f>
        <v>-</v>
      </c>
      <c r="O988" s="9" t="str">
        <f>IF(C988&lt;&gt;"-",SUMIFS(卖出!$I$4:$I$1000,卖出!$C$4:$C$1000,持仓统计!C988),"-")</f>
        <v>-</v>
      </c>
      <c r="P988" s="8" t="str">
        <f t="shared" si="61"/>
        <v>-</v>
      </c>
      <c r="Q988" s="9"/>
      <c r="R988" s="9" t="str">
        <f t="shared" si="62"/>
        <v>-</v>
      </c>
      <c r="S988" s="9" t="str">
        <f>IF(C988&lt;&gt;"-",SUMIFS(买入!$J$4:$J$1000,买入!$C$4:$C$1000,持仓统计!C988)+SUMIFS(卖出!$J$4:$J$1000,卖出!$C$4:$C$1000,持仓统计!C988),"-")</f>
        <v>-</v>
      </c>
      <c r="T988" s="9" t="str">
        <f t="shared" si="63"/>
        <v>-</v>
      </c>
      <c r="U988" s="8"/>
    </row>
    <row r="989" customHeight="1" spans="2:21">
      <c r="B989" s="8">
        <f t="shared" si="60"/>
        <v>983</v>
      </c>
      <c r="C989" s="8" t="str">
        <f>IF(选股!C983&lt;&gt;"",选股!C983,"-")</f>
        <v>-</v>
      </c>
      <c r="D989" s="8"/>
      <c r="E989" s="8" t="str">
        <f>IFERROR(VLOOKUP(C989,选股!C983:E1979,2,FALSE),"-")</f>
        <v>-</v>
      </c>
      <c r="F989" s="8"/>
      <c r="G989" s="8"/>
      <c r="H989" s="8"/>
      <c r="I989" s="8"/>
      <c r="J989" s="8"/>
      <c r="K989" s="8" t="str">
        <f>IFERROR(VLOOKUP(C989,选股!C983:E1979,3,FALSE),"-")</f>
        <v>-</v>
      </c>
      <c r="L989" s="8" t="str">
        <f>IF(C989&lt;&gt;"-",SUMIFS(买入!$G$4:$G$1000,买入!$C$4:$C$1000,持仓统计!C989),"-")</f>
        <v>-</v>
      </c>
      <c r="M989" s="9" t="str">
        <f>IF(C989&lt;&gt;"-",SUMIFS(买入!$I$4:$I$1000,买入!$C$4:$C$1000,持仓统计!C989),"-")</f>
        <v>-</v>
      </c>
      <c r="N989" s="8" t="str">
        <f>IF(C989&lt;&gt;"-",SUMIFS(卖出!$G$4:$G$1000,卖出!$C$4:$C$1000,持仓统计!C989),"-")</f>
        <v>-</v>
      </c>
      <c r="O989" s="9" t="str">
        <f>IF(C989&lt;&gt;"-",SUMIFS(卖出!$I$4:$I$1000,卖出!$C$4:$C$1000,持仓统计!C989),"-")</f>
        <v>-</v>
      </c>
      <c r="P989" s="8" t="str">
        <f t="shared" si="61"/>
        <v>-</v>
      </c>
      <c r="Q989" s="9"/>
      <c r="R989" s="9" t="str">
        <f t="shared" si="62"/>
        <v>-</v>
      </c>
      <c r="S989" s="9" t="str">
        <f>IF(C989&lt;&gt;"-",SUMIFS(买入!$J$4:$J$1000,买入!$C$4:$C$1000,持仓统计!C989)+SUMIFS(卖出!$J$4:$J$1000,卖出!$C$4:$C$1000,持仓统计!C989),"-")</f>
        <v>-</v>
      </c>
      <c r="T989" s="9" t="str">
        <f t="shared" si="63"/>
        <v>-</v>
      </c>
      <c r="U989" s="8"/>
    </row>
    <row r="990" customHeight="1" spans="2:21">
      <c r="B990" s="8">
        <f t="shared" si="60"/>
        <v>984</v>
      </c>
      <c r="C990" s="8" t="str">
        <f>IF(选股!C984&lt;&gt;"",选股!C984,"-")</f>
        <v>-</v>
      </c>
      <c r="D990" s="8"/>
      <c r="E990" s="8" t="str">
        <f>IFERROR(VLOOKUP(C990,选股!C984:E1980,2,FALSE),"-")</f>
        <v>-</v>
      </c>
      <c r="F990" s="8"/>
      <c r="G990" s="8"/>
      <c r="H990" s="8"/>
      <c r="I990" s="8"/>
      <c r="J990" s="8"/>
      <c r="K990" s="8" t="str">
        <f>IFERROR(VLOOKUP(C990,选股!C984:E1980,3,FALSE),"-")</f>
        <v>-</v>
      </c>
      <c r="L990" s="8" t="str">
        <f>IF(C990&lt;&gt;"-",SUMIFS(买入!$G$4:$G$1000,买入!$C$4:$C$1000,持仓统计!C990),"-")</f>
        <v>-</v>
      </c>
      <c r="M990" s="9" t="str">
        <f>IF(C990&lt;&gt;"-",SUMIFS(买入!$I$4:$I$1000,买入!$C$4:$C$1000,持仓统计!C990),"-")</f>
        <v>-</v>
      </c>
      <c r="N990" s="8" t="str">
        <f>IF(C990&lt;&gt;"-",SUMIFS(卖出!$G$4:$G$1000,卖出!$C$4:$C$1000,持仓统计!C990),"-")</f>
        <v>-</v>
      </c>
      <c r="O990" s="9" t="str">
        <f>IF(C990&lt;&gt;"-",SUMIFS(卖出!$I$4:$I$1000,卖出!$C$4:$C$1000,持仓统计!C990),"-")</f>
        <v>-</v>
      </c>
      <c r="P990" s="8" t="str">
        <f t="shared" si="61"/>
        <v>-</v>
      </c>
      <c r="Q990" s="9"/>
      <c r="R990" s="9" t="str">
        <f t="shared" si="62"/>
        <v>-</v>
      </c>
      <c r="S990" s="9" t="str">
        <f>IF(C990&lt;&gt;"-",SUMIFS(买入!$J$4:$J$1000,买入!$C$4:$C$1000,持仓统计!C990)+SUMIFS(卖出!$J$4:$J$1000,卖出!$C$4:$C$1000,持仓统计!C990),"-")</f>
        <v>-</v>
      </c>
      <c r="T990" s="9" t="str">
        <f t="shared" si="63"/>
        <v>-</v>
      </c>
      <c r="U990" s="8"/>
    </row>
    <row r="991" customHeight="1" spans="2:21">
      <c r="B991" s="8">
        <f t="shared" si="60"/>
        <v>985</v>
      </c>
      <c r="C991" s="8" t="str">
        <f>IF(选股!C985&lt;&gt;"",选股!C985,"-")</f>
        <v>-</v>
      </c>
      <c r="D991" s="8"/>
      <c r="E991" s="8" t="str">
        <f>IFERROR(VLOOKUP(C991,选股!C985:E1981,2,FALSE),"-")</f>
        <v>-</v>
      </c>
      <c r="F991" s="8"/>
      <c r="G991" s="8"/>
      <c r="H991" s="8"/>
      <c r="I991" s="8"/>
      <c r="J991" s="8"/>
      <c r="K991" s="8" t="str">
        <f>IFERROR(VLOOKUP(C991,选股!C985:E1981,3,FALSE),"-")</f>
        <v>-</v>
      </c>
      <c r="L991" s="8" t="str">
        <f>IF(C991&lt;&gt;"-",SUMIFS(买入!$G$4:$G$1000,买入!$C$4:$C$1000,持仓统计!C991),"-")</f>
        <v>-</v>
      </c>
      <c r="M991" s="9" t="str">
        <f>IF(C991&lt;&gt;"-",SUMIFS(买入!$I$4:$I$1000,买入!$C$4:$C$1000,持仓统计!C991),"-")</f>
        <v>-</v>
      </c>
      <c r="N991" s="8" t="str">
        <f>IF(C991&lt;&gt;"-",SUMIFS(卖出!$G$4:$G$1000,卖出!$C$4:$C$1000,持仓统计!C991),"-")</f>
        <v>-</v>
      </c>
      <c r="O991" s="9" t="str">
        <f>IF(C991&lt;&gt;"-",SUMIFS(卖出!$I$4:$I$1000,卖出!$C$4:$C$1000,持仓统计!C991),"-")</f>
        <v>-</v>
      </c>
      <c r="P991" s="8" t="str">
        <f t="shared" si="61"/>
        <v>-</v>
      </c>
      <c r="Q991" s="9"/>
      <c r="R991" s="9" t="str">
        <f t="shared" si="62"/>
        <v>-</v>
      </c>
      <c r="S991" s="9" t="str">
        <f>IF(C991&lt;&gt;"-",SUMIFS(买入!$J$4:$J$1000,买入!$C$4:$C$1000,持仓统计!C991)+SUMIFS(卖出!$J$4:$J$1000,卖出!$C$4:$C$1000,持仓统计!C991),"-")</f>
        <v>-</v>
      </c>
      <c r="T991" s="9" t="str">
        <f t="shared" si="63"/>
        <v>-</v>
      </c>
      <c r="U991" s="8"/>
    </row>
    <row r="992" customHeight="1" spans="2:21">
      <c r="B992" s="8">
        <f t="shared" si="60"/>
        <v>986</v>
      </c>
      <c r="C992" s="8" t="str">
        <f>IF(选股!C986&lt;&gt;"",选股!C986,"-")</f>
        <v>-</v>
      </c>
      <c r="D992" s="8"/>
      <c r="E992" s="8" t="str">
        <f>IFERROR(VLOOKUP(C992,选股!C986:E1982,2,FALSE),"-")</f>
        <v>-</v>
      </c>
      <c r="F992" s="8"/>
      <c r="G992" s="8"/>
      <c r="H992" s="8"/>
      <c r="I992" s="8"/>
      <c r="J992" s="8"/>
      <c r="K992" s="8" t="str">
        <f>IFERROR(VLOOKUP(C992,选股!C986:E1982,3,FALSE),"-")</f>
        <v>-</v>
      </c>
      <c r="L992" s="8" t="str">
        <f>IF(C992&lt;&gt;"-",SUMIFS(买入!$G$4:$G$1000,买入!$C$4:$C$1000,持仓统计!C992),"-")</f>
        <v>-</v>
      </c>
      <c r="M992" s="9" t="str">
        <f>IF(C992&lt;&gt;"-",SUMIFS(买入!$I$4:$I$1000,买入!$C$4:$C$1000,持仓统计!C992),"-")</f>
        <v>-</v>
      </c>
      <c r="N992" s="8" t="str">
        <f>IF(C992&lt;&gt;"-",SUMIFS(卖出!$G$4:$G$1000,卖出!$C$4:$C$1000,持仓统计!C992),"-")</f>
        <v>-</v>
      </c>
      <c r="O992" s="9" t="str">
        <f>IF(C992&lt;&gt;"-",SUMIFS(卖出!$I$4:$I$1000,卖出!$C$4:$C$1000,持仓统计!C992),"-")</f>
        <v>-</v>
      </c>
      <c r="P992" s="8" t="str">
        <f t="shared" si="61"/>
        <v>-</v>
      </c>
      <c r="Q992" s="9"/>
      <c r="R992" s="9" t="str">
        <f t="shared" si="62"/>
        <v>-</v>
      </c>
      <c r="S992" s="9" t="str">
        <f>IF(C992&lt;&gt;"-",SUMIFS(买入!$J$4:$J$1000,买入!$C$4:$C$1000,持仓统计!C992)+SUMIFS(卖出!$J$4:$J$1000,卖出!$C$4:$C$1000,持仓统计!C992),"-")</f>
        <v>-</v>
      </c>
      <c r="T992" s="9" t="str">
        <f t="shared" si="63"/>
        <v>-</v>
      </c>
      <c r="U992" s="8"/>
    </row>
    <row r="993" customHeight="1" spans="2:21">
      <c r="B993" s="8">
        <f t="shared" si="60"/>
        <v>987</v>
      </c>
      <c r="C993" s="8" t="str">
        <f>IF(选股!C987&lt;&gt;"",选股!C987,"-")</f>
        <v>-</v>
      </c>
      <c r="D993" s="8"/>
      <c r="E993" s="8" t="str">
        <f>IFERROR(VLOOKUP(C993,选股!C987:E1983,2,FALSE),"-")</f>
        <v>-</v>
      </c>
      <c r="F993" s="8"/>
      <c r="G993" s="8"/>
      <c r="H993" s="8"/>
      <c r="I993" s="8"/>
      <c r="J993" s="8"/>
      <c r="K993" s="8" t="str">
        <f>IFERROR(VLOOKUP(C993,选股!C987:E1983,3,FALSE),"-")</f>
        <v>-</v>
      </c>
      <c r="L993" s="8" t="str">
        <f>IF(C993&lt;&gt;"-",SUMIFS(买入!$G$4:$G$1000,买入!$C$4:$C$1000,持仓统计!C993),"-")</f>
        <v>-</v>
      </c>
      <c r="M993" s="9" t="str">
        <f>IF(C993&lt;&gt;"-",SUMIFS(买入!$I$4:$I$1000,买入!$C$4:$C$1000,持仓统计!C993),"-")</f>
        <v>-</v>
      </c>
      <c r="N993" s="8" t="str">
        <f>IF(C993&lt;&gt;"-",SUMIFS(卖出!$G$4:$G$1000,卖出!$C$4:$C$1000,持仓统计!C993),"-")</f>
        <v>-</v>
      </c>
      <c r="O993" s="9" t="str">
        <f>IF(C993&lt;&gt;"-",SUMIFS(卖出!$I$4:$I$1000,卖出!$C$4:$C$1000,持仓统计!C993),"-")</f>
        <v>-</v>
      </c>
      <c r="P993" s="8" t="str">
        <f t="shared" si="61"/>
        <v>-</v>
      </c>
      <c r="Q993" s="9"/>
      <c r="R993" s="9" t="str">
        <f t="shared" si="62"/>
        <v>-</v>
      </c>
      <c r="S993" s="9" t="str">
        <f>IF(C993&lt;&gt;"-",SUMIFS(买入!$J$4:$J$1000,买入!$C$4:$C$1000,持仓统计!C993)+SUMIFS(卖出!$J$4:$J$1000,卖出!$C$4:$C$1000,持仓统计!C993),"-")</f>
        <v>-</v>
      </c>
      <c r="T993" s="9" t="str">
        <f t="shared" si="63"/>
        <v>-</v>
      </c>
      <c r="U993" s="8"/>
    </row>
    <row r="994" customHeight="1" spans="2:21">
      <c r="B994" s="8">
        <f t="shared" si="60"/>
        <v>988</v>
      </c>
      <c r="C994" s="8" t="str">
        <f>IF(选股!C988&lt;&gt;"",选股!C988,"-")</f>
        <v>-</v>
      </c>
      <c r="D994" s="8"/>
      <c r="E994" s="8" t="str">
        <f>IFERROR(VLOOKUP(C994,选股!C988:E1984,2,FALSE),"-")</f>
        <v>-</v>
      </c>
      <c r="F994" s="8"/>
      <c r="G994" s="8"/>
      <c r="H994" s="8"/>
      <c r="I994" s="8"/>
      <c r="J994" s="8"/>
      <c r="K994" s="8" t="str">
        <f>IFERROR(VLOOKUP(C994,选股!C988:E1984,3,FALSE),"-")</f>
        <v>-</v>
      </c>
      <c r="L994" s="8" t="str">
        <f>IF(C994&lt;&gt;"-",SUMIFS(买入!$G$4:$G$1000,买入!$C$4:$C$1000,持仓统计!C994),"-")</f>
        <v>-</v>
      </c>
      <c r="M994" s="9" t="str">
        <f>IF(C994&lt;&gt;"-",SUMIFS(买入!$I$4:$I$1000,买入!$C$4:$C$1000,持仓统计!C994),"-")</f>
        <v>-</v>
      </c>
      <c r="N994" s="8" t="str">
        <f>IF(C994&lt;&gt;"-",SUMIFS(卖出!$G$4:$G$1000,卖出!$C$4:$C$1000,持仓统计!C994),"-")</f>
        <v>-</v>
      </c>
      <c r="O994" s="9" t="str">
        <f>IF(C994&lt;&gt;"-",SUMIFS(卖出!$I$4:$I$1000,卖出!$C$4:$C$1000,持仓统计!C994),"-")</f>
        <v>-</v>
      </c>
      <c r="P994" s="8" t="str">
        <f t="shared" si="61"/>
        <v>-</v>
      </c>
      <c r="Q994" s="9"/>
      <c r="R994" s="9" t="str">
        <f t="shared" si="62"/>
        <v>-</v>
      </c>
      <c r="S994" s="9" t="str">
        <f>IF(C994&lt;&gt;"-",SUMIFS(买入!$J$4:$J$1000,买入!$C$4:$C$1000,持仓统计!C994)+SUMIFS(卖出!$J$4:$J$1000,卖出!$C$4:$C$1000,持仓统计!C994),"-")</f>
        <v>-</v>
      </c>
      <c r="T994" s="9" t="str">
        <f t="shared" si="63"/>
        <v>-</v>
      </c>
      <c r="U994" s="8"/>
    </row>
    <row r="995" customHeight="1" spans="2:21">
      <c r="B995" s="8">
        <f t="shared" si="60"/>
        <v>989</v>
      </c>
      <c r="C995" s="8" t="str">
        <f>IF(选股!C989&lt;&gt;"",选股!C989,"-")</f>
        <v>-</v>
      </c>
      <c r="D995" s="8"/>
      <c r="E995" s="8" t="str">
        <f>IFERROR(VLOOKUP(C995,选股!C989:E1985,2,FALSE),"-")</f>
        <v>-</v>
      </c>
      <c r="F995" s="8"/>
      <c r="G995" s="8"/>
      <c r="H995" s="8"/>
      <c r="I995" s="8"/>
      <c r="J995" s="8"/>
      <c r="K995" s="8" t="str">
        <f>IFERROR(VLOOKUP(C995,选股!C989:E1985,3,FALSE),"-")</f>
        <v>-</v>
      </c>
      <c r="L995" s="8" t="str">
        <f>IF(C995&lt;&gt;"-",SUMIFS(买入!$G$4:$G$1000,买入!$C$4:$C$1000,持仓统计!C995),"-")</f>
        <v>-</v>
      </c>
      <c r="M995" s="9" t="str">
        <f>IF(C995&lt;&gt;"-",SUMIFS(买入!$I$4:$I$1000,买入!$C$4:$C$1000,持仓统计!C995),"-")</f>
        <v>-</v>
      </c>
      <c r="N995" s="8" t="str">
        <f>IF(C995&lt;&gt;"-",SUMIFS(卖出!$G$4:$G$1000,卖出!$C$4:$C$1000,持仓统计!C995),"-")</f>
        <v>-</v>
      </c>
      <c r="O995" s="9" t="str">
        <f>IF(C995&lt;&gt;"-",SUMIFS(卖出!$I$4:$I$1000,卖出!$C$4:$C$1000,持仓统计!C995),"-")</f>
        <v>-</v>
      </c>
      <c r="P995" s="8" t="str">
        <f t="shared" si="61"/>
        <v>-</v>
      </c>
      <c r="Q995" s="9"/>
      <c r="R995" s="9" t="str">
        <f t="shared" si="62"/>
        <v>-</v>
      </c>
      <c r="S995" s="9" t="str">
        <f>IF(C995&lt;&gt;"-",SUMIFS(买入!$J$4:$J$1000,买入!$C$4:$C$1000,持仓统计!C995)+SUMIFS(卖出!$J$4:$J$1000,卖出!$C$4:$C$1000,持仓统计!C995),"-")</f>
        <v>-</v>
      </c>
      <c r="T995" s="9" t="str">
        <f t="shared" si="63"/>
        <v>-</v>
      </c>
      <c r="U995" s="8"/>
    </row>
    <row r="996" customHeight="1" spans="2:21">
      <c r="B996" s="8">
        <f t="shared" si="60"/>
        <v>990</v>
      </c>
      <c r="C996" s="8" t="str">
        <f>IF(选股!C990&lt;&gt;"",选股!C990,"-")</f>
        <v>-</v>
      </c>
      <c r="D996" s="8"/>
      <c r="E996" s="8" t="str">
        <f>IFERROR(VLOOKUP(C996,选股!C990:E1986,2,FALSE),"-")</f>
        <v>-</v>
      </c>
      <c r="F996" s="8"/>
      <c r="G996" s="8"/>
      <c r="H996" s="8"/>
      <c r="I996" s="8"/>
      <c r="J996" s="8"/>
      <c r="K996" s="8" t="str">
        <f>IFERROR(VLOOKUP(C996,选股!C990:E1986,3,FALSE),"-")</f>
        <v>-</v>
      </c>
      <c r="L996" s="8" t="str">
        <f>IF(C996&lt;&gt;"-",SUMIFS(买入!$G$4:$G$1000,买入!$C$4:$C$1000,持仓统计!C996),"-")</f>
        <v>-</v>
      </c>
      <c r="M996" s="9" t="str">
        <f>IF(C996&lt;&gt;"-",SUMIFS(买入!$I$4:$I$1000,买入!$C$4:$C$1000,持仓统计!C996),"-")</f>
        <v>-</v>
      </c>
      <c r="N996" s="8" t="str">
        <f>IF(C996&lt;&gt;"-",SUMIFS(卖出!$G$4:$G$1000,卖出!$C$4:$C$1000,持仓统计!C996),"-")</f>
        <v>-</v>
      </c>
      <c r="O996" s="9" t="str">
        <f>IF(C996&lt;&gt;"-",SUMIFS(卖出!$I$4:$I$1000,卖出!$C$4:$C$1000,持仓统计!C996),"-")</f>
        <v>-</v>
      </c>
      <c r="P996" s="8" t="str">
        <f t="shared" si="61"/>
        <v>-</v>
      </c>
      <c r="Q996" s="9"/>
      <c r="R996" s="9" t="str">
        <f t="shared" si="62"/>
        <v>-</v>
      </c>
      <c r="S996" s="9" t="str">
        <f>IF(C996&lt;&gt;"-",SUMIFS(买入!$J$4:$J$1000,买入!$C$4:$C$1000,持仓统计!C996)+SUMIFS(卖出!$J$4:$J$1000,卖出!$C$4:$C$1000,持仓统计!C996),"-")</f>
        <v>-</v>
      </c>
      <c r="T996" s="9" t="str">
        <f t="shared" si="63"/>
        <v>-</v>
      </c>
      <c r="U996" s="8"/>
    </row>
    <row r="997" customHeight="1" spans="2:21">
      <c r="B997" s="8">
        <f t="shared" si="60"/>
        <v>991</v>
      </c>
      <c r="C997" s="8" t="str">
        <f>IF(选股!C991&lt;&gt;"",选股!C991,"-")</f>
        <v>-</v>
      </c>
      <c r="D997" s="8"/>
      <c r="E997" s="8" t="str">
        <f>IFERROR(VLOOKUP(C997,选股!C991:E1987,2,FALSE),"-")</f>
        <v>-</v>
      </c>
      <c r="F997" s="8"/>
      <c r="G997" s="8"/>
      <c r="H997" s="8"/>
      <c r="I997" s="8"/>
      <c r="J997" s="8"/>
      <c r="K997" s="8" t="str">
        <f>IFERROR(VLOOKUP(C997,选股!C991:E1987,3,FALSE),"-")</f>
        <v>-</v>
      </c>
      <c r="L997" s="8" t="str">
        <f>IF(C997&lt;&gt;"-",SUMIFS(买入!$G$4:$G$1000,买入!$C$4:$C$1000,持仓统计!C997),"-")</f>
        <v>-</v>
      </c>
      <c r="M997" s="9" t="str">
        <f>IF(C997&lt;&gt;"-",SUMIFS(买入!$I$4:$I$1000,买入!$C$4:$C$1000,持仓统计!C997),"-")</f>
        <v>-</v>
      </c>
      <c r="N997" s="8" t="str">
        <f>IF(C997&lt;&gt;"-",SUMIFS(卖出!$G$4:$G$1000,卖出!$C$4:$C$1000,持仓统计!C997),"-")</f>
        <v>-</v>
      </c>
      <c r="O997" s="9" t="str">
        <f>IF(C997&lt;&gt;"-",SUMIFS(卖出!$I$4:$I$1000,卖出!$C$4:$C$1000,持仓统计!C997),"-")</f>
        <v>-</v>
      </c>
      <c r="P997" s="8" t="str">
        <f t="shared" si="61"/>
        <v>-</v>
      </c>
      <c r="Q997" s="9"/>
      <c r="R997" s="9" t="str">
        <f t="shared" si="62"/>
        <v>-</v>
      </c>
      <c r="S997" s="9" t="str">
        <f>IF(C997&lt;&gt;"-",SUMIFS(买入!$J$4:$J$1000,买入!$C$4:$C$1000,持仓统计!C997)+SUMIFS(卖出!$J$4:$J$1000,卖出!$C$4:$C$1000,持仓统计!C997),"-")</f>
        <v>-</v>
      </c>
      <c r="T997" s="9" t="str">
        <f t="shared" si="63"/>
        <v>-</v>
      </c>
      <c r="U997" s="8"/>
    </row>
    <row r="998" customHeight="1" spans="2:21">
      <c r="B998" s="8">
        <f t="shared" si="60"/>
        <v>992</v>
      </c>
      <c r="C998" s="8" t="str">
        <f>IF(选股!C992&lt;&gt;"",选股!C992,"-")</f>
        <v>-</v>
      </c>
      <c r="D998" s="8"/>
      <c r="E998" s="8" t="str">
        <f>IFERROR(VLOOKUP(C998,选股!C992:E1988,2,FALSE),"-")</f>
        <v>-</v>
      </c>
      <c r="F998" s="8"/>
      <c r="G998" s="8"/>
      <c r="H998" s="8"/>
      <c r="I998" s="8"/>
      <c r="J998" s="8"/>
      <c r="K998" s="8" t="str">
        <f>IFERROR(VLOOKUP(C998,选股!C992:E1988,3,FALSE),"-")</f>
        <v>-</v>
      </c>
      <c r="L998" s="8" t="str">
        <f>IF(C998&lt;&gt;"-",SUMIFS(买入!$G$4:$G$1000,买入!$C$4:$C$1000,持仓统计!C998),"-")</f>
        <v>-</v>
      </c>
      <c r="M998" s="9" t="str">
        <f>IF(C998&lt;&gt;"-",SUMIFS(买入!$I$4:$I$1000,买入!$C$4:$C$1000,持仓统计!C998),"-")</f>
        <v>-</v>
      </c>
      <c r="N998" s="8" t="str">
        <f>IF(C998&lt;&gt;"-",SUMIFS(卖出!$G$4:$G$1000,卖出!$C$4:$C$1000,持仓统计!C998),"-")</f>
        <v>-</v>
      </c>
      <c r="O998" s="9" t="str">
        <f>IF(C998&lt;&gt;"-",SUMIFS(卖出!$I$4:$I$1000,卖出!$C$4:$C$1000,持仓统计!C998),"-")</f>
        <v>-</v>
      </c>
      <c r="P998" s="8" t="str">
        <f t="shared" si="61"/>
        <v>-</v>
      </c>
      <c r="Q998" s="9"/>
      <c r="R998" s="9" t="str">
        <f t="shared" si="62"/>
        <v>-</v>
      </c>
      <c r="S998" s="9" t="str">
        <f>IF(C998&lt;&gt;"-",SUMIFS(买入!$J$4:$J$1000,买入!$C$4:$C$1000,持仓统计!C998)+SUMIFS(卖出!$J$4:$J$1000,卖出!$C$4:$C$1000,持仓统计!C998),"-")</f>
        <v>-</v>
      </c>
      <c r="T998" s="9" t="str">
        <f t="shared" si="63"/>
        <v>-</v>
      </c>
      <c r="U998" s="8"/>
    </row>
    <row r="999" customHeight="1" spans="2:21">
      <c r="B999" s="8">
        <f t="shared" si="60"/>
        <v>993</v>
      </c>
      <c r="C999" s="8" t="str">
        <f>IF(选股!C993&lt;&gt;"",选股!C993,"-")</f>
        <v>-</v>
      </c>
      <c r="D999" s="8"/>
      <c r="E999" s="8" t="str">
        <f>IFERROR(VLOOKUP(C999,选股!C993:E1989,2,FALSE),"-")</f>
        <v>-</v>
      </c>
      <c r="F999" s="8"/>
      <c r="G999" s="8"/>
      <c r="H999" s="8"/>
      <c r="I999" s="8"/>
      <c r="J999" s="8"/>
      <c r="K999" s="8" t="str">
        <f>IFERROR(VLOOKUP(C999,选股!C993:E1989,3,FALSE),"-")</f>
        <v>-</v>
      </c>
      <c r="L999" s="8" t="str">
        <f>IF(C999&lt;&gt;"-",SUMIFS(买入!$G$4:$G$1000,买入!$C$4:$C$1000,持仓统计!C999),"-")</f>
        <v>-</v>
      </c>
      <c r="M999" s="9" t="str">
        <f>IF(C999&lt;&gt;"-",SUMIFS(买入!$I$4:$I$1000,买入!$C$4:$C$1000,持仓统计!C999),"-")</f>
        <v>-</v>
      </c>
      <c r="N999" s="8" t="str">
        <f>IF(C999&lt;&gt;"-",SUMIFS(卖出!$G$4:$G$1000,卖出!$C$4:$C$1000,持仓统计!C999),"-")</f>
        <v>-</v>
      </c>
      <c r="O999" s="9" t="str">
        <f>IF(C999&lt;&gt;"-",SUMIFS(卖出!$I$4:$I$1000,卖出!$C$4:$C$1000,持仓统计!C999),"-")</f>
        <v>-</v>
      </c>
      <c r="P999" s="8" t="str">
        <f t="shared" si="61"/>
        <v>-</v>
      </c>
      <c r="Q999" s="9"/>
      <c r="R999" s="9" t="str">
        <f t="shared" si="62"/>
        <v>-</v>
      </c>
      <c r="S999" s="9" t="str">
        <f>IF(C999&lt;&gt;"-",SUMIFS(买入!$J$4:$J$1000,买入!$C$4:$C$1000,持仓统计!C999)+SUMIFS(卖出!$J$4:$J$1000,卖出!$C$4:$C$1000,持仓统计!C999),"-")</f>
        <v>-</v>
      </c>
      <c r="T999" s="9" t="str">
        <f t="shared" si="63"/>
        <v>-</v>
      </c>
      <c r="U999" s="8"/>
    </row>
    <row r="1000" customHeight="1" spans="2:21">
      <c r="B1000" s="8">
        <f t="shared" si="60"/>
        <v>994</v>
      </c>
      <c r="C1000" s="8" t="str">
        <f>IF(选股!C994&lt;&gt;"",选股!C994,"-")</f>
        <v>-</v>
      </c>
      <c r="D1000" s="8"/>
      <c r="E1000" s="8" t="str">
        <f>IFERROR(VLOOKUP(C1000,选股!C994:E1990,2,FALSE),"-")</f>
        <v>-</v>
      </c>
      <c r="F1000" s="8"/>
      <c r="G1000" s="8"/>
      <c r="H1000" s="8"/>
      <c r="I1000" s="8"/>
      <c r="J1000" s="8"/>
      <c r="K1000" s="8" t="str">
        <f>IFERROR(VLOOKUP(C1000,选股!C994:E1990,3,FALSE),"-")</f>
        <v>-</v>
      </c>
      <c r="L1000" s="8" t="str">
        <f>IF(C1000&lt;&gt;"-",SUMIFS(买入!$G$4:$G$1000,买入!$C$4:$C$1000,持仓统计!C1000),"-")</f>
        <v>-</v>
      </c>
      <c r="M1000" s="9" t="str">
        <f>IF(C1000&lt;&gt;"-",SUMIFS(买入!$I$4:$I$1000,买入!$C$4:$C$1000,持仓统计!C1000),"-")</f>
        <v>-</v>
      </c>
      <c r="N1000" s="8" t="str">
        <f>IF(C1000&lt;&gt;"-",SUMIFS(卖出!$G$4:$G$1000,卖出!$C$4:$C$1000,持仓统计!C1000),"-")</f>
        <v>-</v>
      </c>
      <c r="O1000" s="9" t="str">
        <f>IF(C1000&lt;&gt;"-",SUMIFS(卖出!$I$4:$I$1000,卖出!$C$4:$C$1000,持仓统计!C1000),"-")</f>
        <v>-</v>
      </c>
      <c r="P1000" s="8" t="str">
        <f t="shared" si="61"/>
        <v>-</v>
      </c>
      <c r="Q1000" s="9"/>
      <c r="R1000" s="9" t="str">
        <f t="shared" si="62"/>
        <v>-</v>
      </c>
      <c r="S1000" s="9" t="str">
        <f>IF(C1000&lt;&gt;"-",SUMIFS(买入!$J$4:$J$1000,买入!$C$4:$C$1000,持仓统计!C1000)+SUMIFS(卖出!$J$4:$J$1000,卖出!$C$4:$C$1000,持仓统计!C1000),"-")</f>
        <v>-</v>
      </c>
      <c r="T1000" s="9" t="str">
        <f t="shared" si="63"/>
        <v>-</v>
      </c>
      <c r="U1000" s="8"/>
    </row>
    <row r="1001" customHeight="1" spans="2:21">
      <c r="B1001" s="8">
        <f t="shared" si="60"/>
        <v>995</v>
      </c>
      <c r="C1001" s="8" t="str">
        <f>IF(选股!C995&lt;&gt;"",选股!C995,"-")</f>
        <v>-</v>
      </c>
      <c r="D1001" s="8"/>
      <c r="E1001" s="8" t="str">
        <f>IFERROR(VLOOKUP(C1001,选股!C995:E1991,2,FALSE),"-")</f>
        <v>-</v>
      </c>
      <c r="F1001" s="8"/>
      <c r="G1001" s="8"/>
      <c r="H1001" s="8"/>
      <c r="I1001" s="8"/>
      <c r="J1001" s="8"/>
      <c r="K1001" s="8" t="str">
        <f>IFERROR(VLOOKUP(C1001,选股!C995:E1991,3,FALSE),"-")</f>
        <v>-</v>
      </c>
      <c r="L1001" s="8" t="str">
        <f>IF(C1001&lt;&gt;"-",SUMIFS(买入!$G$4:$G$1000,买入!$C$4:$C$1000,持仓统计!C1001),"-")</f>
        <v>-</v>
      </c>
      <c r="M1001" s="9" t="str">
        <f>IF(C1001&lt;&gt;"-",SUMIFS(买入!$I$4:$I$1000,买入!$C$4:$C$1000,持仓统计!C1001),"-")</f>
        <v>-</v>
      </c>
      <c r="N1001" s="8" t="str">
        <f>IF(C1001&lt;&gt;"-",SUMIFS(卖出!$G$4:$G$1000,卖出!$C$4:$C$1000,持仓统计!C1001),"-")</f>
        <v>-</v>
      </c>
      <c r="O1001" s="9" t="str">
        <f>IF(C1001&lt;&gt;"-",SUMIFS(卖出!$I$4:$I$1000,卖出!$C$4:$C$1000,持仓统计!C1001),"-")</f>
        <v>-</v>
      </c>
      <c r="P1001" s="8" t="str">
        <f t="shared" si="61"/>
        <v>-</v>
      </c>
      <c r="Q1001" s="9"/>
      <c r="R1001" s="9" t="str">
        <f t="shared" si="62"/>
        <v>-</v>
      </c>
      <c r="S1001" s="9" t="str">
        <f>IF(C1001&lt;&gt;"-",SUMIFS(买入!$J$4:$J$1000,买入!$C$4:$C$1000,持仓统计!C1001)+SUMIFS(卖出!$J$4:$J$1000,卖出!$C$4:$C$1000,持仓统计!C1001),"-")</f>
        <v>-</v>
      </c>
      <c r="T1001" s="9" t="str">
        <f t="shared" si="63"/>
        <v>-</v>
      </c>
      <c r="U1001" s="8"/>
    </row>
    <row r="1002" customHeight="1" spans="2:21">
      <c r="B1002" s="8">
        <f t="shared" si="60"/>
        <v>996</v>
      </c>
      <c r="C1002" s="8" t="str">
        <f>IF(选股!C996&lt;&gt;"",选股!C996,"-")</f>
        <v>-</v>
      </c>
      <c r="D1002" s="8"/>
      <c r="E1002" s="8" t="str">
        <f>IFERROR(VLOOKUP(C1002,选股!C996:E1992,2,FALSE),"-")</f>
        <v>-</v>
      </c>
      <c r="F1002" s="8"/>
      <c r="G1002" s="8"/>
      <c r="H1002" s="8"/>
      <c r="I1002" s="8"/>
      <c r="J1002" s="8"/>
      <c r="K1002" s="8" t="str">
        <f>IFERROR(VLOOKUP(C1002,选股!C996:E1992,3,FALSE),"-")</f>
        <v>-</v>
      </c>
      <c r="L1002" s="8" t="str">
        <f>IF(C1002&lt;&gt;"-",SUMIFS(买入!$G$4:$G$1000,买入!$C$4:$C$1000,持仓统计!C1002),"-")</f>
        <v>-</v>
      </c>
      <c r="M1002" s="9" t="str">
        <f>IF(C1002&lt;&gt;"-",SUMIFS(买入!$I$4:$I$1000,买入!$C$4:$C$1000,持仓统计!C1002),"-")</f>
        <v>-</v>
      </c>
      <c r="N1002" s="8" t="str">
        <f>IF(C1002&lt;&gt;"-",SUMIFS(卖出!$G$4:$G$1000,卖出!$C$4:$C$1000,持仓统计!C1002),"-")</f>
        <v>-</v>
      </c>
      <c r="O1002" s="9" t="str">
        <f>IF(C1002&lt;&gt;"-",SUMIFS(卖出!$I$4:$I$1000,卖出!$C$4:$C$1000,持仓统计!C1002),"-")</f>
        <v>-</v>
      </c>
      <c r="P1002" s="8" t="str">
        <f t="shared" si="61"/>
        <v>-</v>
      </c>
      <c r="Q1002" s="9"/>
      <c r="R1002" s="9" t="str">
        <f t="shared" si="62"/>
        <v>-</v>
      </c>
      <c r="S1002" s="9" t="str">
        <f>IF(C1002&lt;&gt;"-",SUMIFS(买入!$J$4:$J$1000,买入!$C$4:$C$1000,持仓统计!C1002)+SUMIFS(卖出!$J$4:$J$1000,卖出!$C$4:$C$1000,持仓统计!C1002),"-")</f>
        <v>-</v>
      </c>
      <c r="T1002" s="9" t="str">
        <f t="shared" si="63"/>
        <v>-</v>
      </c>
      <c r="U1002" s="8"/>
    </row>
    <row r="1003" customHeight="1" spans="2:21">
      <c r="B1003" s="8">
        <f t="shared" si="60"/>
        <v>997</v>
      </c>
      <c r="C1003" s="8" t="str">
        <f>IF(选股!C997&lt;&gt;"",选股!C997,"-")</f>
        <v>-</v>
      </c>
      <c r="D1003" s="8"/>
      <c r="E1003" s="8" t="str">
        <f>IFERROR(VLOOKUP(C1003,选股!C997:E1993,2,FALSE),"-")</f>
        <v>-</v>
      </c>
      <c r="F1003" s="8"/>
      <c r="G1003" s="8"/>
      <c r="H1003" s="8"/>
      <c r="I1003" s="8"/>
      <c r="J1003" s="8"/>
      <c r="K1003" s="8" t="str">
        <f>IFERROR(VLOOKUP(C1003,选股!C997:E1993,3,FALSE),"-")</f>
        <v>-</v>
      </c>
      <c r="L1003" s="8" t="str">
        <f>IF(C1003&lt;&gt;"-",SUMIFS(买入!$G$4:$G$1000,买入!$C$4:$C$1000,持仓统计!C1003),"-")</f>
        <v>-</v>
      </c>
      <c r="M1003" s="9" t="str">
        <f>IF(C1003&lt;&gt;"-",SUMIFS(买入!$I$4:$I$1000,买入!$C$4:$C$1000,持仓统计!C1003),"-")</f>
        <v>-</v>
      </c>
      <c r="N1003" s="8" t="str">
        <f>IF(C1003&lt;&gt;"-",SUMIFS(卖出!$G$4:$G$1000,卖出!$C$4:$C$1000,持仓统计!C1003),"-")</f>
        <v>-</v>
      </c>
      <c r="O1003" s="9" t="str">
        <f>IF(C1003&lt;&gt;"-",SUMIFS(卖出!$I$4:$I$1000,卖出!$C$4:$C$1000,持仓统计!C1003),"-")</f>
        <v>-</v>
      </c>
      <c r="P1003" s="8" t="str">
        <f t="shared" si="61"/>
        <v>-</v>
      </c>
      <c r="Q1003" s="9"/>
      <c r="R1003" s="9" t="str">
        <f t="shared" si="62"/>
        <v>-</v>
      </c>
      <c r="S1003" s="9" t="str">
        <f>IF(C1003&lt;&gt;"-",SUMIFS(买入!$J$4:$J$1000,买入!$C$4:$C$1000,持仓统计!C1003)+SUMIFS(卖出!$J$4:$J$1000,卖出!$C$4:$C$1000,持仓统计!C1003),"-")</f>
        <v>-</v>
      </c>
      <c r="T1003" s="9" t="str">
        <f t="shared" si="63"/>
        <v>-</v>
      </c>
      <c r="U1003" s="8"/>
    </row>
    <row r="1004" customHeight="1" spans="2:21">
      <c r="B1004" s="8">
        <f t="shared" ref="B971:B1004" si="64">IF(C1004&lt;&gt;"",ROW()-5,"")</f>
        <v>999</v>
      </c>
      <c r="C1004" s="8" t="str">
        <f>IF(选股!C998&lt;&gt;"",选股!C998,"-")</f>
        <v>-</v>
      </c>
      <c r="D1004" s="8"/>
      <c r="E1004" s="8" t="str">
        <f>IFERROR(VLOOKUP(C1004,选股!C998:E1994,2,FALSE),"-")</f>
        <v>-</v>
      </c>
      <c r="F1004" s="8"/>
      <c r="G1004" s="8"/>
      <c r="H1004" s="8"/>
      <c r="I1004" s="8"/>
      <c r="J1004" s="8"/>
      <c r="K1004" s="8" t="str">
        <f>IFERROR(VLOOKUP(C1004,选股!C998:E1994,3,FALSE),"-")</f>
        <v>-</v>
      </c>
      <c r="L1004" s="8" t="str">
        <f>IF(C1004&lt;&gt;"-",SUMIFS(买入!$G$4:$G$1000,买入!$C$4:$C$1000,持仓统计!C1004),"-")</f>
        <v>-</v>
      </c>
      <c r="M1004" s="9" t="str">
        <f>IF(C1004&lt;&gt;"-",SUMIFS(买入!$I$4:$I$1000,买入!$C$4:$C$1000,持仓统计!C1004),"-")</f>
        <v>-</v>
      </c>
      <c r="N1004" s="8" t="str">
        <f>IF(C1004&lt;&gt;"-",SUMIFS(卖出!$G$4:$G$1000,卖出!$C$4:$C$1000,持仓统计!C1004),"-")</f>
        <v>-</v>
      </c>
      <c r="O1004" s="9" t="str">
        <f>IF(C1004&lt;&gt;"-",SUMIFS(卖出!$I$4:$I$1000,卖出!$C$4:$C$1000,持仓统计!C1004),"-")</f>
        <v>-</v>
      </c>
      <c r="P1004" s="8" t="str">
        <f t="shared" si="61"/>
        <v>-</v>
      </c>
      <c r="Q1004" s="9"/>
      <c r="R1004" s="9" t="str">
        <f t="shared" si="62"/>
        <v>-</v>
      </c>
      <c r="S1004" s="9" t="str">
        <f>IF(C1004&lt;&gt;"-",SUMIFS(买入!$J$4:$J$1000,买入!$C$4:$C$1000,持仓统计!C1004)+SUMIFS(卖出!$J$4:$J$1000,卖出!$C$4:$C$1000,持仓统计!C1004),"-")</f>
        <v>-</v>
      </c>
      <c r="T1004" s="9" t="str">
        <f t="shared" si="63"/>
        <v>-</v>
      </c>
      <c r="U1004" s="8"/>
    </row>
    <row r="1005" customHeight="1" spans="2:21">
      <c r="B1005" s="8">
        <f t="shared" ref="B971:B1006" si="65">IF(C1005&lt;&gt;"",ROW()-3,"")</f>
        <v>1002</v>
      </c>
      <c r="C1005" s="8" t="str">
        <f>IF(选股!C999&lt;&gt;"",选股!C999,"-")</f>
        <v>-</v>
      </c>
      <c r="D1005" s="8"/>
      <c r="E1005" s="8" t="str">
        <f>IFERROR(VLOOKUP(C1005,选股!C999:E1995,2,FALSE),"-")</f>
        <v>-</v>
      </c>
      <c r="F1005" s="8"/>
      <c r="G1005" s="8"/>
      <c r="H1005" s="8"/>
      <c r="I1005" s="8"/>
      <c r="J1005" s="8"/>
      <c r="K1005" s="8" t="str">
        <f>IFERROR(VLOOKUP(C1005,选股!C999:E1995,3,FALSE),"-")</f>
        <v>-</v>
      </c>
      <c r="L1005" s="8" t="str">
        <f>IF(C1005&lt;&gt;"-",SUMIFS(买入!$G$4:$G$1000,买入!$C$4:$C$1000,持仓统计!C1005),"-")</f>
        <v>-</v>
      </c>
      <c r="M1005" s="9" t="str">
        <f>IF(C1005&lt;&gt;"-",SUMIFS(买入!$I$4:$I$1000,买入!$C$4:$C$1000,持仓统计!C1005),"-")</f>
        <v>-</v>
      </c>
      <c r="N1005" s="8" t="str">
        <f>IF(C1005&lt;&gt;"-",SUMIFS(卖出!$G$4:$G$1000,卖出!$C$4:$C$1000,持仓统计!C1005),"-")</f>
        <v>-</v>
      </c>
      <c r="O1005" s="9" t="str">
        <f>IF(C1005&lt;&gt;"-",SUMIFS(卖出!$I$4:$I$1000,卖出!$C$4:$C$1000,持仓统计!C1005),"-")</f>
        <v>-</v>
      </c>
      <c r="P1005" s="8" t="str">
        <f t="shared" si="61"/>
        <v>-</v>
      </c>
      <c r="Q1005" s="9"/>
      <c r="R1005" s="9" t="str">
        <f t="shared" si="62"/>
        <v>-</v>
      </c>
      <c r="S1005" s="9" t="str">
        <f>IF(C1005&lt;&gt;"-",SUMIFS(买入!$J$4:$J$1000,买入!$C$4:$C$1000,持仓统计!C1005)+SUMIFS(卖出!$J$4:$J$1000,卖出!$C$4:$C$1000,持仓统计!C1005),"-")</f>
        <v>-</v>
      </c>
      <c r="T1005" s="9" t="str">
        <f t="shared" si="63"/>
        <v>-</v>
      </c>
      <c r="U1005" s="8"/>
    </row>
    <row r="1006" customHeight="1" spans="2:21">
      <c r="B1006" s="8">
        <f t="shared" si="65"/>
        <v>1003</v>
      </c>
      <c r="C1006" s="8" t="str">
        <f>IF(选股!C1000&lt;&gt;"",选股!C1000,"-")</f>
        <v>-</v>
      </c>
      <c r="D1006" s="8"/>
      <c r="E1006" s="8" t="str">
        <f>IFERROR(VLOOKUP(C1006,选股!C1000:E1996,2,FALSE),"-")</f>
        <v>-</v>
      </c>
      <c r="F1006" s="8"/>
      <c r="G1006" s="8"/>
      <c r="H1006" s="8"/>
      <c r="I1006" s="8"/>
      <c r="J1006" s="8"/>
      <c r="K1006" s="8" t="str">
        <f>IFERROR(VLOOKUP(C1006,选股!C1000:E1996,3,FALSE),"-")</f>
        <v>-</v>
      </c>
      <c r="L1006" s="8" t="str">
        <f>IF(C1006&lt;&gt;"-",SUMIFS(买入!$G$4:$G$1000,买入!$C$4:$C$1000,持仓统计!C1006),"-")</f>
        <v>-</v>
      </c>
      <c r="M1006" s="9" t="str">
        <f>IF(C1006&lt;&gt;"-",SUMIFS(买入!$I$4:$I$1000,买入!$C$4:$C$1000,持仓统计!C1006),"-")</f>
        <v>-</v>
      </c>
      <c r="N1006" s="8" t="str">
        <f>IF(C1006&lt;&gt;"-",SUMIFS(卖出!$G$4:$G$1000,卖出!$C$4:$C$1000,持仓统计!C1006),"-")</f>
        <v>-</v>
      </c>
      <c r="O1006" s="9" t="str">
        <f>IF(C1006&lt;&gt;"-",SUMIFS(卖出!$I$4:$I$1000,卖出!$C$4:$C$1000,持仓统计!C1006),"-")</f>
        <v>-</v>
      </c>
      <c r="P1006" s="8" t="str">
        <f t="shared" si="61"/>
        <v>-</v>
      </c>
      <c r="Q1006" s="9"/>
      <c r="R1006" s="9" t="str">
        <f t="shared" si="62"/>
        <v>-</v>
      </c>
      <c r="S1006" s="9" t="str">
        <f>IF(C1006&lt;&gt;"-",SUMIFS(买入!$J$4:$J$1000,买入!$C$4:$C$1000,持仓统计!C1006)+SUMIFS(卖出!$J$4:$J$1000,卖出!$C$4:$C$1000,持仓统计!C1006),"-")</f>
        <v>-</v>
      </c>
      <c r="T1006" s="9" t="str">
        <f t="shared" si="63"/>
        <v>-</v>
      </c>
      <c r="U1006" s="8"/>
    </row>
    <row r="1007" customHeight="1" spans="2:21">
      <c r="B1007" s="8"/>
      <c r="C1007" s="8"/>
      <c r="D1007" s="8"/>
      <c r="E1007" s="8"/>
      <c r="F1007" s="8"/>
      <c r="G1007" s="8"/>
      <c r="H1007" s="8"/>
      <c r="I1007" s="8"/>
      <c r="J1007" s="8"/>
      <c r="K1007" s="8"/>
      <c r="L1007" s="8"/>
      <c r="M1007" s="9"/>
      <c r="N1007" s="8"/>
      <c r="O1007" s="9"/>
      <c r="P1007" s="8"/>
      <c r="Q1007" s="9"/>
      <c r="R1007" s="9"/>
      <c r="S1007" s="9"/>
      <c r="T1007" s="9"/>
      <c r="U1007" s="8"/>
    </row>
    <row r="1008" customHeight="1" spans="2:21">
      <c r="B1008" s="8"/>
      <c r="C1008" s="8"/>
      <c r="D1008" s="8"/>
      <c r="E1008" s="8"/>
      <c r="F1008" s="8"/>
      <c r="G1008" s="8"/>
      <c r="H1008" s="8"/>
      <c r="I1008" s="8"/>
      <c r="J1008" s="8"/>
      <c r="K1008" s="8"/>
      <c r="L1008" s="8"/>
      <c r="M1008" s="9"/>
      <c r="N1008" s="8"/>
      <c r="O1008" s="9"/>
      <c r="P1008" s="8"/>
      <c r="Q1008" s="9"/>
      <c r="R1008" s="9"/>
      <c r="S1008" s="9"/>
      <c r="T1008" s="9"/>
      <c r="U1008" s="8"/>
    </row>
    <row r="1009" customHeight="1" spans="2:21">
      <c r="B1009" s="8"/>
      <c r="C1009" s="8"/>
      <c r="D1009" s="8"/>
      <c r="E1009" s="8"/>
      <c r="F1009" s="8"/>
      <c r="G1009" s="8"/>
      <c r="H1009" s="8"/>
      <c r="I1009" s="8"/>
      <c r="J1009" s="8"/>
      <c r="K1009" s="8"/>
      <c r="L1009" s="8"/>
      <c r="M1009" s="9"/>
      <c r="N1009" s="8"/>
      <c r="O1009" s="9"/>
      <c r="P1009" s="8"/>
      <c r="Q1009" s="9"/>
      <c r="R1009" s="9"/>
      <c r="S1009" s="9"/>
      <c r="T1009" s="9"/>
      <c r="U1009" s="8"/>
    </row>
    <row r="1010" customHeight="1" spans="13:18">
      <c r="M1010" s="3"/>
      <c r="O1010" s="3"/>
      <c r="Q1010" s="3"/>
      <c r="R1010" s="3"/>
    </row>
  </sheetData>
  <mergeCells count="4">
    <mergeCell ref="B1:U1"/>
    <mergeCell ref="B17:U17"/>
    <mergeCell ref="C21:U21"/>
    <mergeCell ref="B26:U26"/>
  </mergeCells>
  <conditionalFormatting sqref="C23">
    <cfRule type="expression" dxfId="0" priority="13">
      <formula>MOD(ROW(),2)</formula>
    </cfRule>
  </conditionalFormatting>
  <conditionalFormatting sqref="D23">
    <cfRule type="expression" dxfId="0" priority="14">
      <formula>MOD(ROW(),2)</formula>
    </cfRule>
  </conditionalFormatting>
  <conditionalFormatting sqref="E23:J23">
    <cfRule type="expression" dxfId="0" priority="17">
      <formula>MOD(ROW(),2)</formula>
    </cfRule>
  </conditionalFormatting>
  <conditionalFormatting sqref="K23">
    <cfRule type="expression" dxfId="0" priority="12">
      <formula>MOD(ROW(),2)</formula>
    </cfRule>
  </conditionalFormatting>
  <conditionalFormatting sqref="T23">
    <cfRule type="cellIs" dxfId="1" priority="15" operator="lessThan">
      <formula>0</formula>
    </cfRule>
    <cfRule type="cellIs" dxfId="2" priority="16" operator="greaterThan">
      <formula>0</formula>
    </cfRule>
  </conditionalFormatting>
  <conditionalFormatting sqref="U23">
    <cfRule type="expression" dxfId="0" priority="18">
      <formula>MOD(ROW(),2)</formula>
    </cfRule>
  </conditionalFormatting>
  <conditionalFormatting sqref="B27">
    <cfRule type="expression" dxfId="0" priority="11">
      <formula>MOD(ROW(),2)</formula>
    </cfRule>
  </conditionalFormatting>
  <conditionalFormatting sqref="C28">
    <cfRule type="expression" dxfId="0" priority="2">
      <formula>MOD(ROW(),2)</formula>
    </cfRule>
  </conditionalFormatting>
  <conditionalFormatting sqref="D28">
    <cfRule type="expression" dxfId="0" priority="5">
      <formula>MOD(ROW(),2)</formula>
    </cfRule>
  </conditionalFormatting>
  <conditionalFormatting sqref="E28:J28">
    <cfRule type="expression" dxfId="0" priority="8">
      <formula>MOD(ROW(),2)</formula>
    </cfRule>
  </conditionalFormatting>
  <conditionalFormatting sqref="K28">
    <cfRule type="expression" dxfId="0" priority="1">
      <formula>MOD(ROW(),2)</formula>
    </cfRule>
  </conditionalFormatting>
  <conditionalFormatting sqref="T28">
    <cfRule type="cellIs" dxfId="1" priority="6" operator="lessThan">
      <formula>0</formula>
    </cfRule>
    <cfRule type="cellIs" dxfId="2" priority="7" operator="greaterThan">
      <formula>0</formula>
    </cfRule>
  </conditionalFormatting>
  <conditionalFormatting sqref="U28">
    <cfRule type="expression" dxfId="0" priority="9">
      <formula>MOD(ROW(),2)</formula>
    </cfRule>
  </conditionalFormatting>
  <conditionalFormatting sqref="R3:R7">
    <cfRule type="cellIs" dxfId="1" priority="24" operator="lessThan">
      <formula>0</formula>
    </cfRule>
    <cfRule type="cellIs" dxfId="3" priority="25" operator="greaterThan">
      <formula>0</formula>
    </cfRule>
  </conditionalFormatting>
  <conditionalFormatting sqref="L11:T16 L24:T25 L29:T1006 B24:B26 B29:B1006 B19:B22 L19:T20 B1007:T1009 B11:B17">
    <cfRule type="expression" dxfId="0" priority="30">
      <formula>MOD(ROW(),2)</formula>
    </cfRule>
  </conditionalFormatting>
  <conditionalFormatting sqref="C11:D15 C19:D19">
    <cfRule type="expression" dxfId="0" priority="22">
      <formula>MOD(ROW(),2)</formula>
    </cfRule>
  </conditionalFormatting>
  <conditionalFormatting sqref="K11:K15 C21 C29:K1006 C20:J20 K19:K20 C24:K25 C16:K16">
    <cfRule type="expression" dxfId="0" priority="28">
      <formula>MOD(ROW(),2)</formula>
    </cfRule>
  </conditionalFormatting>
  <conditionalFormatting sqref="E11:J15 E19:J19">
    <cfRule type="expression" dxfId="0" priority="21">
      <formula>MOD(ROW(),2)</formula>
    </cfRule>
  </conditionalFormatting>
  <conditionalFormatting sqref="T11:T16 T29:T1048576 T19:T20 T24:T25">
    <cfRule type="cellIs" dxfId="1" priority="26" operator="lessThan">
      <formula>0</formula>
    </cfRule>
    <cfRule type="cellIs" dxfId="2" priority="27" operator="greaterThan">
      <formula>0</formula>
    </cfRule>
  </conditionalFormatting>
  <conditionalFormatting sqref="U11:U16 U29:U1009 U19:U20 U24:U25">
    <cfRule type="expression" dxfId="0" priority="29">
      <formula>MOD(ROW(),2)</formula>
    </cfRule>
  </conditionalFormatting>
  <conditionalFormatting sqref="L23:T23 B23">
    <cfRule type="expression" dxfId="0" priority="19">
      <formula>MOD(ROW(),2)</formula>
    </cfRule>
  </conditionalFormatting>
  <conditionalFormatting sqref="L28:T28 B28">
    <cfRule type="expression" dxfId="0" priority="10">
      <formula>MOD(ROW(),2)</formula>
    </cfRule>
  </conditionalFormatting>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1003"/>
  <sheetViews>
    <sheetView showGridLines="0" workbookViewId="0">
      <selection activeCell="C5" sqref="C5"/>
    </sheetView>
  </sheetViews>
  <sheetFormatPr defaultColWidth="9" defaultRowHeight="27" customHeight="1" outlineLevelCol="6"/>
  <cols>
    <col min="1" max="1" width="5.125" style="1" customWidth="1"/>
    <col min="2" max="2" width="7" style="1" customWidth="1"/>
    <col min="3" max="3" width="16.75" style="1" customWidth="1"/>
    <col min="4" max="4" width="19.375" style="1" customWidth="1"/>
    <col min="5" max="5" width="20.625" style="1" customWidth="1"/>
    <col min="6" max="6" width="18.5" style="1" customWidth="1"/>
    <col min="7" max="7" width="37.75" style="1" customWidth="1"/>
    <col min="8" max="16384" width="9" style="1"/>
  </cols>
  <sheetData>
    <row r="1" ht="31.5" spans="2:7">
      <c r="B1" s="4" t="s">
        <v>35</v>
      </c>
      <c r="C1" s="4"/>
      <c r="D1" s="4"/>
      <c r="E1" s="4"/>
      <c r="F1" s="4"/>
      <c r="G1" s="4"/>
    </row>
    <row r="2" ht="12.75" customHeight="1" spans="2:7">
      <c r="B2" s="6" t="s">
        <v>12</v>
      </c>
      <c r="C2" s="6" t="s">
        <v>12</v>
      </c>
      <c r="D2" s="6" t="s">
        <v>12</v>
      </c>
      <c r="E2" s="6" t="s">
        <v>12</v>
      </c>
      <c r="F2" s="6" t="s">
        <v>12</v>
      </c>
      <c r="G2" s="6" t="s">
        <v>12</v>
      </c>
    </row>
    <row r="3" customHeight="1" spans="2:7">
      <c r="B3" s="7" t="s">
        <v>13</v>
      </c>
      <c r="C3" s="7" t="s">
        <v>14</v>
      </c>
      <c r="D3" s="7" t="s">
        <v>16</v>
      </c>
      <c r="E3" s="7" t="s">
        <v>22</v>
      </c>
      <c r="F3" s="7" t="s">
        <v>36</v>
      </c>
      <c r="G3" s="7" t="s">
        <v>30</v>
      </c>
    </row>
    <row r="4" customHeight="1" spans="2:7">
      <c r="B4" s="8">
        <f>IF(C4&lt;&gt;"",ROW()-3,"")</f>
        <v>1</v>
      </c>
      <c r="C4" s="8">
        <v>60001</v>
      </c>
      <c r="D4" s="8" t="s">
        <v>37</v>
      </c>
      <c r="E4" s="8" t="s">
        <v>38</v>
      </c>
      <c r="F4" s="8" t="s">
        <v>39</v>
      </c>
      <c r="G4" s="8"/>
    </row>
    <row r="5" customHeight="1" spans="2:7">
      <c r="B5" s="8">
        <f t="shared" ref="B5:B68" si="0">IF(C5&lt;&gt;"",ROW()-3,"")</f>
        <v>2</v>
      </c>
      <c r="C5" s="8">
        <v>60002</v>
      </c>
      <c r="D5" s="8" t="s">
        <v>40</v>
      </c>
      <c r="E5" s="8" t="s">
        <v>41</v>
      </c>
      <c r="F5" s="8" t="s">
        <v>39</v>
      </c>
      <c r="G5" s="8"/>
    </row>
    <row r="6" customHeight="1" spans="2:7">
      <c r="B6" s="8">
        <f t="shared" si="0"/>
        <v>3</v>
      </c>
      <c r="C6" s="8">
        <v>60003</v>
      </c>
      <c r="D6" s="8" t="s">
        <v>42</v>
      </c>
      <c r="E6" s="8" t="s">
        <v>43</v>
      </c>
      <c r="F6" s="8" t="s">
        <v>39</v>
      </c>
      <c r="G6" s="8"/>
    </row>
    <row r="7" customHeight="1" spans="2:7">
      <c r="B7" s="8">
        <f t="shared" si="0"/>
        <v>4</v>
      </c>
      <c r="C7" s="8">
        <v>60004</v>
      </c>
      <c r="D7" s="8" t="s">
        <v>44</v>
      </c>
      <c r="E7" s="8" t="s">
        <v>45</v>
      </c>
      <c r="F7" s="8" t="s">
        <v>39</v>
      </c>
      <c r="G7" s="8"/>
    </row>
    <row r="8" customHeight="1" spans="2:7">
      <c r="B8" s="8">
        <f t="shared" si="0"/>
        <v>5</v>
      </c>
      <c r="C8" s="8">
        <v>60005</v>
      </c>
      <c r="D8" s="8" t="s">
        <v>46</v>
      </c>
      <c r="E8" s="8" t="s">
        <v>47</v>
      </c>
      <c r="F8" s="8" t="s">
        <v>39</v>
      </c>
      <c r="G8" s="8"/>
    </row>
    <row r="9" customHeight="1" spans="2:7">
      <c r="B9" s="8" t="str">
        <f t="shared" si="0"/>
        <v/>
      </c>
      <c r="C9" s="8"/>
      <c r="D9" s="8"/>
      <c r="E9" s="8"/>
      <c r="F9" s="8"/>
      <c r="G9" s="8"/>
    </row>
    <row r="10" customHeight="1" spans="2:7">
      <c r="B10" s="8" t="str">
        <f t="shared" si="0"/>
        <v/>
      </c>
      <c r="C10" s="8"/>
      <c r="D10" s="8"/>
      <c r="E10" s="8"/>
      <c r="F10" s="8"/>
      <c r="G10" s="8"/>
    </row>
    <row r="11" customHeight="1" spans="2:7">
      <c r="B11" s="8" t="str">
        <f t="shared" si="0"/>
        <v/>
      </c>
      <c r="C11" s="8"/>
      <c r="D11" s="8"/>
      <c r="E11" s="8"/>
      <c r="F11" s="8"/>
      <c r="G11" s="8"/>
    </row>
    <row r="12" customHeight="1" spans="2:7">
      <c r="B12" s="8" t="str">
        <f t="shared" si="0"/>
        <v/>
      </c>
      <c r="C12" s="8"/>
      <c r="D12" s="8"/>
      <c r="E12" s="8"/>
      <c r="F12" s="8"/>
      <c r="G12" s="8"/>
    </row>
    <row r="13" customHeight="1" spans="2:7">
      <c r="B13" s="8" t="str">
        <f t="shared" si="0"/>
        <v/>
      </c>
      <c r="C13" s="8"/>
      <c r="D13" s="8"/>
      <c r="E13" s="8"/>
      <c r="F13" s="8"/>
      <c r="G13" s="8"/>
    </row>
    <row r="14" customHeight="1" spans="2:7">
      <c r="B14" s="8" t="str">
        <f t="shared" si="0"/>
        <v/>
      </c>
      <c r="C14" s="8"/>
      <c r="D14" s="8"/>
      <c r="E14" s="8"/>
      <c r="F14" s="8"/>
      <c r="G14" s="8"/>
    </row>
    <row r="15" customHeight="1" spans="2:7">
      <c r="B15" s="8" t="str">
        <f t="shared" si="0"/>
        <v/>
      </c>
      <c r="C15" s="8"/>
      <c r="D15" s="8"/>
      <c r="E15" s="8"/>
      <c r="F15" s="8"/>
      <c r="G15" s="8"/>
    </row>
    <row r="16" customHeight="1" spans="2:7">
      <c r="B16" s="8" t="str">
        <f t="shared" si="0"/>
        <v/>
      </c>
      <c r="C16" s="8"/>
      <c r="D16" s="8"/>
      <c r="E16" s="8"/>
      <c r="F16" s="8"/>
      <c r="G16" s="8"/>
    </row>
    <row r="17" customHeight="1" spans="2:7">
      <c r="B17" s="8" t="str">
        <f t="shared" si="0"/>
        <v/>
      </c>
      <c r="C17" s="8"/>
      <c r="D17" s="8"/>
      <c r="E17" s="8"/>
      <c r="F17" s="8"/>
      <c r="G17" s="8"/>
    </row>
    <row r="18" customHeight="1" spans="2:7">
      <c r="B18" s="8" t="str">
        <f t="shared" si="0"/>
        <v/>
      </c>
      <c r="C18" s="8"/>
      <c r="D18" s="8"/>
      <c r="E18" s="8"/>
      <c r="F18" s="8"/>
      <c r="G18" s="8"/>
    </row>
    <row r="19" customHeight="1" spans="2:7">
      <c r="B19" s="8" t="str">
        <f t="shared" si="0"/>
        <v/>
      </c>
      <c r="C19" s="8"/>
      <c r="D19" s="8"/>
      <c r="E19" s="8"/>
      <c r="F19" s="8"/>
      <c r="G19" s="8"/>
    </row>
    <row r="20" customHeight="1" spans="2:7">
      <c r="B20" s="8" t="str">
        <f t="shared" si="0"/>
        <v/>
      </c>
      <c r="C20" s="8"/>
      <c r="D20" s="8"/>
      <c r="E20" s="8"/>
      <c r="F20" s="8"/>
      <c r="G20" s="8"/>
    </row>
    <row r="21" customHeight="1" spans="2:7">
      <c r="B21" s="8" t="str">
        <f t="shared" si="0"/>
        <v/>
      </c>
      <c r="C21" s="8"/>
      <c r="D21" s="8"/>
      <c r="E21" s="8"/>
      <c r="F21" s="8"/>
      <c r="G21" s="8"/>
    </row>
    <row r="22" customHeight="1" spans="2:7">
      <c r="B22" s="8" t="str">
        <f t="shared" si="0"/>
        <v/>
      </c>
      <c r="C22" s="8"/>
      <c r="D22" s="8"/>
      <c r="E22" s="8"/>
      <c r="F22" s="8"/>
      <c r="G22" s="8"/>
    </row>
    <row r="23" customHeight="1" spans="2:7">
      <c r="B23" s="8" t="str">
        <f t="shared" si="0"/>
        <v/>
      </c>
      <c r="C23" s="8"/>
      <c r="D23" s="8"/>
      <c r="E23" s="8"/>
      <c r="F23" s="8"/>
      <c r="G23" s="8"/>
    </row>
    <row r="24" customHeight="1" spans="2:7">
      <c r="B24" s="8" t="str">
        <f t="shared" si="0"/>
        <v/>
      </c>
      <c r="C24" s="8"/>
      <c r="D24" s="8"/>
      <c r="E24" s="8"/>
      <c r="F24" s="8"/>
      <c r="G24" s="8"/>
    </row>
    <row r="25" customHeight="1" spans="2:7">
      <c r="B25" s="8" t="str">
        <f t="shared" si="0"/>
        <v/>
      </c>
      <c r="C25" s="8"/>
      <c r="D25" s="8"/>
      <c r="E25" s="8"/>
      <c r="F25" s="8"/>
      <c r="G25" s="8"/>
    </row>
    <row r="26" customHeight="1" spans="2:7">
      <c r="B26" s="8" t="str">
        <f t="shared" si="0"/>
        <v/>
      </c>
      <c r="C26" s="8"/>
      <c r="D26" s="8"/>
      <c r="E26" s="8"/>
      <c r="F26" s="8"/>
      <c r="G26" s="8"/>
    </row>
    <row r="27" customHeight="1" spans="2:7">
      <c r="B27" s="8" t="str">
        <f t="shared" si="0"/>
        <v/>
      </c>
      <c r="C27" s="8"/>
      <c r="D27" s="8"/>
      <c r="E27" s="8"/>
      <c r="F27" s="8"/>
      <c r="G27" s="8"/>
    </row>
    <row r="28" customHeight="1" spans="2:7">
      <c r="B28" s="8" t="str">
        <f t="shared" si="0"/>
        <v/>
      </c>
      <c r="C28" s="8"/>
      <c r="D28" s="8"/>
      <c r="E28" s="8"/>
      <c r="F28" s="8"/>
      <c r="G28" s="8"/>
    </row>
    <row r="29" customHeight="1" spans="2:7">
      <c r="B29" s="8" t="str">
        <f t="shared" si="0"/>
        <v/>
      </c>
      <c r="C29" s="8"/>
      <c r="D29" s="8"/>
      <c r="E29" s="8"/>
      <c r="F29" s="8"/>
      <c r="G29" s="8"/>
    </row>
    <row r="30" customHeight="1" spans="2:7">
      <c r="B30" s="8" t="str">
        <f t="shared" si="0"/>
        <v/>
      </c>
      <c r="C30" s="8"/>
      <c r="D30" s="8"/>
      <c r="E30" s="8"/>
      <c r="F30" s="8"/>
      <c r="G30" s="8"/>
    </row>
    <row r="31" customHeight="1" spans="2:7">
      <c r="B31" s="8" t="str">
        <f t="shared" si="0"/>
        <v/>
      </c>
      <c r="C31" s="8"/>
      <c r="D31" s="8"/>
      <c r="E31" s="8"/>
      <c r="F31" s="8"/>
      <c r="G31" s="8"/>
    </row>
    <row r="32" customHeight="1" spans="2:7">
      <c r="B32" s="8" t="str">
        <f t="shared" si="0"/>
        <v/>
      </c>
      <c r="C32" s="8"/>
      <c r="D32" s="8"/>
      <c r="E32" s="8"/>
      <c r="F32" s="8"/>
      <c r="G32" s="8"/>
    </row>
    <row r="33" customHeight="1" spans="2:7">
      <c r="B33" s="8" t="str">
        <f t="shared" si="0"/>
        <v/>
      </c>
      <c r="C33" s="8"/>
      <c r="D33" s="8"/>
      <c r="E33" s="8"/>
      <c r="F33" s="8"/>
      <c r="G33" s="8"/>
    </row>
    <row r="34" customHeight="1" spans="2:7">
      <c r="B34" s="8" t="str">
        <f t="shared" si="0"/>
        <v/>
      </c>
      <c r="C34" s="8"/>
      <c r="D34" s="8"/>
      <c r="E34" s="8"/>
      <c r="F34" s="8"/>
      <c r="G34" s="8"/>
    </row>
    <row r="35" customHeight="1" spans="2:7">
      <c r="B35" s="8" t="str">
        <f t="shared" si="0"/>
        <v/>
      </c>
      <c r="C35" s="8"/>
      <c r="D35" s="8"/>
      <c r="E35" s="8"/>
      <c r="F35" s="8"/>
      <c r="G35" s="8"/>
    </row>
    <row r="36" customHeight="1" spans="2:7">
      <c r="B36" s="8" t="str">
        <f t="shared" si="0"/>
        <v/>
      </c>
      <c r="C36" s="8"/>
      <c r="D36" s="8"/>
      <c r="E36" s="8"/>
      <c r="F36" s="8"/>
      <c r="G36" s="8"/>
    </row>
    <row r="37" customHeight="1" spans="2:7">
      <c r="B37" s="8" t="str">
        <f t="shared" si="0"/>
        <v/>
      </c>
      <c r="C37" s="8"/>
      <c r="D37" s="8"/>
      <c r="E37" s="8"/>
      <c r="F37" s="8"/>
      <c r="G37" s="8"/>
    </row>
    <row r="38" customHeight="1" spans="2:7">
      <c r="B38" s="8" t="str">
        <f t="shared" si="0"/>
        <v/>
      </c>
      <c r="C38" s="8"/>
      <c r="D38" s="8"/>
      <c r="E38" s="8"/>
      <c r="F38" s="8"/>
      <c r="G38" s="8"/>
    </row>
    <row r="39" customHeight="1" spans="2:7">
      <c r="B39" s="8" t="str">
        <f t="shared" si="0"/>
        <v/>
      </c>
      <c r="C39" s="8"/>
      <c r="D39" s="8"/>
      <c r="E39" s="8"/>
      <c r="F39" s="8"/>
      <c r="G39" s="8"/>
    </row>
    <row r="40" customHeight="1" spans="2:7">
      <c r="B40" s="8" t="str">
        <f t="shared" si="0"/>
        <v/>
      </c>
      <c r="C40" s="8"/>
      <c r="D40" s="8"/>
      <c r="E40" s="8"/>
      <c r="F40" s="8"/>
      <c r="G40" s="8"/>
    </row>
    <row r="41" customHeight="1" spans="2:7">
      <c r="B41" s="8" t="str">
        <f t="shared" si="0"/>
        <v/>
      </c>
      <c r="C41" s="8"/>
      <c r="D41" s="8"/>
      <c r="E41" s="8"/>
      <c r="F41" s="8"/>
      <c r="G41" s="8"/>
    </row>
    <row r="42" customHeight="1" spans="2:7">
      <c r="B42" s="8" t="str">
        <f t="shared" si="0"/>
        <v/>
      </c>
      <c r="C42" s="8"/>
      <c r="D42" s="8"/>
      <c r="E42" s="8"/>
      <c r="F42" s="8"/>
      <c r="G42" s="8"/>
    </row>
    <row r="43" customHeight="1" spans="2:7">
      <c r="B43" s="8" t="str">
        <f t="shared" si="0"/>
        <v/>
      </c>
      <c r="C43" s="8"/>
      <c r="D43" s="8"/>
      <c r="E43" s="8"/>
      <c r="F43" s="8"/>
      <c r="G43" s="8"/>
    </row>
    <row r="44" customHeight="1" spans="2:7">
      <c r="B44" s="8" t="str">
        <f t="shared" si="0"/>
        <v/>
      </c>
      <c r="C44" s="8"/>
      <c r="D44" s="8"/>
      <c r="E44" s="8"/>
      <c r="F44" s="8"/>
      <c r="G44" s="8"/>
    </row>
    <row r="45" customHeight="1" spans="2:7">
      <c r="B45" s="8" t="str">
        <f t="shared" si="0"/>
        <v/>
      </c>
      <c r="C45" s="8"/>
      <c r="D45" s="8"/>
      <c r="E45" s="8"/>
      <c r="F45" s="8"/>
      <c r="G45" s="8"/>
    </row>
    <row r="46" customHeight="1" spans="2:7">
      <c r="B46" s="8" t="str">
        <f t="shared" si="0"/>
        <v/>
      </c>
      <c r="C46" s="8"/>
      <c r="D46" s="8"/>
      <c r="E46" s="8"/>
      <c r="F46" s="8"/>
      <c r="G46" s="8"/>
    </row>
    <row r="47" customHeight="1" spans="2:7">
      <c r="B47" s="8" t="str">
        <f t="shared" si="0"/>
        <v/>
      </c>
      <c r="C47" s="8"/>
      <c r="D47" s="8"/>
      <c r="E47" s="8"/>
      <c r="F47" s="8"/>
      <c r="G47" s="8"/>
    </row>
    <row r="48" customHeight="1" spans="2:7">
      <c r="B48" s="8" t="str">
        <f t="shared" si="0"/>
        <v/>
      </c>
      <c r="C48" s="8"/>
      <c r="D48" s="8"/>
      <c r="E48" s="8"/>
      <c r="F48" s="8"/>
      <c r="G48" s="8"/>
    </row>
    <row r="49" customHeight="1" spans="2:7">
      <c r="B49" s="8" t="str">
        <f t="shared" si="0"/>
        <v/>
      </c>
      <c r="C49" s="8"/>
      <c r="D49" s="8"/>
      <c r="E49" s="8"/>
      <c r="F49" s="8"/>
      <c r="G49" s="8"/>
    </row>
    <row r="50" customHeight="1" spans="2:7">
      <c r="B50" s="8" t="str">
        <f t="shared" si="0"/>
        <v/>
      </c>
      <c r="C50" s="8"/>
      <c r="D50" s="8"/>
      <c r="E50" s="8"/>
      <c r="F50" s="8"/>
      <c r="G50" s="8"/>
    </row>
    <row r="51" customHeight="1" spans="2:7">
      <c r="B51" s="8" t="str">
        <f t="shared" si="0"/>
        <v/>
      </c>
      <c r="C51" s="8"/>
      <c r="D51" s="8"/>
      <c r="E51" s="8"/>
      <c r="F51" s="8"/>
      <c r="G51" s="8"/>
    </row>
    <row r="52" customHeight="1" spans="2:7">
      <c r="B52" s="8" t="str">
        <f t="shared" si="0"/>
        <v/>
      </c>
      <c r="C52" s="8"/>
      <c r="D52" s="8"/>
      <c r="E52" s="8"/>
      <c r="F52" s="8"/>
      <c r="G52" s="8"/>
    </row>
    <row r="53" customHeight="1" spans="2:7">
      <c r="B53" s="8" t="str">
        <f t="shared" si="0"/>
        <v/>
      </c>
      <c r="C53" s="8"/>
      <c r="D53" s="8"/>
      <c r="E53" s="8"/>
      <c r="F53" s="8"/>
      <c r="G53" s="8"/>
    </row>
    <row r="54" customHeight="1" spans="2:7">
      <c r="B54" s="8" t="str">
        <f t="shared" si="0"/>
        <v/>
      </c>
      <c r="C54" s="8"/>
      <c r="D54" s="8"/>
      <c r="E54" s="8"/>
      <c r="F54" s="8"/>
      <c r="G54" s="8"/>
    </row>
    <row r="55" customHeight="1" spans="2:7">
      <c r="B55" s="8" t="str">
        <f t="shared" si="0"/>
        <v/>
      </c>
      <c r="C55" s="8"/>
      <c r="D55" s="8"/>
      <c r="E55" s="8"/>
      <c r="F55" s="8"/>
      <c r="G55" s="8"/>
    </row>
    <row r="56" customHeight="1" spans="2:7">
      <c r="B56" s="8" t="str">
        <f t="shared" si="0"/>
        <v/>
      </c>
      <c r="C56" s="8"/>
      <c r="D56" s="8"/>
      <c r="E56" s="8"/>
      <c r="F56" s="8"/>
      <c r="G56" s="8"/>
    </row>
    <row r="57" customHeight="1" spans="2:7">
      <c r="B57" s="8" t="str">
        <f t="shared" si="0"/>
        <v/>
      </c>
      <c r="C57" s="8"/>
      <c r="D57" s="8"/>
      <c r="E57" s="8"/>
      <c r="F57" s="8"/>
      <c r="G57" s="8"/>
    </row>
    <row r="58" customHeight="1" spans="2:7">
      <c r="B58" s="8" t="str">
        <f t="shared" si="0"/>
        <v/>
      </c>
      <c r="C58" s="8"/>
      <c r="D58" s="8"/>
      <c r="E58" s="8"/>
      <c r="F58" s="8"/>
      <c r="G58" s="8"/>
    </row>
    <row r="59" customHeight="1" spans="2:7">
      <c r="B59" s="8" t="str">
        <f t="shared" si="0"/>
        <v/>
      </c>
      <c r="C59" s="8"/>
      <c r="D59" s="8"/>
      <c r="E59" s="8"/>
      <c r="F59" s="8"/>
      <c r="G59" s="8"/>
    </row>
    <row r="60" customHeight="1" spans="2:7">
      <c r="B60" s="8" t="str">
        <f t="shared" si="0"/>
        <v/>
      </c>
      <c r="C60" s="8"/>
      <c r="D60" s="8"/>
      <c r="E60" s="8"/>
      <c r="F60" s="8"/>
      <c r="G60" s="8"/>
    </row>
    <row r="61" customHeight="1" spans="2:7">
      <c r="B61" s="8" t="str">
        <f t="shared" si="0"/>
        <v/>
      </c>
      <c r="C61" s="8"/>
      <c r="D61" s="8"/>
      <c r="E61" s="8"/>
      <c r="F61" s="8"/>
      <c r="G61" s="8"/>
    </row>
    <row r="62" customHeight="1" spans="2:7">
      <c r="B62" s="8" t="str">
        <f t="shared" si="0"/>
        <v/>
      </c>
      <c r="C62" s="8"/>
      <c r="D62" s="8"/>
      <c r="E62" s="8"/>
      <c r="F62" s="8"/>
      <c r="G62" s="8"/>
    </row>
    <row r="63" customHeight="1" spans="2:7">
      <c r="B63" s="8" t="str">
        <f t="shared" si="0"/>
        <v/>
      </c>
      <c r="C63" s="8"/>
      <c r="D63" s="8"/>
      <c r="E63" s="8"/>
      <c r="F63" s="8"/>
      <c r="G63" s="8"/>
    </row>
    <row r="64" customHeight="1" spans="2:7">
      <c r="B64" s="8" t="str">
        <f t="shared" si="0"/>
        <v/>
      </c>
      <c r="C64" s="8"/>
      <c r="D64" s="8"/>
      <c r="E64" s="8"/>
      <c r="F64" s="8"/>
      <c r="G64" s="8"/>
    </row>
    <row r="65" customHeight="1" spans="2:7">
      <c r="B65" s="8" t="str">
        <f t="shared" si="0"/>
        <v/>
      </c>
      <c r="C65" s="8"/>
      <c r="D65" s="8"/>
      <c r="E65" s="8"/>
      <c r="F65" s="8"/>
      <c r="G65" s="8"/>
    </row>
    <row r="66" customHeight="1" spans="2:7">
      <c r="B66" s="8" t="str">
        <f t="shared" si="0"/>
        <v/>
      </c>
      <c r="C66" s="8"/>
      <c r="D66" s="8"/>
      <c r="E66" s="8"/>
      <c r="F66" s="8"/>
      <c r="G66" s="8"/>
    </row>
    <row r="67" customHeight="1" spans="2:7">
      <c r="B67" s="8" t="str">
        <f t="shared" si="0"/>
        <v/>
      </c>
      <c r="C67" s="8"/>
      <c r="D67" s="8"/>
      <c r="E67" s="8"/>
      <c r="F67" s="8"/>
      <c r="G67" s="8"/>
    </row>
    <row r="68" customHeight="1" spans="2:7">
      <c r="B68" s="8" t="str">
        <f t="shared" si="0"/>
        <v/>
      </c>
      <c r="C68" s="8"/>
      <c r="D68" s="8"/>
      <c r="E68" s="8"/>
      <c r="F68" s="8"/>
      <c r="G68" s="8"/>
    </row>
    <row r="69" customHeight="1" spans="2:7">
      <c r="B69" s="8" t="str">
        <f t="shared" ref="B69:B132" si="1">IF(C69&lt;&gt;"",ROW()-3,"")</f>
        <v/>
      </c>
      <c r="C69" s="8"/>
      <c r="D69" s="8"/>
      <c r="E69" s="8"/>
      <c r="F69" s="8"/>
      <c r="G69" s="8"/>
    </row>
    <row r="70" customHeight="1" spans="2:7">
      <c r="B70" s="8" t="str">
        <f t="shared" si="1"/>
        <v/>
      </c>
      <c r="C70" s="8"/>
      <c r="D70" s="8"/>
      <c r="E70" s="8"/>
      <c r="F70" s="8"/>
      <c r="G70" s="8"/>
    </row>
    <row r="71" customHeight="1" spans="2:7">
      <c r="B71" s="8" t="str">
        <f t="shared" si="1"/>
        <v/>
      </c>
      <c r="C71" s="8"/>
      <c r="D71" s="8"/>
      <c r="E71" s="8"/>
      <c r="F71" s="8"/>
      <c r="G71" s="8"/>
    </row>
    <row r="72" customHeight="1" spans="2:7">
      <c r="B72" s="8" t="str">
        <f t="shared" si="1"/>
        <v/>
      </c>
      <c r="C72" s="8"/>
      <c r="D72" s="8"/>
      <c r="E72" s="8"/>
      <c r="F72" s="8"/>
      <c r="G72" s="8"/>
    </row>
    <row r="73" customHeight="1" spans="2:7">
      <c r="B73" s="8" t="str">
        <f t="shared" si="1"/>
        <v/>
      </c>
      <c r="C73" s="8"/>
      <c r="D73" s="8"/>
      <c r="E73" s="8"/>
      <c r="F73" s="8"/>
      <c r="G73" s="8"/>
    </row>
    <row r="74" customHeight="1" spans="2:7">
      <c r="B74" s="8" t="str">
        <f t="shared" si="1"/>
        <v/>
      </c>
      <c r="C74" s="8"/>
      <c r="D74" s="8"/>
      <c r="E74" s="8"/>
      <c r="F74" s="8"/>
      <c r="G74" s="8"/>
    </row>
    <row r="75" customHeight="1" spans="2:7">
      <c r="B75" s="8" t="str">
        <f t="shared" si="1"/>
        <v/>
      </c>
      <c r="C75" s="8"/>
      <c r="D75" s="8"/>
      <c r="E75" s="8"/>
      <c r="F75" s="8"/>
      <c r="G75" s="8"/>
    </row>
    <row r="76" customHeight="1" spans="2:7">
      <c r="B76" s="8" t="str">
        <f t="shared" si="1"/>
        <v/>
      </c>
      <c r="C76" s="8"/>
      <c r="D76" s="8"/>
      <c r="E76" s="8"/>
      <c r="F76" s="8"/>
      <c r="G76" s="8"/>
    </row>
    <row r="77" customHeight="1" spans="2:7">
      <c r="B77" s="8" t="str">
        <f t="shared" si="1"/>
        <v/>
      </c>
      <c r="C77" s="8"/>
      <c r="D77" s="8"/>
      <c r="E77" s="8"/>
      <c r="F77" s="8"/>
      <c r="G77" s="8"/>
    </row>
    <row r="78" customHeight="1" spans="2:7">
      <c r="B78" s="8" t="str">
        <f t="shared" si="1"/>
        <v/>
      </c>
      <c r="C78" s="8"/>
      <c r="D78" s="8"/>
      <c r="E78" s="8"/>
      <c r="F78" s="8"/>
      <c r="G78" s="8"/>
    </row>
    <row r="79" customHeight="1" spans="2:7">
      <c r="B79" s="8" t="str">
        <f t="shared" si="1"/>
        <v/>
      </c>
      <c r="C79" s="8"/>
      <c r="D79" s="8"/>
      <c r="E79" s="8"/>
      <c r="F79" s="8"/>
      <c r="G79" s="8"/>
    </row>
    <row r="80" customHeight="1" spans="2:7">
      <c r="B80" s="8" t="str">
        <f t="shared" si="1"/>
        <v/>
      </c>
      <c r="C80" s="8"/>
      <c r="D80" s="8"/>
      <c r="E80" s="8"/>
      <c r="F80" s="8"/>
      <c r="G80" s="8"/>
    </row>
    <row r="81" customHeight="1" spans="2:7">
      <c r="B81" s="8" t="str">
        <f t="shared" si="1"/>
        <v/>
      </c>
      <c r="C81" s="8"/>
      <c r="D81" s="8"/>
      <c r="E81" s="8"/>
      <c r="F81" s="8"/>
      <c r="G81" s="8"/>
    </row>
    <row r="82" customHeight="1" spans="2:7">
      <c r="B82" s="8" t="str">
        <f t="shared" si="1"/>
        <v/>
      </c>
      <c r="C82" s="8"/>
      <c r="D82" s="8"/>
      <c r="E82" s="8"/>
      <c r="F82" s="8"/>
      <c r="G82" s="8"/>
    </row>
    <row r="83" customHeight="1" spans="2:7">
      <c r="B83" s="8" t="str">
        <f t="shared" si="1"/>
        <v/>
      </c>
      <c r="C83" s="8"/>
      <c r="D83" s="8"/>
      <c r="E83" s="8"/>
      <c r="F83" s="8"/>
      <c r="G83" s="8"/>
    </row>
    <row r="84" customHeight="1" spans="2:7">
      <c r="B84" s="8" t="str">
        <f t="shared" si="1"/>
        <v/>
      </c>
      <c r="C84" s="8"/>
      <c r="D84" s="8"/>
      <c r="E84" s="8"/>
      <c r="F84" s="8"/>
      <c r="G84" s="8"/>
    </row>
    <row r="85" customHeight="1" spans="2:7">
      <c r="B85" s="8" t="str">
        <f t="shared" si="1"/>
        <v/>
      </c>
      <c r="C85" s="8"/>
      <c r="D85" s="8"/>
      <c r="E85" s="8"/>
      <c r="F85" s="8"/>
      <c r="G85" s="8"/>
    </row>
    <row r="86" customHeight="1" spans="2:7">
      <c r="B86" s="8" t="str">
        <f t="shared" si="1"/>
        <v/>
      </c>
      <c r="C86" s="8"/>
      <c r="D86" s="8"/>
      <c r="E86" s="8"/>
      <c r="F86" s="8"/>
      <c r="G86" s="8"/>
    </row>
    <row r="87" customHeight="1" spans="2:7">
      <c r="B87" s="8" t="str">
        <f t="shared" si="1"/>
        <v/>
      </c>
      <c r="C87" s="8"/>
      <c r="D87" s="8"/>
      <c r="E87" s="8"/>
      <c r="F87" s="8"/>
      <c r="G87" s="8"/>
    </row>
    <row r="88" customHeight="1" spans="2:7">
      <c r="B88" s="8" t="str">
        <f t="shared" si="1"/>
        <v/>
      </c>
      <c r="C88" s="8"/>
      <c r="D88" s="8"/>
      <c r="E88" s="8"/>
      <c r="F88" s="8"/>
      <c r="G88" s="8"/>
    </row>
    <row r="89" customHeight="1" spans="2:7">
      <c r="B89" s="8" t="str">
        <f t="shared" si="1"/>
        <v/>
      </c>
      <c r="C89" s="8"/>
      <c r="D89" s="8"/>
      <c r="E89" s="8"/>
      <c r="F89" s="8"/>
      <c r="G89" s="8"/>
    </row>
    <row r="90" customHeight="1" spans="2:7">
      <c r="B90" s="8" t="str">
        <f t="shared" si="1"/>
        <v/>
      </c>
      <c r="C90" s="8"/>
      <c r="D90" s="8"/>
      <c r="E90" s="8"/>
      <c r="F90" s="8"/>
      <c r="G90" s="8"/>
    </row>
    <row r="91" customHeight="1" spans="2:7">
      <c r="B91" s="8" t="str">
        <f t="shared" si="1"/>
        <v/>
      </c>
      <c r="C91" s="8"/>
      <c r="D91" s="8"/>
      <c r="E91" s="8"/>
      <c r="F91" s="8"/>
      <c r="G91" s="8"/>
    </row>
    <row r="92" customHeight="1" spans="2:7">
      <c r="B92" s="8" t="str">
        <f t="shared" si="1"/>
        <v/>
      </c>
      <c r="C92" s="8"/>
      <c r="D92" s="8"/>
      <c r="E92" s="8"/>
      <c r="F92" s="8"/>
      <c r="G92" s="8"/>
    </row>
    <row r="93" customHeight="1" spans="2:7">
      <c r="B93" s="8" t="str">
        <f t="shared" si="1"/>
        <v/>
      </c>
      <c r="C93" s="8"/>
      <c r="D93" s="8"/>
      <c r="E93" s="8"/>
      <c r="F93" s="8"/>
      <c r="G93" s="8"/>
    </row>
    <row r="94" customHeight="1" spans="2:7">
      <c r="B94" s="8" t="str">
        <f t="shared" si="1"/>
        <v/>
      </c>
      <c r="C94" s="8"/>
      <c r="D94" s="8"/>
      <c r="E94" s="8"/>
      <c r="F94" s="8"/>
      <c r="G94" s="8"/>
    </row>
    <row r="95" customHeight="1" spans="2:7">
      <c r="B95" s="8" t="str">
        <f t="shared" si="1"/>
        <v/>
      </c>
      <c r="C95" s="8"/>
      <c r="D95" s="8"/>
      <c r="E95" s="8"/>
      <c r="F95" s="8"/>
      <c r="G95" s="8"/>
    </row>
    <row r="96" customHeight="1" spans="2:7">
      <c r="B96" s="8" t="str">
        <f t="shared" si="1"/>
        <v/>
      </c>
      <c r="C96" s="8"/>
      <c r="D96" s="8"/>
      <c r="E96" s="8"/>
      <c r="F96" s="8"/>
      <c r="G96" s="8"/>
    </row>
    <row r="97" customHeight="1" spans="2:7">
      <c r="B97" s="8" t="str">
        <f t="shared" si="1"/>
        <v/>
      </c>
      <c r="C97" s="8"/>
      <c r="D97" s="8"/>
      <c r="E97" s="8"/>
      <c r="F97" s="8"/>
      <c r="G97" s="8"/>
    </row>
    <row r="98" customHeight="1" spans="2:7">
      <c r="B98" s="8" t="str">
        <f t="shared" si="1"/>
        <v/>
      </c>
      <c r="C98" s="8"/>
      <c r="D98" s="8"/>
      <c r="E98" s="8"/>
      <c r="F98" s="8"/>
      <c r="G98" s="8"/>
    </row>
    <row r="99" customHeight="1" spans="2:7">
      <c r="B99" s="8" t="str">
        <f t="shared" si="1"/>
        <v/>
      </c>
      <c r="C99" s="8"/>
      <c r="D99" s="8"/>
      <c r="E99" s="8"/>
      <c r="F99" s="8"/>
      <c r="G99" s="8"/>
    </row>
    <row r="100" customHeight="1" spans="2:7">
      <c r="B100" s="8" t="str">
        <f t="shared" si="1"/>
        <v/>
      </c>
      <c r="C100" s="8"/>
      <c r="D100" s="8"/>
      <c r="E100" s="8"/>
      <c r="F100" s="8"/>
      <c r="G100" s="8"/>
    </row>
    <row r="101" customHeight="1" spans="2:7">
      <c r="B101" s="8" t="str">
        <f t="shared" si="1"/>
        <v/>
      </c>
      <c r="C101" s="8"/>
      <c r="D101" s="8"/>
      <c r="E101" s="8"/>
      <c r="F101" s="8"/>
      <c r="G101" s="8"/>
    </row>
    <row r="102" customHeight="1" spans="2:7">
      <c r="B102" s="8" t="str">
        <f t="shared" si="1"/>
        <v/>
      </c>
      <c r="C102" s="8"/>
      <c r="D102" s="8"/>
      <c r="E102" s="8"/>
      <c r="F102" s="8"/>
      <c r="G102" s="8"/>
    </row>
    <row r="103" customHeight="1" spans="2:7">
      <c r="B103" s="8" t="str">
        <f t="shared" si="1"/>
        <v/>
      </c>
      <c r="C103" s="8"/>
      <c r="D103" s="8"/>
      <c r="E103" s="8"/>
      <c r="F103" s="8"/>
      <c r="G103" s="8"/>
    </row>
    <row r="104" customHeight="1" spans="2:7">
      <c r="B104" s="8" t="str">
        <f t="shared" si="1"/>
        <v/>
      </c>
      <c r="C104" s="8"/>
      <c r="D104" s="8"/>
      <c r="E104" s="8"/>
      <c r="F104" s="8"/>
      <c r="G104" s="8"/>
    </row>
    <row r="105" customHeight="1" spans="2:7">
      <c r="B105" s="8" t="str">
        <f t="shared" si="1"/>
        <v/>
      </c>
      <c r="C105" s="8"/>
      <c r="D105" s="8"/>
      <c r="E105" s="8"/>
      <c r="F105" s="8"/>
      <c r="G105" s="8"/>
    </row>
    <row r="106" customHeight="1" spans="2:7">
      <c r="B106" s="8" t="str">
        <f t="shared" si="1"/>
        <v/>
      </c>
      <c r="C106" s="8"/>
      <c r="D106" s="8"/>
      <c r="E106" s="8"/>
      <c r="F106" s="8"/>
      <c r="G106" s="8"/>
    </row>
    <row r="107" customHeight="1" spans="2:7">
      <c r="B107" s="8" t="str">
        <f t="shared" si="1"/>
        <v/>
      </c>
      <c r="C107" s="8"/>
      <c r="D107" s="8"/>
      <c r="E107" s="8"/>
      <c r="F107" s="8"/>
      <c r="G107" s="8"/>
    </row>
    <row r="108" customHeight="1" spans="2:7">
      <c r="B108" s="8" t="str">
        <f t="shared" si="1"/>
        <v/>
      </c>
      <c r="C108" s="8"/>
      <c r="D108" s="8"/>
      <c r="E108" s="8"/>
      <c r="F108" s="8"/>
      <c r="G108" s="8"/>
    </row>
    <row r="109" customHeight="1" spans="2:7">
      <c r="B109" s="8" t="str">
        <f t="shared" si="1"/>
        <v/>
      </c>
      <c r="C109" s="8"/>
      <c r="D109" s="8"/>
      <c r="E109" s="8"/>
      <c r="F109" s="8"/>
      <c r="G109" s="8"/>
    </row>
    <row r="110" customHeight="1" spans="2:7">
      <c r="B110" s="8" t="str">
        <f t="shared" si="1"/>
        <v/>
      </c>
      <c r="C110" s="8"/>
      <c r="D110" s="8"/>
      <c r="E110" s="8"/>
      <c r="F110" s="8"/>
      <c r="G110" s="8"/>
    </row>
    <row r="111" customHeight="1" spans="2:7">
      <c r="B111" s="8" t="str">
        <f t="shared" si="1"/>
        <v/>
      </c>
      <c r="C111" s="8"/>
      <c r="D111" s="8"/>
      <c r="E111" s="8"/>
      <c r="F111" s="8"/>
      <c r="G111" s="8"/>
    </row>
    <row r="112" customHeight="1" spans="2:7">
      <c r="B112" s="8" t="str">
        <f t="shared" si="1"/>
        <v/>
      </c>
      <c r="C112" s="8"/>
      <c r="D112" s="8"/>
      <c r="E112" s="8"/>
      <c r="F112" s="8"/>
      <c r="G112" s="8"/>
    </row>
    <row r="113" customHeight="1" spans="2:7">
      <c r="B113" s="8" t="str">
        <f t="shared" si="1"/>
        <v/>
      </c>
      <c r="C113" s="8"/>
      <c r="D113" s="8"/>
      <c r="E113" s="8"/>
      <c r="F113" s="8"/>
      <c r="G113" s="8"/>
    </row>
    <row r="114" customHeight="1" spans="2:7">
      <c r="B114" s="8" t="str">
        <f t="shared" si="1"/>
        <v/>
      </c>
      <c r="C114" s="8"/>
      <c r="D114" s="8"/>
      <c r="E114" s="8"/>
      <c r="F114" s="8"/>
      <c r="G114" s="8"/>
    </row>
    <row r="115" customHeight="1" spans="2:7">
      <c r="B115" s="8" t="str">
        <f t="shared" si="1"/>
        <v/>
      </c>
      <c r="C115" s="8"/>
      <c r="D115" s="8"/>
      <c r="E115" s="8"/>
      <c r="F115" s="8"/>
      <c r="G115" s="8"/>
    </row>
    <row r="116" customHeight="1" spans="2:7">
      <c r="B116" s="8" t="str">
        <f t="shared" si="1"/>
        <v/>
      </c>
      <c r="C116" s="8"/>
      <c r="D116" s="8"/>
      <c r="E116" s="8"/>
      <c r="F116" s="8"/>
      <c r="G116" s="8"/>
    </row>
    <row r="117" customHeight="1" spans="2:7">
      <c r="B117" s="8" t="str">
        <f t="shared" si="1"/>
        <v/>
      </c>
      <c r="C117" s="8"/>
      <c r="D117" s="8"/>
      <c r="E117" s="8"/>
      <c r="F117" s="8"/>
      <c r="G117" s="8"/>
    </row>
    <row r="118" customHeight="1" spans="2:7">
      <c r="B118" s="8" t="str">
        <f t="shared" si="1"/>
        <v/>
      </c>
      <c r="C118" s="8"/>
      <c r="D118" s="8"/>
      <c r="E118" s="8"/>
      <c r="F118" s="8"/>
      <c r="G118" s="8"/>
    </row>
    <row r="119" customHeight="1" spans="2:7">
      <c r="B119" s="8" t="str">
        <f t="shared" si="1"/>
        <v/>
      </c>
      <c r="C119" s="8"/>
      <c r="D119" s="8"/>
      <c r="E119" s="8"/>
      <c r="F119" s="8"/>
      <c r="G119" s="8"/>
    </row>
    <row r="120" customHeight="1" spans="2:7">
      <c r="B120" s="8" t="str">
        <f t="shared" si="1"/>
        <v/>
      </c>
      <c r="C120" s="8"/>
      <c r="D120" s="8"/>
      <c r="E120" s="8"/>
      <c r="F120" s="8"/>
      <c r="G120" s="8"/>
    </row>
    <row r="121" customHeight="1" spans="2:7">
      <c r="B121" s="8" t="str">
        <f t="shared" si="1"/>
        <v/>
      </c>
      <c r="C121" s="8"/>
      <c r="D121" s="8"/>
      <c r="E121" s="8"/>
      <c r="F121" s="8"/>
      <c r="G121" s="8"/>
    </row>
    <row r="122" customHeight="1" spans="2:7">
      <c r="B122" s="8" t="str">
        <f t="shared" si="1"/>
        <v/>
      </c>
      <c r="C122" s="8"/>
      <c r="D122" s="8"/>
      <c r="E122" s="8"/>
      <c r="F122" s="8"/>
      <c r="G122" s="8"/>
    </row>
    <row r="123" customHeight="1" spans="2:7">
      <c r="B123" s="8" t="str">
        <f t="shared" si="1"/>
        <v/>
      </c>
      <c r="C123" s="8"/>
      <c r="D123" s="8"/>
      <c r="E123" s="8"/>
      <c r="F123" s="8"/>
      <c r="G123" s="8"/>
    </row>
    <row r="124" customHeight="1" spans="2:7">
      <c r="B124" s="8" t="str">
        <f t="shared" si="1"/>
        <v/>
      </c>
      <c r="C124" s="8"/>
      <c r="D124" s="8"/>
      <c r="E124" s="8"/>
      <c r="F124" s="8"/>
      <c r="G124" s="8"/>
    </row>
    <row r="125" customHeight="1" spans="2:7">
      <c r="B125" s="8" t="str">
        <f t="shared" si="1"/>
        <v/>
      </c>
      <c r="C125" s="8"/>
      <c r="D125" s="8"/>
      <c r="E125" s="8"/>
      <c r="F125" s="8"/>
      <c r="G125" s="8"/>
    </row>
    <row r="126" customHeight="1" spans="2:7">
      <c r="B126" s="8" t="str">
        <f t="shared" si="1"/>
        <v/>
      </c>
      <c r="C126" s="8"/>
      <c r="D126" s="8"/>
      <c r="E126" s="8"/>
      <c r="F126" s="8"/>
      <c r="G126" s="8"/>
    </row>
    <row r="127" customHeight="1" spans="2:7">
      <c r="B127" s="8" t="str">
        <f t="shared" si="1"/>
        <v/>
      </c>
      <c r="C127" s="8"/>
      <c r="D127" s="8"/>
      <c r="E127" s="8"/>
      <c r="F127" s="8"/>
      <c r="G127" s="8"/>
    </row>
    <row r="128" customHeight="1" spans="2:7">
      <c r="B128" s="8" t="str">
        <f t="shared" si="1"/>
        <v/>
      </c>
      <c r="C128" s="8"/>
      <c r="D128" s="8"/>
      <c r="E128" s="8"/>
      <c r="F128" s="8"/>
      <c r="G128" s="8"/>
    </row>
    <row r="129" customHeight="1" spans="2:7">
      <c r="B129" s="8" t="str">
        <f t="shared" si="1"/>
        <v/>
      </c>
      <c r="C129" s="8"/>
      <c r="D129" s="8"/>
      <c r="E129" s="8"/>
      <c r="F129" s="8"/>
      <c r="G129" s="8"/>
    </row>
    <row r="130" customHeight="1" spans="2:7">
      <c r="B130" s="8" t="str">
        <f t="shared" si="1"/>
        <v/>
      </c>
      <c r="C130" s="8"/>
      <c r="D130" s="8"/>
      <c r="E130" s="8"/>
      <c r="F130" s="8"/>
      <c r="G130" s="8"/>
    </row>
    <row r="131" customHeight="1" spans="2:7">
      <c r="B131" s="8" t="str">
        <f t="shared" si="1"/>
        <v/>
      </c>
      <c r="C131" s="8"/>
      <c r="D131" s="8"/>
      <c r="E131" s="8"/>
      <c r="F131" s="8"/>
      <c r="G131" s="8"/>
    </row>
    <row r="132" customHeight="1" spans="2:7">
      <c r="B132" s="8" t="str">
        <f t="shared" si="1"/>
        <v/>
      </c>
      <c r="C132" s="8"/>
      <c r="D132" s="8"/>
      <c r="E132" s="8"/>
      <c r="F132" s="8"/>
      <c r="G132" s="8"/>
    </row>
    <row r="133" customHeight="1" spans="2:7">
      <c r="B133" s="8" t="str">
        <f t="shared" ref="B133:B196" si="2">IF(C133&lt;&gt;"",ROW()-3,"")</f>
        <v/>
      </c>
      <c r="C133" s="8"/>
      <c r="D133" s="8"/>
      <c r="E133" s="8"/>
      <c r="F133" s="8"/>
      <c r="G133" s="8"/>
    </row>
    <row r="134" customHeight="1" spans="2:7">
      <c r="B134" s="8" t="str">
        <f t="shared" si="2"/>
        <v/>
      </c>
      <c r="C134" s="8"/>
      <c r="D134" s="8"/>
      <c r="E134" s="8"/>
      <c r="F134" s="8"/>
      <c r="G134" s="8"/>
    </row>
    <row r="135" customHeight="1" spans="2:7">
      <c r="B135" s="8" t="str">
        <f t="shared" si="2"/>
        <v/>
      </c>
      <c r="C135" s="8"/>
      <c r="D135" s="8"/>
      <c r="E135" s="8"/>
      <c r="F135" s="8"/>
      <c r="G135" s="8"/>
    </row>
    <row r="136" customHeight="1" spans="2:7">
      <c r="B136" s="8" t="str">
        <f t="shared" si="2"/>
        <v/>
      </c>
      <c r="C136" s="8"/>
      <c r="D136" s="8"/>
      <c r="E136" s="8"/>
      <c r="F136" s="8"/>
      <c r="G136" s="8"/>
    </row>
    <row r="137" customHeight="1" spans="2:7">
      <c r="B137" s="8" t="str">
        <f t="shared" si="2"/>
        <v/>
      </c>
      <c r="C137" s="8"/>
      <c r="D137" s="8"/>
      <c r="E137" s="8"/>
      <c r="F137" s="8"/>
      <c r="G137" s="8"/>
    </row>
    <row r="138" customHeight="1" spans="2:7">
      <c r="B138" s="8" t="str">
        <f t="shared" si="2"/>
        <v/>
      </c>
      <c r="C138" s="8"/>
      <c r="D138" s="8"/>
      <c r="E138" s="8"/>
      <c r="F138" s="8"/>
      <c r="G138" s="8"/>
    </row>
    <row r="139" customHeight="1" spans="2:7">
      <c r="B139" s="8" t="str">
        <f t="shared" si="2"/>
        <v/>
      </c>
      <c r="C139" s="8"/>
      <c r="D139" s="8"/>
      <c r="E139" s="8"/>
      <c r="F139" s="8"/>
      <c r="G139" s="8"/>
    </row>
    <row r="140" customHeight="1" spans="2:7">
      <c r="B140" s="8" t="str">
        <f t="shared" si="2"/>
        <v/>
      </c>
      <c r="C140" s="8"/>
      <c r="D140" s="8"/>
      <c r="E140" s="8"/>
      <c r="F140" s="8"/>
      <c r="G140" s="8"/>
    </row>
    <row r="141" customHeight="1" spans="2:7">
      <c r="B141" s="8" t="str">
        <f t="shared" si="2"/>
        <v/>
      </c>
      <c r="C141" s="8"/>
      <c r="D141" s="8"/>
      <c r="E141" s="8"/>
      <c r="F141" s="8"/>
      <c r="G141" s="8"/>
    </row>
    <row r="142" customHeight="1" spans="2:7">
      <c r="B142" s="8" t="str">
        <f t="shared" si="2"/>
        <v/>
      </c>
      <c r="C142" s="8"/>
      <c r="D142" s="8"/>
      <c r="E142" s="8"/>
      <c r="F142" s="8"/>
      <c r="G142" s="8"/>
    </row>
    <row r="143" customHeight="1" spans="2:7">
      <c r="B143" s="8" t="str">
        <f t="shared" si="2"/>
        <v/>
      </c>
      <c r="C143" s="8"/>
      <c r="D143" s="8"/>
      <c r="E143" s="8"/>
      <c r="F143" s="8"/>
      <c r="G143" s="8"/>
    </row>
    <row r="144" customHeight="1" spans="2:7">
      <c r="B144" s="8" t="str">
        <f t="shared" si="2"/>
        <v/>
      </c>
      <c r="C144" s="8"/>
      <c r="D144" s="8"/>
      <c r="E144" s="8"/>
      <c r="F144" s="8"/>
      <c r="G144" s="8"/>
    </row>
    <row r="145" customHeight="1" spans="2:7">
      <c r="B145" s="8" t="str">
        <f t="shared" si="2"/>
        <v/>
      </c>
      <c r="C145" s="8"/>
      <c r="D145" s="8"/>
      <c r="E145" s="8"/>
      <c r="F145" s="8"/>
      <c r="G145" s="8"/>
    </row>
    <row r="146" customHeight="1" spans="2:7">
      <c r="B146" s="8" t="str">
        <f t="shared" si="2"/>
        <v/>
      </c>
      <c r="C146" s="8"/>
      <c r="D146" s="8"/>
      <c r="E146" s="8"/>
      <c r="F146" s="8"/>
      <c r="G146" s="8"/>
    </row>
    <row r="147" customHeight="1" spans="2:7">
      <c r="B147" s="8" t="str">
        <f t="shared" si="2"/>
        <v/>
      </c>
      <c r="C147" s="8"/>
      <c r="D147" s="8"/>
      <c r="E147" s="8"/>
      <c r="F147" s="8"/>
      <c r="G147" s="8"/>
    </row>
    <row r="148" customHeight="1" spans="2:7">
      <c r="B148" s="8" t="str">
        <f t="shared" si="2"/>
        <v/>
      </c>
      <c r="C148" s="8"/>
      <c r="D148" s="8"/>
      <c r="E148" s="8"/>
      <c r="F148" s="8"/>
      <c r="G148" s="8"/>
    </row>
    <row r="149" customHeight="1" spans="2:7">
      <c r="B149" s="8" t="str">
        <f t="shared" si="2"/>
        <v/>
      </c>
      <c r="C149" s="8"/>
      <c r="D149" s="8"/>
      <c r="E149" s="8"/>
      <c r="F149" s="8"/>
      <c r="G149" s="8"/>
    </row>
    <row r="150" customHeight="1" spans="2:7">
      <c r="B150" s="8" t="str">
        <f t="shared" si="2"/>
        <v/>
      </c>
      <c r="C150" s="8"/>
      <c r="D150" s="8"/>
      <c r="E150" s="8"/>
      <c r="F150" s="8"/>
      <c r="G150" s="8"/>
    </row>
    <row r="151" customHeight="1" spans="2:7">
      <c r="B151" s="8" t="str">
        <f t="shared" si="2"/>
        <v/>
      </c>
      <c r="C151" s="8"/>
      <c r="D151" s="8"/>
      <c r="E151" s="8"/>
      <c r="F151" s="8"/>
      <c r="G151" s="8"/>
    </row>
    <row r="152" customHeight="1" spans="2:7">
      <c r="B152" s="8" t="str">
        <f t="shared" si="2"/>
        <v/>
      </c>
      <c r="C152" s="8"/>
      <c r="D152" s="8"/>
      <c r="E152" s="8"/>
      <c r="F152" s="8"/>
      <c r="G152" s="8"/>
    </row>
    <row r="153" customHeight="1" spans="2:7">
      <c r="B153" s="8" t="str">
        <f t="shared" si="2"/>
        <v/>
      </c>
      <c r="C153" s="8"/>
      <c r="D153" s="8"/>
      <c r="E153" s="8"/>
      <c r="F153" s="8"/>
      <c r="G153" s="8"/>
    </row>
    <row r="154" customHeight="1" spans="2:7">
      <c r="B154" s="8" t="str">
        <f t="shared" si="2"/>
        <v/>
      </c>
      <c r="C154" s="8"/>
      <c r="D154" s="8"/>
      <c r="E154" s="8"/>
      <c r="F154" s="8"/>
      <c r="G154" s="8"/>
    </row>
    <row r="155" customHeight="1" spans="2:7">
      <c r="B155" s="8" t="str">
        <f t="shared" si="2"/>
        <v/>
      </c>
      <c r="C155" s="8"/>
      <c r="D155" s="8"/>
      <c r="E155" s="8"/>
      <c r="F155" s="8"/>
      <c r="G155" s="8"/>
    </row>
    <row r="156" customHeight="1" spans="2:7">
      <c r="B156" s="8" t="str">
        <f t="shared" si="2"/>
        <v/>
      </c>
      <c r="C156" s="8"/>
      <c r="D156" s="8"/>
      <c r="E156" s="8"/>
      <c r="F156" s="8"/>
      <c r="G156" s="8"/>
    </row>
    <row r="157" customHeight="1" spans="2:7">
      <c r="B157" s="8" t="str">
        <f t="shared" si="2"/>
        <v/>
      </c>
      <c r="C157" s="8"/>
      <c r="D157" s="8"/>
      <c r="E157" s="8"/>
      <c r="F157" s="8"/>
      <c r="G157" s="8"/>
    </row>
    <row r="158" customHeight="1" spans="2:7">
      <c r="B158" s="8" t="str">
        <f t="shared" si="2"/>
        <v/>
      </c>
      <c r="C158" s="8"/>
      <c r="D158" s="8"/>
      <c r="E158" s="8"/>
      <c r="F158" s="8"/>
      <c r="G158" s="8"/>
    </row>
    <row r="159" customHeight="1" spans="2:7">
      <c r="B159" s="8" t="str">
        <f t="shared" si="2"/>
        <v/>
      </c>
      <c r="C159" s="8"/>
      <c r="D159" s="8"/>
      <c r="E159" s="8"/>
      <c r="F159" s="8"/>
      <c r="G159" s="8"/>
    </row>
    <row r="160" customHeight="1" spans="2:7">
      <c r="B160" s="8" t="str">
        <f t="shared" si="2"/>
        <v/>
      </c>
      <c r="C160" s="8"/>
      <c r="D160" s="8"/>
      <c r="E160" s="8"/>
      <c r="F160" s="8"/>
      <c r="G160" s="8"/>
    </row>
    <row r="161" customHeight="1" spans="2:7">
      <c r="B161" s="8" t="str">
        <f t="shared" si="2"/>
        <v/>
      </c>
      <c r="C161" s="8"/>
      <c r="D161" s="8"/>
      <c r="E161" s="8"/>
      <c r="F161" s="8"/>
      <c r="G161" s="8"/>
    </row>
    <row r="162" customHeight="1" spans="2:7">
      <c r="B162" s="8" t="str">
        <f t="shared" si="2"/>
        <v/>
      </c>
      <c r="C162" s="8"/>
      <c r="D162" s="8"/>
      <c r="E162" s="8"/>
      <c r="F162" s="8"/>
      <c r="G162" s="8"/>
    </row>
    <row r="163" customHeight="1" spans="2:7">
      <c r="B163" s="8" t="str">
        <f t="shared" si="2"/>
        <v/>
      </c>
      <c r="C163" s="8"/>
      <c r="D163" s="8"/>
      <c r="E163" s="8"/>
      <c r="F163" s="8"/>
      <c r="G163" s="8"/>
    </row>
    <row r="164" customHeight="1" spans="2:7">
      <c r="B164" s="8" t="str">
        <f t="shared" si="2"/>
        <v/>
      </c>
      <c r="C164" s="8"/>
      <c r="D164" s="8"/>
      <c r="E164" s="8"/>
      <c r="F164" s="8"/>
      <c r="G164" s="8"/>
    </row>
    <row r="165" customHeight="1" spans="2:7">
      <c r="B165" s="8" t="str">
        <f t="shared" si="2"/>
        <v/>
      </c>
      <c r="C165" s="8"/>
      <c r="D165" s="8"/>
      <c r="E165" s="8"/>
      <c r="F165" s="8"/>
      <c r="G165" s="8"/>
    </row>
    <row r="166" customHeight="1" spans="2:7">
      <c r="B166" s="8" t="str">
        <f t="shared" si="2"/>
        <v/>
      </c>
      <c r="C166" s="8"/>
      <c r="D166" s="8"/>
      <c r="E166" s="8"/>
      <c r="F166" s="8"/>
      <c r="G166" s="8"/>
    </row>
    <row r="167" customHeight="1" spans="2:7">
      <c r="B167" s="8" t="str">
        <f t="shared" si="2"/>
        <v/>
      </c>
      <c r="C167" s="8"/>
      <c r="D167" s="8"/>
      <c r="E167" s="8"/>
      <c r="F167" s="8"/>
      <c r="G167" s="8"/>
    </row>
    <row r="168" customHeight="1" spans="2:7">
      <c r="B168" s="8" t="str">
        <f t="shared" si="2"/>
        <v/>
      </c>
      <c r="C168" s="8"/>
      <c r="D168" s="8"/>
      <c r="E168" s="8"/>
      <c r="F168" s="8"/>
      <c r="G168" s="8"/>
    </row>
    <row r="169" customHeight="1" spans="2:7">
      <c r="B169" s="8" t="str">
        <f t="shared" si="2"/>
        <v/>
      </c>
      <c r="C169" s="8"/>
      <c r="D169" s="8"/>
      <c r="E169" s="8"/>
      <c r="F169" s="8"/>
      <c r="G169" s="8"/>
    </row>
    <row r="170" customHeight="1" spans="2:7">
      <c r="B170" s="8" t="str">
        <f t="shared" si="2"/>
        <v/>
      </c>
      <c r="C170" s="8"/>
      <c r="D170" s="8"/>
      <c r="E170" s="8"/>
      <c r="F170" s="8"/>
      <c r="G170" s="8"/>
    </row>
    <row r="171" customHeight="1" spans="2:7">
      <c r="B171" s="8" t="str">
        <f t="shared" si="2"/>
        <v/>
      </c>
      <c r="C171" s="8"/>
      <c r="D171" s="8"/>
      <c r="E171" s="8"/>
      <c r="F171" s="8"/>
      <c r="G171" s="8"/>
    </row>
    <row r="172" customHeight="1" spans="2:7">
      <c r="B172" s="8" t="str">
        <f t="shared" si="2"/>
        <v/>
      </c>
      <c r="C172" s="8"/>
      <c r="D172" s="8"/>
      <c r="E172" s="8"/>
      <c r="F172" s="8"/>
      <c r="G172" s="8"/>
    </row>
    <row r="173" customHeight="1" spans="2:7">
      <c r="B173" s="8" t="str">
        <f t="shared" si="2"/>
        <v/>
      </c>
      <c r="C173" s="8"/>
      <c r="D173" s="8"/>
      <c r="E173" s="8"/>
      <c r="F173" s="8"/>
      <c r="G173" s="8"/>
    </row>
    <row r="174" customHeight="1" spans="2:7">
      <c r="B174" s="8" t="str">
        <f t="shared" si="2"/>
        <v/>
      </c>
      <c r="C174" s="8"/>
      <c r="D174" s="8"/>
      <c r="E174" s="8"/>
      <c r="F174" s="8"/>
      <c r="G174" s="8"/>
    </row>
    <row r="175" customHeight="1" spans="2:7">
      <c r="B175" s="8" t="str">
        <f t="shared" si="2"/>
        <v/>
      </c>
      <c r="C175" s="8"/>
      <c r="D175" s="8"/>
      <c r="E175" s="8"/>
      <c r="F175" s="8"/>
      <c r="G175" s="8"/>
    </row>
    <row r="176" customHeight="1" spans="2:7">
      <c r="B176" s="8" t="str">
        <f t="shared" si="2"/>
        <v/>
      </c>
      <c r="C176" s="8"/>
      <c r="D176" s="8"/>
      <c r="E176" s="8"/>
      <c r="F176" s="8"/>
      <c r="G176" s="8"/>
    </row>
    <row r="177" customHeight="1" spans="2:7">
      <c r="B177" s="8" t="str">
        <f t="shared" si="2"/>
        <v/>
      </c>
      <c r="C177" s="8"/>
      <c r="D177" s="8"/>
      <c r="E177" s="8"/>
      <c r="F177" s="8"/>
      <c r="G177" s="8"/>
    </row>
    <row r="178" customHeight="1" spans="2:7">
      <c r="B178" s="8" t="str">
        <f t="shared" si="2"/>
        <v/>
      </c>
      <c r="C178" s="8"/>
      <c r="D178" s="8"/>
      <c r="E178" s="8"/>
      <c r="F178" s="8"/>
      <c r="G178" s="8"/>
    </row>
    <row r="179" customHeight="1" spans="2:7">
      <c r="B179" s="8" t="str">
        <f t="shared" si="2"/>
        <v/>
      </c>
      <c r="C179" s="8"/>
      <c r="D179" s="8"/>
      <c r="E179" s="8"/>
      <c r="F179" s="8"/>
      <c r="G179" s="8"/>
    </row>
    <row r="180" customHeight="1" spans="2:7">
      <c r="B180" s="8" t="str">
        <f t="shared" si="2"/>
        <v/>
      </c>
      <c r="C180" s="8"/>
      <c r="D180" s="8"/>
      <c r="E180" s="8"/>
      <c r="F180" s="8"/>
      <c r="G180" s="8"/>
    </row>
    <row r="181" customHeight="1" spans="2:7">
      <c r="B181" s="8" t="str">
        <f t="shared" si="2"/>
        <v/>
      </c>
      <c r="C181" s="8"/>
      <c r="D181" s="8"/>
      <c r="E181" s="8"/>
      <c r="F181" s="8"/>
      <c r="G181" s="8"/>
    </row>
    <row r="182" customHeight="1" spans="2:7">
      <c r="B182" s="8" t="str">
        <f t="shared" si="2"/>
        <v/>
      </c>
      <c r="C182" s="8"/>
      <c r="D182" s="8"/>
      <c r="E182" s="8"/>
      <c r="F182" s="8"/>
      <c r="G182" s="8"/>
    </row>
    <row r="183" customHeight="1" spans="2:7">
      <c r="B183" s="8" t="str">
        <f t="shared" si="2"/>
        <v/>
      </c>
      <c r="C183" s="8"/>
      <c r="D183" s="8"/>
      <c r="E183" s="8"/>
      <c r="F183" s="8"/>
      <c r="G183" s="8"/>
    </row>
    <row r="184" customHeight="1" spans="2:7">
      <c r="B184" s="8" t="str">
        <f t="shared" si="2"/>
        <v/>
      </c>
      <c r="C184" s="8"/>
      <c r="D184" s="8"/>
      <c r="E184" s="8"/>
      <c r="F184" s="8"/>
      <c r="G184" s="8"/>
    </row>
    <row r="185" customHeight="1" spans="2:7">
      <c r="B185" s="8" t="str">
        <f t="shared" si="2"/>
        <v/>
      </c>
      <c r="C185" s="8"/>
      <c r="D185" s="8"/>
      <c r="E185" s="8"/>
      <c r="F185" s="8"/>
      <c r="G185" s="8"/>
    </row>
    <row r="186" customHeight="1" spans="2:7">
      <c r="B186" s="8" t="str">
        <f t="shared" si="2"/>
        <v/>
      </c>
      <c r="C186" s="8"/>
      <c r="D186" s="8"/>
      <c r="E186" s="8"/>
      <c r="F186" s="8"/>
      <c r="G186" s="8"/>
    </row>
    <row r="187" customHeight="1" spans="2:7">
      <c r="B187" s="8" t="str">
        <f t="shared" si="2"/>
        <v/>
      </c>
      <c r="C187" s="8"/>
      <c r="D187" s="8"/>
      <c r="E187" s="8"/>
      <c r="F187" s="8"/>
      <c r="G187" s="8"/>
    </row>
    <row r="188" customHeight="1" spans="2:7">
      <c r="B188" s="8" t="str">
        <f t="shared" si="2"/>
        <v/>
      </c>
      <c r="C188" s="8"/>
      <c r="D188" s="8"/>
      <c r="E188" s="8"/>
      <c r="F188" s="8"/>
      <c r="G188" s="8"/>
    </row>
    <row r="189" customHeight="1" spans="2:7">
      <c r="B189" s="8" t="str">
        <f t="shared" si="2"/>
        <v/>
      </c>
      <c r="C189" s="8"/>
      <c r="D189" s="8"/>
      <c r="E189" s="8"/>
      <c r="F189" s="8"/>
      <c r="G189" s="8"/>
    </row>
    <row r="190" customHeight="1" spans="2:7">
      <c r="B190" s="8" t="str">
        <f t="shared" si="2"/>
        <v/>
      </c>
      <c r="C190" s="8"/>
      <c r="D190" s="8"/>
      <c r="E190" s="8"/>
      <c r="F190" s="8"/>
      <c r="G190" s="8"/>
    </row>
    <row r="191" customHeight="1" spans="2:7">
      <c r="B191" s="8" t="str">
        <f t="shared" si="2"/>
        <v/>
      </c>
      <c r="C191" s="8"/>
      <c r="D191" s="8"/>
      <c r="E191" s="8"/>
      <c r="F191" s="8"/>
      <c r="G191" s="8"/>
    </row>
    <row r="192" customHeight="1" spans="2:7">
      <c r="B192" s="8" t="str">
        <f t="shared" si="2"/>
        <v/>
      </c>
      <c r="C192" s="8"/>
      <c r="D192" s="8"/>
      <c r="E192" s="8"/>
      <c r="F192" s="8"/>
      <c r="G192" s="8"/>
    </row>
    <row r="193" customHeight="1" spans="2:7">
      <c r="B193" s="8" t="str">
        <f t="shared" si="2"/>
        <v/>
      </c>
      <c r="C193" s="8"/>
      <c r="D193" s="8"/>
      <c r="E193" s="8"/>
      <c r="F193" s="8"/>
      <c r="G193" s="8"/>
    </row>
    <row r="194" customHeight="1" spans="2:7">
      <c r="B194" s="8" t="str">
        <f t="shared" si="2"/>
        <v/>
      </c>
      <c r="C194" s="8"/>
      <c r="D194" s="8"/>
      <c r="E194" s="8"/>
      <c r="F194" s="8"/>
      <c r="G194" s="8"/>
    </row>
    <row r="195" customHeight="1" spans="2:7">
      <c r="B195" s="8" t="str">
        <f t="shared" si="2"/>
        <v/>
      </c>
      <c r="C195" s="8"/>
      <c r="D195" s="8"/>
      <c r="E195" s="8"/>
      <c r="F195" s="8"/>
      <c r="G195" s="8"/>
    </row>
    <row r="196" customHeight="1" spans="2:7">
      <c r="B196" s="8" t="str">
        <f t="shared" si="2"/>
        <v/>
      </c>
      <c r="C196" s="8"/>
      <c r="D196" s="8"/>
      <c r="E196" s="8"/>
      <c r="F196" s="8"/>
      <c r="G196" s="8"/>
    </row>
    <row r="197" customHeight="1" spans="2:7">
      <c r="B197" s="8" t="str">
        <f t="shared" ref="B197:B260" si="3">IF(C197&lt;&gt;"",ROW()-3,"")</f>
        <v/>
      </c>
      <c r="C197" s="8"/>
      <c r="D197" s="8"/>
      <c r="E197" s="8"/>
      <c r="F197" s="8"/>
      <c r="G197" s="8"/>
    </row>
    <row r="198" customHeight="1" spans="2:7">
      <c r="B198" s="8" t="str">
        <f t="shared" si="3"/>
        <v/>
      </c>
      <c r="C198" s="8"/>
      <c r="D198" s="8"/>
      <c r="E198" s="8"/>
      <c r="F198" s="8"/>
      <c r="G198" s="8"/>
    </row>
    <row r="199" customHeight="1" spans="2:7">
      <c r="B199" s="8" t="str">
        <f t="shared" si="3"/>
        <v/>
      </c>
      <c r="C199" s="8"/>
      <c r="D199" s="8"/>
      <c r="E199" s="8"/>
      <c r="F199" s="8"/>
      <c r="G199" s="8"/>
    </row>
    <row r="200" customHeight="1" spans="2:7">
      <c r="B200" s="8" t="str">
        <f t="shared" si="3"/>
        <v/>
      </c>
      <c r="C200" s="8"/>
      <c r="D200" s="8"/>
      <c r="E200" s="8"/>
      <c r="F200" s="8"/>
      <c r="G200" s="8"/>
    </row>
    <row r="201" customHeight="1" spans="2:7">
      <c r="B201" s="8" t="str">
        <f t="shared" si="3"/>
        <v/>
      </c>
      <c r="C201" s="8"/>
      <c r="D201" s="8"/>
      <c r="E201" s="8"/>
      <c r="F201" s="8"/>
      <c r="G201" s="8"/>
    </row>
    <row r="202" customHeight="1" spans="2:7">
      <c r="B202" s="8" t="str">
        <f t="shared" si="3"/>
        <v/>
      </c>
      <c r="C202" s="8"/>
      <c r="D202" s="8"/>
      <c r="E202" s="8"/>
      <c r="F202" s="8"/>
      <c r="G202" s="8"/>
    </row>
    <row r="203" customHeight="1" spans="2:7">
      <c r="B203" s="8" t="str">
        <f t="shared" si="3"/>
        <v/>
      </c>
      <c r="C203" s="8"/>
      <c r="D203" s="8"/>
      <c r="E203" s="8"/>
      <c r="F203" s="8"/>
      <c r="G203" s="8"/>
    </row>
    <row r="204" customHeight="1" spans="2:7">
      <c r="B204" s="8" t="str">
        <f t="shared" si="3"/>
        <v/>
      </c>
      <c r="C204" s="8"/>
      <c r="D204" s="8"/>
      <c r="E204" s="8"/>
      <c r="F204" s="8"/>
      <c r="G204" s="8"/>
    </row>
    <row r="205" customHeight="1" spans="2:7">
      <c r="B205" s="8" t="str">
        <f t="shared" si="3"/>
        <v/>
      </c>
      <c r="C205" s="8"/>
      <c r="D205" s="8"/>
      <c r="E205" s="8"/>
      <c r="F205" s="8"/>
      <c r="G205" s="8"/>
    </row>
    <row r="206" customHeight="1" spans="2:7">
      <c r="B206" s="8" t="str">
        <f t="shared" si="3"/>
        <v/>
      </c>
      <c r="C206" s="8"/>
      <c r="D206" s="8"/>
      <c r="E206" s="8"/>
      <c r="F206" s="8"/>
      <c r="G206" s="8"/>
    </row>
    <row r="207" customHeight="1" spans="2:7">
      <c r="B207" s="8" t="str">
        <f t="shared" si="3"/>
        <v/>
      </c>
      <c r="C207" s="8"/>
      <c r="D207" s="8"/>
      <c r="E207" s="8"/>
      <c r="F207" s="8"/>
      <c r="G207" s="8"/>
    </row>
    <row r="208" customHeight="1" spans="2:7">
      <c r="B208" s="8" t="str">
        <f t="shared" si="3"/>
        <v/>
      </c>
      <c r="C208" s="8"/>
      <c r="D208" s="8"/>
      <c r="E208" s="8"/>
      <c r="F208" s="8"/>
      <c r="G208" s="8"/>
    </row>
    <row r="209" customHeight="1" spans="2:7">
      <c r="B209" s="8" t="str">
        <f t="shared" si="3"/>
        <v/>
      </c>
      <c r="C209" s="8"/>
      <c r="D209" s="8"/>
      <c r="E209" s="8"/>
      <c r="F209" s="8"/>
      <c r="G209" s="8"/>
    </row>
    <row r="210" customHeight="1" spans="2:7">
      <c r="B210" s="8" t="str">
        <f t="shared" si="3"/>
        <v/>
      </c>
      <c r="C210" s="8"/>
      <c r="D210" s="8"/>
      <c r="E210" s="8"/>
      <c r="F210" s="8"/>
      <c r="G210" s="8"/>
    </row>
    <row r="211" customHeight="1" spans="2:7">
      <c r="B211" s="8" t="str">
        <f t="shared" si="3"/>
        <v/>
      </c>
      <c r="C211" s="8"/>
      <c r="D211" s="8"/>
      <c r="E211" s="8"/>
      <c r="F211" s="8"/>
      <c r="G211" s="8"/>
    </row>
    <row r="212" customHeight="1" spans="2:7">
      <c r="B212" s="8" t="str">
        <f t="shared" si="3"/>
        <v/>
      </c>
      <c r="C212" s="8"/>
      <c r="D212" s="8"/>
      <c r="E212" s="8"/>
      <c r="F212" s="8"/>
      <c r="G212" s="8"/>
    </row>
    <row r="213" customHeight="1" spans="2:7">
      <c r="B213" s="8" t="str">
        <f t="shared" si="3"/>
        <v/>
      </c>
      <c r="C213" s="8"/>
      <c r="D213" s="8"/>
      <c r="E213" s="8"/>
      <c r="F213" s="8"/>
      <c r="G213" s="8"/>
    </row>
    <row r="214" customHeight="1" spans="2:7">
      <c r="B214" s="8" t="str">
        <f t="shared" si="3"/>
        <v/>
      </c>
      <c r="C214" s="8"/>
      <c r="D214" s="8"/>
      <c r="E214" s="8"/>
      <c r="F214" s="8"/>
      <c r="G214" s="8"/>
    </row>
    <row r="215" customHeight="1" spans="2:7">
      <c r="B215" s="8" t="str">
        <f t="shared" si="3"/>
        <v/>
      </c>
      <c r="C215" s="8"/>
      <c r="D215" s="8"/>
      <c r="E215" s="8"/>
      <c r="F215" s="8"/>
      <c r="G215" s="8"/>
    </row>
    <row r="216" customHeight="1" spans="2:7">
      <c r="B216" s="8" t="str">
        <f t="shared" si="3"/>
        <v/>
      </c>
      <c r="C216" s="8"/>
      <c r="D216" s="8"/>
      <c r="E216" s="8"/>
      <c r="F216" s="8"/>
      <c r="G216" s="8"/>
    </row>
    <row r="217" customHeight="1" spans="2:7">
      <c r="B217" s="8" t="str">
        <f t="shared" si="3"/>
        <v/>
      </c>
      <c r="C217" s="8"/>
      <c r="D217" s="8"/>
      <c r="E217" s="8"/>
      <c r="F217" s="8"/>
      <c r="G217" s="8"/>
    </row>
    <row r="218" customHeight="1" spans="2:7">
      <c r="B218" s="8" t="str">
        <f t="shared" si="3"/>
        <v/>
      </c>
      <c r="C218" s="8"/>
      <c r="D218" s="8"/>
      <c r="E218" s="8"/>
      <c r="F218" s="8"/>
      <c r="G218" s="8"/>
    </row>
    <row r="219" customHeight="1" spans="2:7">
      <c r="B219" s="8" t="str">
        <f t="shared" si="3"/>
        <v/>
      </c>
      <c r="C219" s="8"/>
      <c r="D219" s="8"/>
      <c r="E219" s="8"/>
      <c r="F219" s="8"/>
      <c r="G219" s="8"/>
    </row>
    <row r="220" customHeight="1" spans="2:7">
      <c r="B220" s="8" t="str">
        <f t="shared" si="3"/>
        <v/>
      </c>
      <c r="C220" s="8"/>
      <c r="D220" s="8"/>
      <c r="E220" s="8"/>
      <c r="F220" s="8"/>
      <c r="G220" s="8"/>
    </row>
    <row r="221" customHeight="1" spans="2:7">
      <c r="B221" s="8" t="str">
        <f t="shared" si="3"/>
        <v/>
      </c>
      <c r="C221" s="8"/>
      <c r="D221" s="8"/>
      <c r="E221" s="8"/>
      <c r="F221" s="8"/>
      <c r="G221" s="8"/>
    </row>
    <row r="222" customHeight="1" spans="2:7">
      <c r="B222" s="8" t="str">
        <f t="shared" si="3"/>
        <v/>
      </c>
      <c r="C222" s="8"/>
      <c r="D222" s="8"/>
      <c r="E222" s="8"/>
      <c r="F222" s="8"/>
      <c r="G222" s="8"/>
    </row>
    <row r="223" customHeight="1" spans="2:7">
      <c r="B223" s="8" t="str">
        <f t="shared" si="3"/>
        <v/>
      </c>
      <c r="C223" s="8"/>
      <c r="D223" s="8"/>
      <c r="E223" s="8"/>
      <c r="F223" s="8"/>
      <c r="G223" s="8"/>
    </row>
    <row r="224" customHeight="1" spans="2:7">
      <c r="B224" s="8" t="str">
        <f t="shared" si="3"/>
        <v/>
      </c>
      <c r="C224" s="8"/>
      <c r="D224" s="8"/>
      <c r="E224" s="8"/>
      <c r="F224" s="8"/>
      <c r="G224" s="8"/>
    </row>
    <row r="225" customHeight="1" spans="2:7">
      <c r="B225" s="8" t="str">
        <f t="shared" si="3"/>
        <v/>
      </c>
      <c r="C225" s="8"/>
      <c r="D225" s="8"/>
      <c r="E225" s="8"/>
      <c r="F225" s="8"/>
      <c r="G225" s="8"/>
    </row>
    <row r="226" customHeight="1" spans="2:7">
      <c r="B226" s="8" t="str">
        <f t="shared" si="3"/>
        <v/>
      </c>
      <c r="C226" s="8"/>
      <c r="D226" s="8"/>
      <c r="E226" s="8"/>
      <c r="F226" s="8"/>
      <c r="G226" s="8"/>
    </row>
    <row r="227" customHeight="1" spans="2:7">
      <c r="B227" s="8" t="str">
        <f t="shared" si="3"/>
        <v/>
      </c>
      <c r="C227" s="8"/>
      <c r="D227" s="8"/>
      <c r="E227" s="8"/>
      <c r="F227" s="8"/>
      <c r="G227" s="8"/>
    </row>
    <row r="228" customHeight="1" spans="2:7">
      <c r="B228" s="8" t="str">
        <f t="shared" si="3"/>
        <v/>
      </c>
      <c r="C228" s="8"/>
      <c r="D228" s="8"/>
      <c r="E228" s="8"/>
      <c r="F228" s="8"/>
      <c r="G228" s="8"/>
    </row>
    <row r="229" customHeight="1" spans="2:7">
      <c r="B229" s="8" t="str">
        <f t="shared" si="3"/>
        <v/>
      </c>
      <c r="C229" s="8"/>
      <c r="D229" s="8"/>
      <c r="E229" s="8"/>
      <c r="F229" s="8"/>
      <c r="G229" s="8"/>
    </row>
    <row r="230" customHeight="1" spans="2:7">
      <c r="B230" s="8" t="str">
        <f t="shared" si="3"/>
        <v/>
      </c>
      <c r="C230" s="8"/>
      <c r="D230" s="8"/>
      <c r="E230" s="8"/>
      <c r="F230" s="8"/>
      <c r="G230" s="8"/>
    </row>
    <row r="231" customHeight="1" spans="2:7">
      <c r="B231" s="8" t="str">
        <f t="shared" si="3"/>
        <v/>
      </c>
      <c r="C231" s="8"/>
      <c r="D231" s="8"/>
      <c r="E231" s="8"/>
      <c r="F231" s="8"/>
      <c r="G231" s="8"/>
    </row>
    <row r="232" customHeight="1" spans="2:7">
      <c r="B232" s="8" t="str">
        <f t="shared" si="3"/>
        <v/>
      </c>
      <c r="C232" s="8"/>
      <c r="D232" s="8"/>
      <c r="E232" s="8"/>
      <c r="F232" s="8"/>
      <c r="G232" s="8"/>
    </row>
    <row r="233" customHeight="1" spans="2:7">
      <c r="B233" s="8" t="str">
        <f t="shared" si="3"/>
        <v/>
      </c>
      <c r="C233" s="8"/>
      <c r="D233" s="8"/>
      <c r="E233" s="8"/>
      <c r="F233" s="8"/>
      <c r="G233" s="8"/>
    </row>
    <row r="234" customHeight="1" spans="2:7">
      <c r="B234" s="8" t="str">
        <f t="shared" si="3"/>
        <v/>
      </c>
      <c r="C234" s="8"/>
      <c r="D234" s="8"/>
      <c r="E234" s="8"/>
      <c r="F234" s="8"/>
      <c r="G234" s="8"/>
    </row>
    <row r="235" customHeight="1" spans="2:7">
      <c r="B235" s="8" t="str">
        <f t="shared" si="3"/>
        <v/>
      </c>
      <c r="C235" s="8"/>
      <c r="D235" s="8"/>
      <c r="E235" s="8"/>
      <c r="F235" s="8"/>
      <c r="G235" s="8"/>
    </row>
    <row r="236" customHeight="1" spans="2:7">
      <c r="B236" s="8" t="str">
        <f t="shared" si="3"/>
        <v/>
      </c>
      <c r="C236" s="8"/>
      <c r="D236" s="8"/>
      <c r="E236" s="8"/>
      <c r="F236" s="8"/>
      <c r="G236" s="8"/>
    </row>
    <row r="237" customHeight="1" spans="2:7">
      <c r="B237" s="8" t="str">
        <f t="shared" si="3"/>
        <v/>
      </c>
      <c r="C237" s="8"/>
      <c r="D237" s="8"/>
      <c r="E237" s="8"/>
      <c r="F237" s="8"/>
      <c r="G237" s="8"/>
    </row>
    <row r="238" customHeight="1" spans="2:7">
      <c r="B238" s="8" t="str">
        <f t="shared" si="3"/>
        <v/>
      </c>
      <c r="C238" s="8"/>
      <c r="D238" s="8"/>
      <c r="E238" s="8"/>
      <c r="F238" s="8"/>
      <c r="G238" s="8"/>
    </row>
    <row r="239" customHeight="1" spans="2:7">
      <c r="B239" s="8" t="str">
        <f t="shared" si="3"/>
        <v/>
      </c>
      <c r="C239" s="8"/>
      <c r="D239" s="8"/>
      <c r="E239" s="8"/>
      <c r="F239" s="8"/>
      <c r="G239" s="8"/>
    </row>
    <row r="240" customHeight="1" spans="2:7">
      <c r="B240" s="8" t="str">
        <f t="shared" si="3"/>
        <v/>
      </c>
      <c r="C240" s="8"/>
      <c r="D240" s="8"/>
      <c r="E240" s="8"/>
      <c r="F240" s="8"/>
      <c r="G240" s="8"/>
    </row>
    <row r="241" customHeight="1" spans="2:7">
      <c r="B241" s="8" t="str">
        <f t="shared" si="3"/>
        <v/>
      </c>
      <c r="C241" s="8"/>
      <c r="D241" s="8"/>
      <c r="E241" s="8"/>
      <c r="F241" s="8"/>
      <c r="G241" s="8"/>
    </row>
    <row r="242" customHeight="1" spans="2:7">
      <c r="B242" s="8" t="str">
        <f t="shared" si="3"/>
        <v/>
      </c>
      <c r="C242" s="8"/>
      <c r="D242" s="8"/>
      <c r="E242" s="8"/>
      <c r="F242" s="8"/>
      <c r="G242" s="8"/>
    </row>
    <row r="243" customHeight="1" spans="2:7">
      <c r="B243" s="8" t="str">
        <f t="shared" si="3"/>
        <v/>
      </c>
      <c r="C243" s="8"/>
      <c r="D243" s="8"/>
      <c r="E243" s="8"/>
      <c r="F243" s="8"/>
      <c r="G243" s="8"/>
    </row>
    <row r="244" customHeight="1" spans="2:7">
      <c r="B244" s="8" t="str">
        <f t="shared" si="3"/>
        <v/>
      </c>
      <c r="C244" s="8"/>
      <c r="D244" s="8"/>
      <c r="E244" s="8"/>
      <c r="F244" s="8"/>
      <c r="G244" s="8"/>
    </row>
    <row r="245" customHeight="1" spans="2:7">
      <c r="B245" s="8" t="str">
        <f t="shared" si="3"/>
        <v/>
      </c>
      <c r="C245" s="8"/>
      <c r="D245" s="8"/>
      <c r="E245" s="8"/>
      <c r="F245" s="8"/>
      <c r="G245" s="8"/>
    </row>
    <row r="246" customHeight="1" spans="2:7">
      <c r="B246" s="8" t="str">
        <f t="shared" si="3"/>
        <v/>
      </c>
      <c r="C246" s="8"/>
      <c r="D246" s="8"/>
      <c r="E246" s="8"/>
      <c r="F246" s="8"/>
      <c r="G246" s="8"/>
    </row>
    <row r="247" customHeight="1" spans="2:7">
      <c r="B247" s="8" t="str">
        <f t="shared" si="3"/>
        <v/>
      </c>
      <c r="C247" s="8"/>
      <c r="D247" s="8"/>
      <c r="E247" s="8"/>
      <c r="F247" s="8"/>
      <c r="G247" s="8"/>
    </row>
    <row r="248" customHeight="1" spans="2:7">
      <c r="B248" s="8" t="str">
        <f t="shared" si="3"/>
        <v/>
      </c>
      <c r="C248" s="8"/>
      <c r="D248" s="8"/>
      <c r="E248" s="8"/>
      <c r="F248" s="8"/>
      <c r="G248" s="8"/>
    </row>
    <row r="249" customHeight="1" spans="2:7">
      <c r="B249" s="8" t="str">
        <f t="shared" si="3"/>
        <v/>
      </c>
      <c r="C249" s="8"/>
      <c r="D249" s="8"/>
      <c r="E249" s="8"/>
      <c r="F249" s="8"/>
      <c r="G249" s="8"/>
    </row>
    <row r="250" customHeight="1" spans="2:7">
      <c r="B250" s="8" t="str">
        <f t="shared" si="3"/>
        <v/>
      </c>
      <c r="C250" s="8"/>
      <c r="D250" s="8"/>
      <c r="E250" s="8"/>
      <c r="F250" s="8"/>
      <c r="G250" s="8"/>
    </row>
    <row r="251" customHeight="1" spans="2:7">
      <c r="B251" s="8" t="str">
        <f t="shared" si="3"/>
        <v/>
      </c>
      <c r="C251" s="8"/>
      <c r="D251" s="8"/>
      <c r="E251" s="8"/>
      <c r="F251" s="8"/>
      <c r="G251" s="8"/>
    </row>
    <row r="252" customHeight="1" spans="2:7">
      <c r="B252" s="8" t="str">
        <f t="shared" si="3"/>
        <v/>
      </c>
      <c r="C252" s="8"/>
      <c r="D252" s="8"/>
      <c r="E252" s="8"/>
      <c r="F252" s="8"/>
      <c r="G252" s="8"/>
    </row>
    <row r="253" customHeight="1" spans="2:7">
      <c r="B253" s="8" t="str">
        <f t="shared" si="3"/>
        <v/>
      </c>
      <c r="C253" s="8"/>
      <c r="D253" s="8"/>
      <c r="E253" s="8"/>
      <c r="F253" s="8"/>
      <c r="G253" s="8"/>
    </row>
    <row r="254" customHeight="1" spans="2:7">
      <c r="B254" s="8" t="str">
        <f t="shared" si="3"/>
        <v/>
      </c>
      <c r="C254" s="8"/>
      <c r="D254" s="8"/>
      <c r="E254" s="8"/>
      <c r="F254" s="8"/>
      <c r="G254" s="8"/>
    </row>
    <row r="255" customHeight="1" spans="2:7">
      <c r="B255" s="8" t="str">
        <f t="shared" si="3"/>
        <v/>
      </c>
      <c r="C255" s="8"/>
      <c r="D255" s="8"/>
      <c r="E255" s="8"/>
      <c r="F255" s="8"/>
      <c r="G255" s="8"/>
    </row>
    <row r="256" customHeight="1" spans="2:7">
      <c r="B256" s="8" t="str">
        <f t="shared" si="3"/>
        <v/>
      </c>
      <c r="C256" s="8"/>
      <c r="D256" s="8"/>
      <c r="E256" s="8"/>
      <c r="F256" s="8"/>
      <c r="G256" s="8"/>
    </row>
    <row r="257" customHeight="1" spans="2:7">
      <c r="B257" s="8" t="str">
        <f t="shared" si="3"/>
        <v/>
      </c>
      <c r="C257" s="8"/>
      <c r="D257" s="8"/>
      <c r="E257" s="8"/>
      <c r="F257" s="8"/>
      <c r="G257" s="8"/>
    </row>
    <row r="258" customHeight="1" spans="2:7">
      <c r="B258" s="8" t="str">
        <f t="shared" si="3"/>
        <v/>
      </c>
      <c r="C258" s="8"/>
      <c r="D258" s="8"/>
      <c r="E258" s="8"/>
      <c r="F258" s="8"/>
      <c r="G258" s="8"/>
    </row>
    <row r="259" customHeight="1" spans="2:7">
      <c r="B259" s="8" t="str">
        <f t="shared" si="3"/>
        <v/>
      </c>
      <c r="C259" s="8"/>
      <c r="D259" s="8"/>
      <c r="E259" s="8"/>
      <c r="F259" s="8"/>
      <c r="G259" s="8"/>
    </row>
    <row r="260" customHeight="1" spans="2:7">
      <c r="B260" s="8" t="str">
        <f t="shared" si="3"/>
        <v/>
      </c>
      <c r="C260" s="8"/>
      <c r="D260" s="8"/>
      <c r="E260" s="8"/>
      <c r="F260" s="8"/>
      <c r="G260" s="8"/>
    </row>
    <row r="261" customHeight="1" spans="2:7">
      <c r="B261" s="8" t="str">
        <f t="shared" ref="B261:B324" si="4">IF(C261&lt;&gt;"",ROW()-3,"")</f>
        <v/>
      </c>
      <c r="C261" s="8"/>
      <c r="D261" s="8"/>
      <c r="E261" s="8"/>
      <c r="F261" s="8"/>
      <c r="G261" s="8"/>
    </row>
    <row r="262" customHeight="1" spans="2:7">
      <c r="B262" s="8" t="str">
        <f t="shared" si="4"/>
        <v/>
      </c>
      <c r="C262" s="8"/>
      <c r="D262" s="8"/>
      <c r="E262" s="8"/>
      <c r="F262" s="8"/>
      <c r="G262" s="8"/>
    </row>
    <row r="263" customHeight="1" spans="2:7">
      <c r="B263" s="8" t="str">
        <f t="shared" si="4"/>
        <v/>
      </c>
      <c r="C263" s="8"/>
      <c r="D263" s="8"/>
      <c r="E263" s="8"/>
      <c r="F263" s="8"/>
      <c r="G263" s="8"/>
    </row>
    <row r="264" customHeight="1" spans="2:7">
      <c r="B264" s="8" t="str">
        <f t="shared" si="4"/>
        <v/>
      </c>
      <c r="C264" s="8"/>
      <c r="D264" s="8"/>
      <c r="E264" s="8"/>
      <c r="F264" s="8"/>
      <c r="G264" s="8"/>
    </row>
    <row r="265" customHeight="1" spans="2:7">
      <c r="B265" s="8" t="str">
        <f t="shared" si="4"/>
        <v/>
      </c>
      <c r="C265" s="8"/>
      <c r="D265" s="8"/>
      <c r="E265" s="8"/>
      <c r="F265" s="8"/>
      <c r="G265" s="8"/>
    </row>
    <row r="266" customHeight="1" spans="2:7">
      <c r="B266" s="8" t="str">
        <f t="shared" si="4"/>
        <v/>
      </c>
      <c r="C266" s="8"/>
      <c r="D266" s="8"/>
      <c r="E266" s="8"/>
      <c r="F266" s="8"/>
      <c r="G266" s="8"/>
    </row>
    <row r="267" customHeight="1" spans="2:7">
      <c r="B267" s="8" t="str">
        <f t="shared" si="4"/>
        <v/>
      </c>
      <c r="C267" s="8"/>
      <c r="D267" s="8"/>
      <c r="E267" s="8"/>
      <c r="F267" s="8"/>
      <c r="G267" s="8"/>
    </row>
    <row r="268" customHeight="1" spans="2:7">
      <c r="B268" s="8" t="str">
        <f t="shared" si="4"/>
        <v/>
      </c>
      <c r="C268" s="8"/>
      <c r="D268" s="8"/>
      <c r="E268" s="8"/>
      <c r="F268" s="8"/>
      <c r="G268" s="8"/>
    </row>
    <row r="269" customHeight="1" spans="2:7">
      <c r="B269" s="8" t="str">
        <f t="shared" si="4"/>
        <v/>
      </c>
      <c r="C269" s="8"/>
      <c r="D269" s="8"/>
      <c r="E269" s="8"/>
      <c r="F269" s="8"/>
      <c r="G269" s="8"/>
    </row>
    <row r="270" customHeight="1" spans="2:7">
      <c r="B270" s="8" t="str">
        <f t="shared" si="4"/>
        <v/>
      </c>
      <c r="C270" s="8"/>
      <c r="D270" s="8"/>
      <c r="E270" s="8"/>
      <c r="F270" s="8"/>
      <c r="G270" s="8"/>
    </row>
    <row r="271" customHeight="1" spans="2:7">
      <c r="B271" s="8" t="str">
        <f t="shared" si="4"/>
        <v/>
      </c>
      <c r="C271" s="8"/>
      <c r="D271" s="8"/>
      <c r="E271" s="8"/>
      <c r="F271" s="8"/>
      <c r="G271" s="8"/>
    </row>
    <row r="272" customHeight="1" spans="2:7">
      <c r="B272" s="8" t="str">
        <f t="shared" si="4"/>
        <v/>
      </c>
      <c r="C272" s="8"/>
      <c r="D272" s="8"/>
      <c r="E272" s="8"/>
      <c r="F272" s="8"/>
      <c r="G272" s="8"/>
    </row>
    <row r="273" customHeight="1" spans="2:7">
      <c r="B273" s="8" t="str">
        <f t="shared" si="4"/>
        <v/>
      </c>
      <c r="C273" s="8"/>
      <c r="D273" s="8"/>
      <c r="E273" s="8"/>
      <c r="F273" s="8"/>
      <c r="G273" s="8"/>
    </row>
    <row r="274" customHeight="1" spans="2:7">
      <c r="B274" s="8" t="str">
        <f t="shared" si="4"/>
        <v/>
      </c>
      <c r="C274" s="8"/>
      <c r="D274" s="8"/>
      <c r="E274" s="8"/>
      <c r="F274" s="8"/>
      <c r="G274" s="8"/>
    </row>
    <row r="275" customHeight="1" spans="2:7">
      <c r="B275" s="8" t="str">
        <f t="shared" si="4"/>
        <v/>
      </c>
      <c r="C275" s="8"/>
      <c r="D275" s="8"/>
      <c r="E275" s="8"/>
      <c r="F275" s="8"/>
      <c r="G275" s="8"/>
    </row>
    <row r="276" customHeight="1" spans="2:7">
      <c r="B276" s="8" t="str">
        <f t="shared" si="4"/>
        <v/>
      </c>
      <c r="C276" s="8"/>
      <c r="D276" s="8"/>
      <c r="E276" s="8"/>
      <c r="F276" s="8"/>
      <c r="G276" s="8"/>
    </row>
    <row r="277" customHeight="1" spans="2:7">
      <c r="B277" s="8" t="str">
        <f t="shared" si="4"/>
        <v/>
      </c>
      <c r="C277" s="8"/>
      <c r="D277" s="8"/>
      <c r="E277" s="8"/>
      <c r="F277" s="8"/>
      <c r="G277" s="8"/>
    </row>
    <row r="278" customHeight="1" spans="2:7">
      <c r="B278" s="8" t="str">
        <f t="shared" si="4"/>
        <v/>
      </c>
      <c r="C278" s="8"/>
      <c r="D278" s="8"/>
      <c r="E278" s="8"/>
      <c r="F278" s="8"/>
      <c r="G278" s="8"/>
    </row>
    <row r="279" customHeight="1" spans="2:7">
      <c r="B279" s="8" t="str">
        <f t="shared" si="4"/>
        <v/>
      </c>
      <c r="C279" s="8"/>
      <c r="D279" s="8"/>
      <c r="E279" s="8"/>
      <c r="F279" s="8"/>
      <c r="G279" s="8"/>
    </row>
    <row r="280" customHeight="1" spans="2:7">
      <c r="B280" s="8" t="str">
        <f t="shared" si="4"/>
        <v/>
      </c>
      <c r="C280" s="8"/>
      <c r="D280" s="8"/>
      <c r="E280" s="8"/>
      <c r="F280" s="8"/>
      <c r="G280" s="8"/>
    </row>
    <row r="281" customHeight="1" spans="2:7">
      <c r="B281" s="8" t="str">
        <f t="shared" si="4"/>
        <v/>
      </c>
      <c r="C281" s="8"/>
      <c r="D281" s="8"/>
      <c r="E281" s="8"/>
      <c r="F281" s="8"/>
      <c r="G281" s="8"/>
    </row>
    <row r="282" customHeight="1" spans="2:7">
      <c r="B282" s="8" t="str">
        <f t="shared" si="4"/>
        <v/>
      </c>
      <c r="C282" s="8"/>
      <c r="D282" s="8"/>
      <c r="E282" s="8"/>
      <c r="F282" s="8"/>
      <c r="G282" s="8"/>
    </row>
    <row r="283" customHeight="1" spans="2:7">
      <c r="B283" s="8" t="str">
        <f t="shared" si="4"/>
        <v/>
      </c>
      <c r="C283" s="8"/>
      <c r="D283" s="8"/>
      <c r="E283" s="8"/>
      <c r="F283" s="8"/>
      <c r="G283" s="8"/>
    </row>
    <row r="284" customHeight="1" spans="2:7">
      <c r="B284" s="8" t="str">
        <f t="shared" si="4"/>
        <v/>
      </c>
      <c r="C284" s="8"/>
      <c r="D284" s="8"/>
      <c r="E284" s="8"/>
      <c r="F284" s="8"/>
      <c r="G284" s="8"/>
    </row>
    <row r="285" customHeight="1" spans="2:7">
      <c r="B285" s="8" t="str">
        <f t="shared" si="4"/>
        <v/>
      </c>
      <c r="C285" s="8"/>
      <c r="D285" s="8"/>
      <c r="E285" s="8"/>
      <c r="F285" s="8"/>
      <c r="G285" s="8"/>
    </row>
    <row r="286" customHeight="1" spans="2:7">
      <c r="B286" s="8" t="str">
        <f t="shared" si="4"/>
        <v/>
      </c>
      <c r="C286" s="8"/>
      <c r="D286" s="8"/>
      <c r="E286" s="8"/>
      <c r="F286" s="8"/>
      <c r="G286" s="8"/>
    </row>
    <row r="287" customHeight="1" spans="2:7">
      <c r="B287" s="8" t="str">
        <f t="shared" si="4"/>
        <v/>
      </c>
      <c r="C287" s="8"/>
      <c r="D287" s="8"/>
      <c r="E287" s="8"/>
      <c r="F287" s="8"/>
      <c r="G287" s="8"/>
    </row>
    <row r="288" customHeight="1" spans="2:7">
      <c r="B288" s="8" t="str">
        <f t="shared" si="4"/>
        <v/>
      </c>
      <c r="C288" s="8"/>
      <c r="D288" s="8"/>
      <c r="E288" s="8"/>
      <c r="F288" s="8"/>
      <c r="G288" s="8"/>
    </row>
    <row r="289" customHeight="1" spans="2:7">
      <c r="B289" s="8" t="str">
        <f t="shared" si="4"/>
        <v/>
      </c>
      <c r="C289" s="8"/>
      <c r="D289" s="8"/>
      <c r="E289" s="8"/>
      <c r="F289" s="8"/>
      <c r="G289" s="8"/>
    </row>
    <row r="290" customHeight="1" spans="2:7">
      <c r="B290" s="8" t="str">
        <f t="shared" si="4"/>
        <v/>
      </c>
      <c r="C290" s="8"/>
      <c r="D290" s="8"/>
      <c r="E290" s="8"/>
      <c r="F290" s="8"/>
      <c r="G290" s="8"/>
    </row>
    <row r="291" customHeight="1" spans="2:7">
      <c r="B291" s="8" t="str">
        <f t="shared" si="4"/>
        <v/>
      </c>
      <c r="C291" s="8"/>
      <c r="D291" s="8"/>
      <c r="E291" s="8"/>
      <c r="F291" s="8"/>
      <c r="G291" s="8"/>
    </row>
    <row r="292" customHeight="1" spans="2:7">
      <c r="B292" s="8" t="str">
        <f t="shared" si="4"/>
        <v/>
      </c>
      <c r="C292" s="8"/>
      <c r="D292" s="8"/>
      <c r="E292" s="8"/>
      <c r="F292" s="8"/>
      <c r="G292" s="8"/>
    </row>
    <row r="293" customHeight="1" spans="2:7">
      <c r="B293" s="8" t="str">
        <f t="shared" si="4"/>
        <v/>
      </c>
      <c r="C293" s="8"/>
      <c r="D293" s="8"/>
      <c r="E293" s="8"/>
      <c r="F293" s="8"/>
      <c r="G293" s="8"/>
    </row>
    <row r="294" customHeight="1" spans="2:7">
      <c r="B294" s="8" t="str">
        <f t="shared" si="4"/>
        <v/>
      </c>
      <c r="C294" s="8"/>
      <c r="D294" s="8"/>
      <c r="E294" s="8"/>
      <c r="F294" s="8"/>
      <c r="G294" s="8"/>
    </row>
    <row r="295" customHeight="1" spans="2:7">
      <c r="B295" s="8" t="str">
        <f t="shared" si="4"/>
        <v/>
      </c>
      <c r="C295" s="8"/>
      <c r="D295" s="8"/>
      <c r="E295" s="8"/>
      <c r="F295" s="8"/>
      <c r="G295" s="8"/>
    </row>
    <row r="296" customHeight="1" spans="2:7">
      <c r="B296" s="8" t="str">
        <f t="shared" si="4"/>
        <v/>
      </c>
      <c r="C296" s="8"/>
      <c r="D296" s="8"/>
      <c r="E296" s="8"/>
      <c r="F296" s="8"/>
      <c r="G296" s="8"/>
    </row>
    <row r="297" customHeight="1" spans="2:7">
      <c r="B297" s="8" t="str">
        <f t="shared" si="4"/>
        <v/>
      </c>
      <c r="C297" s="8"/>
      <c r="D297" s="8"/>
      <c r="E297" s="8"/>
      <c r="F297" s="8"/>
      <c r="G297" s="8"/>
    </row>
    <row r="298" customHeight="1" spans="2:7">
      <c r="B298" s="8" t="str">
        <f t="shared" si="4"/>
        <v/>
      </c>
      <c r="C298" s="8"/>
      <c r="D298" s="8"/>
      <c r="E298" s="8"/>
      <c r="F298" s="8"/>
      <c r="G298" s="8"/>
    </row>
    <row r="299" customHeight="1" spans="2:7">
      <c r="B299" s="8" t="str">
        <f t="shared" si="4"/>
        <v/>
      </c>
      <c r="C299" s="8"/>
      <c r="D299" s="8"/>
      <c r="E299" s="8"/>
      <c r="F299" s="8"/>
      <c r="G299" s="8"/>
    </row>
    <row r="300" customHeight="1" spans="2:7">
      <c r="B300" s="8" t="str">
        <f t="shared" si="4"/>
        <v/>
      </c>
      <c r="C300" s="8"/>
      <c r="D300" s="8"/>
      <c r="E300" s="8"/>
      <c r="F300" s="8"/>
      <c r="G300" s="8"/>
    </row>
    <row r="301" customHeight="1" spans="2:7">
      <c r="B301" s="8" t="str">
        <f t="shared" si="4"/>
        <v/>
      </c>
      <c r="C301" s="8"/>
      <c r="D301" s="8"/>
      <c r="E301" s="8"/>
      <c r="F301" s="8"/>
      <c r="G301" s="8"/>
    </row>
    <row r="302" customHeight="1" spans="2:7">
      <c r="B302" s="8" t="str">
        <f t="shared" si="4"/>
        <v/>
      </c>
      <c r="C302" s="8"/>
      <c r="D302" s="8"/>
      <c r="E302" s="8"/>
      <c r="F302" s="8"/>
      <c r="G302" s="8"/>
    </row>
    <row r="303" customHeight="1" spans="2:7">
      <c r="B303" s="8" t="str">
        <f t="shared" si="4"/>
        <v/>
      </c>
      <c r="C303" s="8"/>
      <c r="D303" s="8"/>
      <c r="E303" s="8"/>
      <c r="F303" s="8"/>
      <c r="G303" s="8"/>
    </row>
    <row r="304" customHeight="1" spans="2:7">
      <c r="B304" s="8" t="str">
        <f t="shared" si="4"/>
        <v/>
      </c>
      <c r="C304" s="8"/>
      <c r="D304" s="8"/>
      <c r="E304" s="8"/>
      <c r="F304" s="8"/>
      <c r="G304" s="8"/>
    </row>
    <row r="305" customHeight="1" spans="2:7">
      <c r="B305" s="8" t="str">
        <f t="shared" si="4"/>
        <v/>
      </c>
      <c r="C305" s="8"/>
      <c r="D305" s="8"/>
      <c r="E305" s="8"/>
      <c r="F305" s="8"/>
      <c r="G305" s="8"/>
    </row>
    <row r="306" customHeight="1" spans="2:7">
      <c r="B306" s="8" t="str">
        <f t="shared" si="4"/>
        <v/>
      </c>
      <c r="C306" s="8"/>
      <c r="D306" s="8"/>
      <c r="E306" s="8"/>
      <c r="F306" s="8"/>
      <c r="G306" s="8"/>
    </row>
    <row r="307" customHeight="1" spans="2:7">
      <c r="B307" s="8" t="str">
        <f t="shared" si="4"/>
        <v/>
      </c>
      <c r="C307" s="8"/>
      <c r="D307" s="8"/>
      <c r="E307" s="8"/>
      <c r="F307" s="8"/>
      <c r="G307" s="8"/>
    </row>
    <row r="308" customHeight="1" spans="2:7">
      <c r="B308" s="8" t="str">
        <f t="shared" si="4"/>
        <v/>
      </c>
      <c r="C308" s="8"/>
      <c r="D308" s="8"/>
      <c r="E308" s="8"/>
      <c r="F308" s="8"/>
      <c r="G308" s="8"/>
    </row>
    <row r="309" customHeight="1" spans="2:7">
      <c r="B309" s="8" t="str">
        <f t="shared" si="4"/>
        <v/>
      </c>
      <c r="C309" s="8"/>
      <c r="D309" s="8"/>
      <c r="E309" s="8"/>
      <c r="F309" s="8"/>
      <c r="G309" s="8"/>
    </row>
    <row r="310" customHeight="1" spans="2:7">
      <c r="B310" s="8" t="str">
        <f t="shared" si="4"/>
        <v/>
      </c>
      <c r="C310" s="8"/>
      <c r="D310" s="8"/>
      <c r="E310" s="8"/>
      <c r="F310" s="8"/>
      <c r="G310" s="8"/>
    </row>
    <row r="311" customHeight="1" spans="2:7">
      <c r="B311" s="8" t="str">
        <f t="shared" si="4"/>
        <v/>
      </c>
      <c r="C311" s="8"/>
      <c r="D311" s="8"/>
      <c r="E311" s="8"/>
      <c r="F311" s="8"/>
      <c r="G311" s="8"/>
    </row>
    <row r="312" customHeight="1" spans="2:7">
      <c r="B312" s="8" t="str">
        <f t="shared" si="4"/>
        <v/>
      </c>
      <c r="C312" s="8"/>
      <c r="D312" s="8"/>
      <c r="E312" s="8"/>
      <c r="F312" s="8"/>
      <c r="G312" s="8"/>
    </row>
    <row r="313" customHeight="1" spans="2:7">
      <c r="B313" s="8" t="str">
        <f t="shared" si="4"/>
        <v/>
      </c>
      <c r="C313" s="8"/>
      <c r="D313" s="8"/>
      <c r="E313" s="8"/>
      <c r="F313" s="8"/>
      <c r="G313" s="8"/>
    </row>
    <row r="314" customHeight="1" spans="2:7">
      <c r="B314" s="8" t="str">
        <f t="shared" si="4"/>
        <v/>
      </c>
      <c r="C314" s="8"/>
      <c r="D314" s="8"/>
      <c r="E314" s="8"/>
      <c r="F314" s="8"/>
      <c r="G314" s="8"/>
    </row>
    <row r="315" customHeight="1" spans="2:7">
      <c r="B315" s="8" t="str">
        <f t="shared" si="4"/>
        <v/>
      </c>
      <c r="C315" s="8"/>
      <c r="D315" s="8"/>
      <c r="E315" s="8"/>
      <c r="F315" s="8"/>
      <c r="G315" s="8"/>
    </row>
    <row r="316" customHeight="1" spans="2:7">
      <c r="B316" s="8" t="str">
        <f t="shared" si="4"/>
        <v/>
      </c>
      <c r="C316" s="8"/>
      <c r="D316" s="8"/>
      <c r="E316" s="8"/>
      <c r="F316" s="8"/>
      <c r="G316" s="8"/>
    </row>
    <row r="317" customHeight="1" spans="2:7">
      <c r="B317" s="8" t="str">
        <f t="shared" si="4"/>
        <v/>
      </c>
      <c r="C317" s="8"/>
      <c r="D317" s="8"/>
      <c r="E317" s="8"/>
      <c r="F317" s="8"/>
      <c r="G317" s="8"/>
    </row>
    <row r="318" customHeight="1" spans="2:7">
      <c r="B318" s="8" t="str">
        <f t="shared" si="4"/>
        <v/>
      </c>
      <c r="C318" s="8"/>
      <c r="D318" s="8"/>
      <c r="E318" s="8"/>
      <c r="F318" s="8"/>
      <c r="G318" s="8"/>
    </row>
    <row r="319" customHeight="1" spans="2:7">
      <c r="B319" s="8" t="str">
        <f t="shared" si="4"/>
        <v/>
      </c>
      <c r="C319" s="8"/>
      <c r="D319" s="8"/>
      <c r="E319" s="8"/>
      <c r="F319" s="8"/>
      <c r="G319" s="8"/>
    </row>
    <row r="320" customHeight="1" spans="2:7">
      <c r="B320" s="8" t="str">
        <f t="shared" si="4"/>
        <v/>
      </c>
      <c r="C320" s="8"/>
      <c r="D320" s="8"/>
      <c r="E320" s="8"/>
      <c r="F320" s="8"/>
      <c r="G320" s="8"/>
    </row>
    <row r="321" customHeight="1" spans="2:7">
      <c r="B321" s="8" t="str">
        <f t="shared" si="4"/>
        <v/>
      </c>
      <c r="C321" s="8"/>
      <c r="D321" s="8"/>
      <c r="E321" s="8"/>
      <c r="F321" s="8"/>
      <c r="G321" s="8"/>
    </row>
    <row r="322" customHeight="1" spans="2:7">
      <c r="B322" s="8" t="str">
        <f t="shared" si="4"/>
        <v/>
      </c>
      <c r="C322" s="8"/>
      <c r="D322" s="8"/>
      <c r="E322" s="8"/>
      <c r="F322" s="8"/>
      <c r="G322" s="8"/>
    </row>
    <row r="323" customHeight="1" spans="2:7">
      <c r="B323" s="8" t="str">
        <f t="shared" si="4"/>
        <v/>
      </c>
      <c r="C323" s="8"/>
      <c r="D323" s="8"/>
      <c r="E323" s="8"/>
      <c r="F323" s="8"/>
      <c r="G323" s="8"/>
    </row>
    <row r="324" customHeight="1" spans="2:7">
      <c r="B324" s="8" t="str">
        <f t="shared" si="4"/>
        <v/>
      </c>
      <c r="C324" s="8"/>
      <c r="D324" s="8"/>
      <c r="E324" s="8"/>
      <c r="F324" s="8"/>
      <c r="G324" s="8"/>
    </row>
    <row r="325" customHeight="1" spans="2:7">
      <c r="B325" s="8" t="str">
        <f t="shared" ref="B325:B388" si="5">IF(C325&lt;&gt;"",ROW()-3,"")</f>
        <v/>
      </c>
      <c r="C325" s="8"/>
      <c r="D325" s="8"/>
      <c r="E325" s="8"/>
      <c r="F325" s="8"/>
      <c r="G325" s="8"/>
    </row>
    <row r="326" customHeight="1" spans="2:7">
      <c r="B326" s="8" t="str">
        <f t="shared" si="5"/>
        <v/>
      </c>
      <c r="C326" s="8"/>
      <c r="D326" s="8"/>
      <c r="E326" s="8"/>
      <c r="F326" s="8"/>
      <c r="G326" s="8"/>
    </row>
    <row r="327" customHeight="1" spans="2:7">
      <c r="B327" s="8" t="str">
        <f t="shared" si="5"/>
        <v/>
      </c>
      <c r="C327" s="8"/>
      <c r="D327" s="8"/>
      <c r="E327" s="8"/>
      <c r="F327" s="8"/>
      <c r="G327" s="8"/>
    </row>
    <row r="328" customHeight="1" spans="2:7">
      <c r="B328" s="8" t="str">
        <f t="shared" si="5"/>
        <v/>
      </c>
      <c r="C328" s="8"/>
      <c r="D328" s="8"/>
      <c r="E328" s="8"/>
      <c r="F328" s="8"/>
      <c r="G328" s="8"/>
    </row>
    <row r="329" customHeight="1" spans="2:7">
      <c r="B329" s="8" t="str">
        <f t="shared" si="5"/>
        <v/>
      </c>
      <c r="C329" s="8"/>
      <c r="D329" s="8"/>
      <c r="E329" s="8"/>
      <c r="F329" s="8"/>
      <c r="G329" s="8"/>
    </row>
    <row r="330" customHeight="1" spans="2:7">
      <c r="B330" s="8" t="str">
        <f t="shared" si="5"/>
        <v/>
      </c>
      <c r="C330" s="8"/>
      <c r="D330" s="8"/>
      <c r="E330" s="8"/>
      <c r="F330" s="8"/>
      <c r="G330" s="8"/>
    </row>
    <row r="331" customHeight="1" spans="2:7">
      <c r="B331" s="8" t="str">
        <f t="shared" si="5"/>
        <v/>
      </c>
      <c r="C331" s="8"/>
      <c r="D331" s="8"/>
      <c r="E331" s="8"/>
      <c r="F331" s="8"/>
      <c r="G331" s="8"/>
    </row>
    <row r="332" customHeight="1" spans="2:7">
      <c r="B332" s="8" t="str">
        <f t="shared" si="5"/>
        <v/>
      </c>
      <c r="C332" s="8"/>
      <c r="D332" s="8"/>
      <c r="E332" s="8"/>
      <c r="F332" s="8"/>
      <c r="G332" s="8"/>
    </row>
    <row r="333" customHeight="1" spans="2:7">
      <c r="B333" s="8" t="str">
        <f t="shared" si="5"/>
        <v/>
      </c>
      <c r="C333" s="8"/>
      <c r="D333" s="8"/>
      <c r="E333" s="8"/>
      <c r="F333" s="8"/>
      <c r="G333" s="8"/>
    </row>
    <row r="334" customHeight="1" spans="2:7">
      <c r="B334" s="8" t="str">
        <f t="shared" si="5"/>
        <v/>
      </c>
      <c r="C334" s="8"/>
      <c r="D334" s="8"/>
      <c r="E334" s="8"/>
      <c r="F334" s="8"/>
      <c r="G334" s="8"/>
    </row>
    <row r="335" customHeight="1" spans="2:7">
      <c r="B335" s="8" t="str">
        <f t="shared" si="5"/>
        <v/>
      </c>
      <c r="C335" s="8"/>
      <c r="D335" s="8"/>
      <c r="E335" s="8"/>
      <c r="F335" s="8"/>
      <c r="G335" s="8"/>
    </row>
    <row r="336" customHeight="1" spans="2:7">
      <c r="B336" s="8" t="str">
        <f t="shared" si="5"/>
        <v/>
      </c>
      <c r="C336" s="8"/>
      <c r="D336" s="8"/>
      <c r="E336" s="8"/>
      <c r="F336" s="8"/>
      <c r="G336" s="8"/>
    </row>
    <row r="337" customHeight="1" spans="2:7">
      <c r="B337" s="8" t="str">
        <f t="shared" si="5"/>
        <v/>
      </c>
      <c r="C337" s="8"/>
      <c r="D337" s="8"/>
      <c r="E337" s="8"/>
      <c r="F337" s="8"/>
      <c r="G337" s="8"/>
    </row>
    <row r="338" customHeight="1" spans="2:7">
      <c r="B338" s="8" t="str">
        <f t="shared" si="5"/>
        <v/>
      </c>
      <c r="C338" s="8"/>
      <c r="D338" s="8"/>
      <c r="E338" s="8"/>
      <c r="F338" s="8"/>
      <c r="G338" s="8"/>
    </row>
    <row r="339" customHeight="1" spans="2:7">
      <c r="B339" s="8" t="str">
        <f t="shared" si="5"/>
        <v/>
      </c>
      <c r="C339" s="8"/>
      <c r="D339" s="8"/>
      <c r="E339" s="8"/>
      <c r="F339" s="8"/>
      <c r="G339" s="8"/>
    </row>
    <row r="340" customHeight="1" spans="2:7">
      <c r="B340" s="8" t="str">
        <f t="shared" si="5"/>
        <v/>
      </c>
      <c r="C340" s="8"/>
      <c r="D340" s="8"/>
      <c r="E340" s="8"/>
      <c r="F340" s="8"/>
      <c r="G340" s="8"/>
    </row>
    <row r="341" customHeight="1" spans="2:7">
      <c r="B341" s="8" t="str">
        <f t="shared" si="5"/>
        <v/>
      </c>
      <c r="C341" s="8"/>
      <c r="D341" s="8"/>
      <c r="E341" s="8"/>
      <c r="F341" s="8"/>
      <c r="G341" s="8"/>
    </row>
    <row r="342" customHeight="1" spans="2:7">
      <c r="B342" s="8" t="str">
        <f t="shared" si="5"/>
        <v/>
      </c>
      <c r="C342" s="8"/>
      <c r="D342" s="8"/>
      <c r="E342" s="8"/>
      <c r="F342" s="8"/>
      <c r="G342" s="8"/>
    </row>
    <row r="343" customHeight="1" spans="2:7">
      <c r="B343" s="8" t="str">
        <f t="shared" si="5"/>
        <v/>
      </c>
      <c r="C343" s="8"/>
      <c r="D343" s="8"/>
      <c r="E343" s="8"/>
      <c r="F343" s="8"/>
      <c r="G343" s="8"/>
    </row>
    <row r="344" customHeight="1" spans="2:7">
      <c r="B344" s="8" t="str">
        <f t="shared" si="5"/>
        <v/>
      </c>
      <c r="C344" s="8"/>
      <c r="D344" s="8"/>
      <c r="E344" s="8"/>
      <c r="F344" s="8"/>
      <c r="G344" s="8"/>
    </row>
    <row r="345" customHeight="1" spans="2:7">
      <c r="B345" s="8" t="str">
        <f t="shared" si="5"/>
        <v/>
      </c>
      <c r="C345" s="8"/>
      <c r="D345" s="8"/>
      <c r="E345" s="8"/>
      <c r="F345" s="8"/>
      <c r="G345" s="8"/>
    </row>
    <row r="346" customHeight="1" spans="2:7">
      <c r="B346" s="8" t="str">
        <f t="shared" si="5"/>
        <v/>
      </c>
      <c r="C346" s="8"/>
      <c r="D346" s="8"/>
      <c r="E346" s="8"/>
      <c r="F346" s="8"/>
      <c r="G346" s="8"/>
    </row>
    <row r="347" customHeight="1" spans="2:7">
      <c r="B347" s="8" t="str">
        <f t="shared" si="5"/>
        <v/>
      </c>
      <c r="C347" s="8"/>
      <c r="D347" s="8"/>
      <c r="E347" s="8"/>
      <c r="F347" s="8"/>
      <c r="G347" s="8"/>
    </row>
    <row r="348" customHeight="1" spans="2:7">
      <c r="B348" s="8" t="str">
        <f t="shared" si="5"/>
        <v/>
      </c>
      <c r="C348" s="8"/>
      <c r="D348" s="8"/>
      <c r="E348" s="8"/>
      <c r="F348" s="8"/>
      <c r="G348" s="8"/>
    </row>
    <row r="349" customHeight="1" spans="2:7">
      <c r="B349" s="8" t="str">
        <f t="shared" si="5"/>
        <v/>
      </c>
      <c r="C349" s="8"/>
      <c r="D349" s="8"/>
      <c r="E349" s="8"/>
      <c r="F349" s="8"/>
      <c r="G349" s="8"/>
    </row>
    <row r="350" customHeight="1" spans="2:7">
      <c r="B350" s="8" t="str">
        <f t="shared" si="5"/>
        <v/>
      </c>
      <c r="C350" s="8"/>
      <c r="D350" s="8"/>
      <c r="E350" s="8"/>
      <c r="F350" s="8"/>
      <c r="G350" s="8"/>
    </row>
    <row r="351" customHeight="1" spans="2:7">
      <c r="B351" s="8" t="str">
        <f t="shared" si="5"/>
        <v/>
      </c>
      <c r="C351" s="8"/>
      <c r="D351" s="8"/>
      <c r="E351" s="8"/>
      <c r="F351" s="8"/>
      <c r="G351" s="8"/>
    </row>
    <row r="352" customHeight="1" spans="2:7">
      <c r="B352" s="8" t="str">
        <f t="shared" si="5"/>
        <v/>
      </c>
      <c r="C352" s="8"/>
      <c r="D352" s="8"/>
      <c r="E352" s="8"/>
      <c r="F352" s="8"/>
      <c r="G352" s="8"/>
    </row>
    <row r="353" customHeight="1" spans="2:7">
      <c r="B353" s="8" t="str">
        <f t="shared" si="5"/>
        <v/>
      </c>
      <c r="C353" s="8"/>
      <c r="D353" s="8"/>
      <c r="E353" s="8"/>
      <c r="F353" s="8"/>
      <c r="G353" s="8"/>
    </row>
    <row r="354" customHeight="1" spans="2:7">
      <c r="B354" s="8" t="str">
        <f t="shared" si="5"/>
        <v/>
      </c>
      <c r="C354" s="8"/>
      <c r="D354" s="8"/>
      <c r="E354" s="8"/>
      <c r="F354" s="8"/>
      <c r="G354" s="8"/>
    </row>
    <row r="355" customHeight="1" spans="2:7">
      <c r="B355" s="8" t="str">
        <f t="shared" si="5"/>
        <v/>
      </c>
      <c r="C355" s="8"/>
      <c r="D355" s="8"/>
      <c r="E355" s="8"/>
      <c r="F355" s="8"/>
      <c r="G355" s="8"/>
    </row>
    <row r="356" customHeight="1" spans="2:7">
      <c r="B356" s="8" t="str">
        <f t="shared" si="5"/>
        <v/>
      </c>
      <c r="C356" s="8"/>
      <c r="D356" s="8"/>
      <c r="E356" s="8"/>
      <c r="F356" s="8"/>
      <c r="G356" s="8"/>
    </row>
    <row r="357" customHeight="1" spans="2:7">
      <c r="B357" s="8" t="str">
        <f t="shared" si="5"/>
        <v/>
      </c>
      <c r="C357" s="8"/>
      <c r="D357" s="8"/>
      <c r="E357" s="8"/>
      <c r="F357" s="8"/>
      <c r="G357" s="8"/>
    </row>
    <row r="358" customHeight="1" spans="2:7">
      <c r="B358" s="8" t="str">
        <f t="shared" si="5"/>
        <v/>
      </c>
      <c r="C358" s="8"/>
      <c r="D358" s="8"/>
      <c r="E358" s="8"/>
      <c r="F358" s="8"/>
      <c r="G358" s="8"/>
    </row>
    <row r="359" customHeight="1" spans="2:7">
      <c r="B359" s="8" t="str">
        <f t="shared" si="5"/>
        <v/>
      </c>
      <c r="C359" s="8"/>
      <c r="D359" s="8"/>
      <c r="E359" s="8"/>
      <c r="F359" s="8"/>
      <c r="G359" s="8"/>
    </row>
    <row r="360" customHeight="1" spans="2:7">
      <c r="B360" s="8" t="str">
        <f t="shared" si="5"/>
        <v/>
      </c>
      <c r="C360" s="8"/>
      <c r="D360" s="8"/>
      <c r="E360" s="8"/>
      <c r="F360" s="8"/>
      <c r="G360" s="8"/>
    </row>
    <row r="361" customHeight="1" spans="2:7">
      <c r="B361" s="8" t="str">
        <f t="shared" si="5"/>
        <v/>
      </c>
      <c r="C361" s="8"/>
      <c r="D361" s="8"/>
      <c r="E361" s="8"/>
      <c r="F361" s="8"/>
      <c r="G361" s="8"/>
    </row>
    <row r="362" customHeight="1" spans="2:7">
      <c r="B362" s="8" t="str">
        <f t="shared" si="5"/>
        <v/>
      </c>
      <c r="C362" s="8"/>
      <c r="D362" s="8"/>
      <c r="E362" s="8"/>
      <c r="F362" s="8"/>
      <c r="G362" s="8"/>
    </row>
    <row r="363" customHeight="1" spans="2:7">
      <c r="B363" s="8" t="str">
        <f t="shared" si="5"/>
        <v/>
      </c>
      <c r="C363" s="8"/>
      <c r="D363" s="8"/>
      <c r="E363" s="8"/>
      <c r="F363" s="8"/>
      <c r="G363" s="8"/>
    </row>
    <row r="364" customHeight="1" spans="2:7">
      <c r="B364" s="8" t="str">
        <f t="shared" si="5"/>
        <v/>
      </c>
      <c r="C364" s="8"/>
      <c r="D364" s="8"/>
      <c r="E364" s="8"/>
      <c r="F364" s="8"/>
      <c r="G364" s="8"/>
    </row>
    <row r="365" customHeight="1" spans="2:7">
      <c r="B365" s="8" t="str">
        <f t="shared" si="5"/>
        <v/>
      </c>
      <c r="C365" s="8"/>
      <c r="D365" s="8"/>
      <c r="E365" s="8"/>
      <c r="F365" s="8"/>
      <c r="G365" s="8"/>
    </row>
    <row r="366" customHeight="1" spans="2:7">
      <c r="B366" s="8" t="str">
        <f t="shared" si="5"/>
        <v/>
      </c>
      <c r="C366" s="8"/>
      <c r="D366" s="8"/>
      <c r="E366" s="8"/>
      <c r="F366" s="8"/>
      <c r="G366" s="8"/>
    </row>
    <row r="367" customHeight="1" spans="2:7">
      <c r="B367" s="8" t="str">
        <f t="shared" si="5"/>
        <v/>
      </c>
      <c r="C367" s="8"/>
      <c r="D367" s="8"/>
      <c r="E367" s="8"/>
      <c r="F367" s="8"/>
      <c r="G367" s="8"/>
    </row>
    <row r="368" customHeight="1" spans="2:7">
      <c r="B368" s="8" t="str">
        <f t="shared" si="5"/>
        <v/>
      </c>
      <c r="C368" s="8"/>
      <c r="D368" s="8"/>
      <c r="E368" s="8"/>
      <c r="F368" s="8"/>
      <c r="G368" s="8"/>
    </row>
    <row r="369" customHeight="1" spans="2:7">
      <c r="B369" s="8" t="str">
        <f t="shared" si="5"/>
        <v/>
      </c>
      <c r="C369" s="8"/>
      <c r="D369" s="8"/>
      <c r="E369" s="8"/>
      <c r="F369" s="8"/>
      <c r="G369" s="8"/>
    </row>
    <row r="370" customHeight="1" spans="2:7">
      <c r="B370" s="8" t="str">
        <f t="shared" si="5"/>
        <v/>
      </c>
      <c r="C370" s="8"/>
      <c r="D370" s="8"/>
      <c r="E370" s="8"/>
      <c r="F370" s="8"/>
      <c r="G370" s="8"/>
    </row>
    <row r="371" customHeight="1" spans="2:7">
      <c r="B371" s="8" t="str">
        <f t="shared" si="5"/>
        <v/>
      </c>
      <c r="C371" s="8"/>
      <c r="D371" s="8"/>
      <c r="E371" s="8"/>
      <c r="F371" s="8"/>
      <c r="G371" s="8"/>
    </row>
    <row r="372" customHeight="1" spans="2:7">
      <c r="B372" s="8" t="str">
        <f t="shared" si="5"/>
        <v/>
      </c>
      <c r="C372" s="8"/>
      <c r="D372" s="8"/>
      <c r="E372" s="8"/>
      <c r="F372" s="8"/>
      <c r="G372" s="8"/>
    </row>
    <row r="373" customHeight="1" spans="2:7">
      <c r="B373" s="8" t="str">
        <f t="shared" si="5"/>
        <v/>
      </c>
      <c r="C373" s="8"/>
      <c r="D373" s="8"/>
      <c r="E373" s="8"/>
      <c r="F373" s="8"/>
      <c r="G373" s="8"/>
    </row>
    <row r="374" customHeight="1" spans="2:7">
      <c r="B374" s="8" t="str">
        <f t="shared" si="5"/>
        <v/>
      </c>
      <c r="C374" s="8"/>
      <c r="D374" s="8"/>
      <c r="E374" s="8"/>
      <c r="F374" s="8"/>
      <c r="G374" s="8"/>
    </row>
    <row r="375" customHeight="1" spans="2:7">
      <c r="B375" s="8" t="str">
        <f t="shared" si="5"/>
        <v/>
      </c>
      <c r="C375" s="8"/>
      <c r="D375" s="8"/>
      <c r="E375" s="8"/>
      <c r="F375" s="8"/>
      <c r="G375" s="8"/>
    </row>
    <row r="376" customHeight="1" spans="2:7">
      <c r="B376" s="8" t="str">
        <f t="shared" si="5"/>
        <v/>
      </c>
      <c r="C376" s="8"/>
      <c r="D376" s="8"/>
      <c r="E376" s="8"/>
      <c r="F376" s="8"/>
      <c r="G376" s="8"/>
    </row>
    <row r="377" customHeight="1" spans="2:7">
      <c r="B377" s="8" t="str">
        <f t="shared" si="5"/>
        <v/>
      </c>
      <c r="C377" s="8"/>
      <c r="D377" s="8"/>
      <c r="E377" s="8"/>
      <c r="F377" s="8"/>
      <c r="G377" s="8"/>
    </row>
    <row r="378" customHeight="1" spans="2:7">
      <c r="B378" s="8" t="str">
        <f t="shared" si="5"/>
        <v/>
      </c>
      <c r="C378" s="8"/>
      <c r="D378" s="8"/>
      <c r="E378" s="8"/>
      <c r="F378" s="8"/>
      <c r="G378" s="8"/>
    </row>
    <row r="379" customHeight="1" spans="2:7">
      <c r="B379" s="8" t="str">
        <f t="shared" si="5"/>
        <v/>
      </c>
      <c r="C379" s="8"/>
      <c r="D379" s="8"/>
      <c r="E379" s="8"/>
      <c r="F379" s="8"/>
      <c r="G379" s="8"/>
    </row>
    <row r="380" customHeight="1" spans="2:7">
      <c r="B380" s="8" t="str">
        <f t="shared" si="5"/>
        <v/>
      </c>
      <c r="C380" s="8"/>
      <c r="D380" s="8"/>
      <c r="E380" s="8"/>
      <c r="F380" s="8"/>
      <c r="G380" s="8"/>
    </row>
    <row r="381" customHeight="1" spans="2:7">
      <c r="B381" s="8" t="str">
        <f t="shared" si="5"/>
        <v/>
      </c>
      <c r="C381" s="8"/>
      <c r="D381" s="8"/>
      <c r="E381" s="8"/>
      <c r="F381" s="8"/>
      <c r="G381" s="8"/>
    </row>
    <row r="382" customHeight="1" spans="2:7">
      <c r="B382" s="8" t="str">
        <f t="shared" si="5"/>
        <v/>
      </c>
      <c r="C382" s="8"/>
      <c r="D382" s="8"/>
      <c r="E382" s="8"/>
      <c r="F382" s="8"/>
      <c r="G382" s="8"/>
    </row>
    <row r="383" customHeight="1" spans="2:7">
      <c r="B383" s="8" t="str">
        <f t="shared" si="5"/>
        <v/>
      </c>
      <c r="C383" s="8"/>
      <c r="D383" s="8"/>
      <c r="E383" s="8"/>
      <c r="F383" s="8"/>
      <c r="G383" s="8"/>
    </row>
    <row r="384" customHeight="1" spans="2:7">
      <c r="B384" s="8" t="str">
        <f t="shared" si="5"/>
        <v/>
      </c>
      <c r="C384" s="8"/>
      <c r="D384" s="8"/>
      <c r="E384" s="8"/>
      <c r="F384" s="8"/>
      <c r="G384" s="8"/>
    </row>
    <row r="385" customHeight="1" spans="2:7">
      <c r="B385" s="8" t="str">
        <f t="shared" si="5"/>
        <v/>
      </c>
      <c r="C385" s="8"/>
      <c r="D385" s="8"/>
      <c r="E385" s="8"/>
      <c r="F385" s="8"/>
      <c r="G385" s="8"/>
    </row>
    <row r="386" customHeight="1" spans="2:7">
      <c r="B386" s="8" t="str">
        <f t="shared" si="5"/>
        <v/>
      </c>
      <c r="C386" s="8"/>
      <c r="D386" s="8"/>
      <c r="E386" s="8"/>
      <c r="F386" s="8"/>
      <c r="G386" s="8"/>
    </row>
    <row r="387" customHeight="1" spans="2:7">
      <c r="B387" s="8" t="str">
        <f t="shared" si="5"/>
        <v/>
      </c>
      <c r="C387" s="8"/>
      <c r="D387" s="8"/>
      <c r="E387" s="8"/>
      <c r="F387" s="8"/>
      <c r="G387" s="8"/>
    </row>
    <row r="388" customHeight="1" spans="2:7">
      <c r="B388" s="8" t="str">
        <f t="shared" si="5"/>
        <v/>
      </c>
      <c r="C388" s="8"/>
      <c r="D388" s="8"/>
      <c r="E388" s="8"/>
      <c r="F388" s="8"/>
      <c r="G388" s="8"/>
    </row>
    <row r="389" customHeight="1" spans="2:7">
      <c r="B389" s="8" t="str">
        <f t="shared" ref="B389:B452" si="6">IF(C389&lt;&gt;"",ROW()-3,"")</f>
        <v/>
      </c>
      <c r="C389" s="8"/>
      <c r="D389" s="8"/>
      <c r="E389" s="8"/>
      <c r="F389" s="8"/>
      <c r="G389" s="8"/>
    </row>
    <row r="390" customHeight="1" spans="2:7">
      <c r="B390" s="8" t="str">
        <f t="shared" si="6"/>
        <v/>
      </c>
      <c r="C390" s="8"/>
      <c r="D390" s="8"/>
      <c r="E390" s="8"/>
      <c r="F390" s="8"/>
      <c r="G390" s="8"/>
    </row>
    <row r="391" customHeight="1" spans="2:7">
      <c r="B391" s="8" t="str">
        <f t="shared" si="6"/>
        <v/>
      </c>
      <c r="C391" s="8"/>
      <c r="D391" s="8"/>
      <c r="E391" s="8"/>
      <c r="F391" s="8"/>
      <c r="G391" s="8"/>
    </row>
    <row r="392" customHeight="1" spans="2:7">
      <c r="B392" s="8" t="str">
        <f t="shared" si="6"/>
        <v/>
      </c>
      <c r="C392" s="8"/>
      <c r="D392" s="8"/>
      <c r="E392" s="8"/>
      <c r="F392" s="8"/>
      <c r="G392" s="8"/>
    </row>
    <row r="393" customHeight="1" spans="2:7">
      <c r="B393" s="8" t="str">
        <f t="shared" si="6"/>
        <v/>
      </c>
      <c r="C393" s="8"/>
      <c r="D393" s="8"/>
      <c r="E393" s="8"/>
      <c r="F393" s="8"/>
      <c r="G393" s="8"/>
    </row>
    <row r="394" customHeight="1" spans="2:7">
      <c r="B394" s="8" t="str">
        <f t="shared" si="6"/>
        <v/>
      </c>
      <c r="C394" s="8"/>
      <c r="D394" s="8"/>
      <c r="E394" s="8"/>
      <c r="F394" s="8"/>
      <c r="G394" s="8"/>
    </row>
    <row r="395" customHeight="1" spans="2:7">
      <c r="B395" s="8" t="str">
        <f t="shared" si="6"/>
        <v/>
      </c>
      <c r="C395" s="8"/>
      <c r="D395" s="8"/>
      <c r="E395" s="8"/>
      <c r="F395" s="8"/>
      <c r="G395" s="8"/>
    </row>
    <row r="396" customHeight="1" spans="2:7">
      <c r="B396" s="8" t="str">
        <f t="shared" si="6"/>
        <v/>
      </c>
      <c r="C396" s="8"/>
      <c r="D396" s="8"/>
      <c r="E396" s="8"/>
      <c r="F396" s="8"/>
      <c r="G396" s="8"/>
    </row>
    <row r="397" customHeight="1" spans="2:7">
      <c r="B397" s="8" t="str">
        <f t="shared" si="6"/>
        <v/>
      </c>
      <c r="C397" s="8"/>
      <c r="D397" s="8"/>
      <c r="E397" s="8"/>
      <c r="F397" s="8"/>
      <c r="G397" s="8"/>
    </row>
    <row r="398" customHeight="1" spans="2:7">
      <c r="B398" s="8" t="str">
        <f t="shared" si="6"/>
        <v/>
      </c>
      <c r="C398" s="8"/>
      <c r="D398" s="8"/>
      <c r="E398" s="8"/>
      <c r="F398" s="8"/>
      <c r="G398" s="8"/>
    </row>
    <row r="399" customHeight="1" spans="2:7">
      <c r="B399" s="8" t="str">
        <f t="shared" si="6"/>
        <v/>
      </c>
      <c r="C399" s="8"/>
      <c r="D399" s="8"/>
      <c r="E399" s="8"/>
      <c r="F399" s="8"/>
      <c r="G399" s="8"/>
    </row>
    <row r="400" customHeight="1" spans="2:7">
      <c r="B400" s="8" t="str">
        <f t="shared" si="6"/>
        <v/>
      </c>
      <c r="C400" s="8"/>
      <c r="D400" s="8"/>
      <c r="E400" s="8"/>
      <c r="F400" s="8"/>
      <c r="G400" s="8"/>
    </row>
    <row r="401" customHeight="1" spans="2:7">
      <c r="B401" s="8" t="str">
        <f t="shared" si="6"/>
        <v/>
      </c>
      <c r="C401" s="8"/>
      <c r="D401" s="8"/>
      <c r="E401" s="8"/>
      <c r="F401" s="8"/>
      <c r="G401" s="8"/>
    </row>
    <row r="402" customHeight="1" spans="2:7">
      <c r="B402" s="8" t="str">
        <f t="shared" si="6"/>
        <v/>
      </c>
      <c r="C402" s="8"/>
      <c r="D402" s="8"/>
      <c r="E402" s="8"/>
      <c r="F402" s="8"/>
      <c r="G402" s="8"/>
    </row>
    <row r="403" customHeight="1" spans="2:7">
      <c r="B403" s="8" t="str">
        <f t="shared" si="6"/>
        <v/>
      </c>
      <c r="C403" s="8"/>
      <c r="D403" s="8"/>
      <c r="E403" s="8"/>
      <c r="F403" s="8"/>
      <c r="G403" s="8"/>
    </row>
    <row r="404" customHeight="1" spans="2:7">
      <c r="B404" s="8" t="str">
        <f t="shared" si="6"/>
        <v/>
      </c>
      <c r="C404" s="8"/>
      <c r="D404" s="8"/>
      <c r="E404" s="8"/>
      <c r="F404" s="8"/>
      <c r="G404" s="8"/>
    </row>
    <row r="405" customHeight="1" spans="2:7">
      <c r="B405" s="8" t="str">
        <f t="shared" si="6"/>
        <v/>
      </c>
      <c r="C405" s="8"/>
      <c r="D405" s="8"/>
      <c r="E405" s="8"/>
      <c r="F405" s="8"/>
      <c r="G405" s="8"/>
    </row>
    <row r="406" customHeight="1" spans="2:7">
      <c r="B406" s="8" t="str">
        <f t="shared" si="6"/>
        <v/>
      </c>
      <c r="C406" s="8"/>
      <c r="D406" s="8"/>
      <c r="E406" s="8"/>
      <c r="F406" s="8"/>
      <c r="G406" s="8"/>
    </row>
    <row r="407" customHeight="1" spans="2:7">
      <c r="B407" s="8" t="str">
        <f t="shared" si="6"/>
        <v/>
      </c>
      <c r="C407" s="8"/>
      <c r="D407" s="8"/>
      <c r="E407" s="8"/>
      <c r="F407" s="8"/>
      <c r="G407" s="8"/>
    </row>
    <row r="408" customHeight="1" spans="2:7">
      <c r="B408" s="8" t="str">
        <f t="shared" si="6"/>
        <v/>
      </c>
      <c r="C408" s="8"/>
      <c r="D408" s="8"/>
      <c r="E408" s="8"/>
      <c r="F408" s="8"/>
      <c r="G408" s="8"/>
    </row>
    <row r="409" customHeight="1" spans="2:7">
      <c r="B409" s="8" t="str">
        <f t="shared" si="6"/>
        <v/>
      </c>
      <c r="C409" s="8"/>
      <c r="D409" s="8"/>
      <c r="E409" s="8"/>
      <c r="F409" s="8"/>
      <c r="G409" s="8"/>
    </row>
    <row r="410" customHeight="1" spans="2:7">
      <c r="B410" s="8" t="str">
        <f t="shared" si="6"/>
        <v/>
      </c>
      <c r="C410" s="8"/>
      <c r="D410" s="8"/>
      <c r="E410" s="8"/>
      <c r="F410" s="8"/>
      <c r="G410" s="8"/>
    </row>
    <row r="411" customHeight="1" spans="2:7">
      <c r="B411" s="8" t="str">
        <f t="shared" si="6"/>
        <v/>
      </c>
      <c r="C411" s="8"/>
      <c r="D411" s="8"/>
      <c r="E411" s="8"/>
      <c r="F411" s="8"/>
      <c r="G411" s="8"/>
    </row>
    <row r="412" customHeight="1" spans="2:7">
      <c r="B412" s="8" t="str">
        <f t="shared" si="6"/>
        <v/>
      </c>
      <c r="C412" s="8"/>
      <c r="D412" s="8"/>
      <c r="E412" s="8"/>
      <c r="F412" s="8"/>
      <c r="G412" s="8"/>
    </row>
    <row r="413" customHeight="1" spans="2:7">
      <c r="B413" s="8" t="str">
        <f t="shared" si="6"/>
        <v/>
      </c>
      <c r="C413" s="8"/>
      <c r="D413" s="8"/>
      <c r="E413" s="8"/>
      <c r="F413" s="8"/>
      <c r="G413" s="8"/>
    </row>
    <row r="414" customHeight="1" spans="2:7">
      <c r="B414" s="8" t="str">
        <f t="shared" si="6"/>
        <v/>
      </c>
      <c r="C414" s="8"/>
      <c r="D414" s="8"/>
      <c r="E414" s="8"/>
      <c r="F414" s="8"/>
      <c r="G414" s="8"/>
    </row>
    <row r="415" customHeight="1" spans="2:7">
      <c r="B415" s="8" t="str">
        <f t="shared" si="6"/>
        <v/>
      </c>
      <c r="C415" s="8"/>
      <c r="D415" s="8"/>
      <c r="E415" s="8"/>
      <c r="F415" s="8"/>
      <c r="G415" s="8"/>
    </row>
    <row r="416" customHeight="1" spans="2:7">
      <c r="B416" s="8" t="str">
        <f t="shared" si="6"/>
        <v/>
      </c>
      <c r="C416" s="8"/>
      <c r="D416" s="8"/>
      <c r="E416" s="8"/>
      <c r="F416" s="8"/>
      <c r="G416" s="8"/>
    </row>
    <row r="417" customHeight="1" spans="2:7">
      <c r="B417" s="8" t="str">
        <f t="shared" si="6"/>
        <v/>
      </c>
      <c r="C417" s="8"/>
      <c r="D417" s="8"/>
      <c r="E417" s="8"/>
      <c r="F417" s="8"/>
      <c r="G417" s="8"/>
    </row>
    <row r="418" customHeight="1" spans="2:7">
      <c r="B418" s="8" t="str">
        <f t="shared" si="6"/>
        <v/>
      </c>
      <c r="C418" s="8"/>
      <c r="D418" s="8"/>
      <c r="E418" s="8"/>
      <c r="F418" s="8"/>
      <c r="G418" s="8"/>
    </row>
    <row r="419" customHeight="1" spans="2:7">
      <c r="B419" s="8" t="str">
        <f t="shared" si="6"/>
        <v/>
      </c>
      <c r="C419" s="8"/>
      <c r="D419" s="8"/>
      <c r="E419" s="8"/>
      <c r="F419" s="8"/>
      <c r="G419" s="8"/>
    </row>
    <row r="420" customHeight="1" spans="2:7">
      <c r="B420" s="8" t="str">
        <f t="shared" si="6"/>
        <v/>
      </c>
      <c r="C420" s="8"/>
      <c r="D420" s="8"/>
      <c r="E420" s="8"/>
      <c r="F420" s="8"/>
      <c r="G420" s="8"/>
    </row>
    <row r="421" customHeight="1" spans="2:7">
      <c r="B421" s="8" t="str">
        <f t="shared" si="6"/>
        <v/>
      </c>
      <c r="C421" s="8"/>
      <c r="D421" s="8"/>
      <c r="E421" s="8"/>
      <c r="F421" s="8"/>
      <c r="G421" s="8"/>
    </row>
    <row r="422" customHeight="1" spans="2:7">
      <c r="B422" s="8" t="str">
        <f t="shared" si="6"/>
        <v/>
      </c>
      <c r="C422" s="8"/>
      <c r="D422" s="8"/>
      <c r="E422" s="8"/>
      <c r="F422" s="8"/>
      <c r="G422" s="8"/>
    </row>
    <row r="423" customHeight="1" spans="2:7">
      <c r="B423" s="8" t="str">
        <f t="shared" si="6"/>
        <v/>
      </c>
      <c r="C423" s="8"/>
      <c r="D423" s="8"/>
      <c r="E423" s="8"/>
      <c r="F423" s="8"/>
      <c r="G423" s="8"/>
    </row>
    <row r="424" customHeight="1" spans="2:7">
      <c r="B424" s="8" t="str">
        <f t="shared" si="6"/>
        <v/>
      </c>
      <c r="C424" s="8"/>
      <c r="D424" s="8"/>
      <c r="E424" s="8"/>
      <c r="F424" s="8"/>
      <c r="G424" s="8"/>
    </row>
    <row r="425" customHeight="1" spans="2:7">
      <c r="B425" s="8" t="str">
        <f t="shared" si="6"/>
        <v/>
      </c>
      <c r="C425" s="8"/>
      <c r="D425" s="8"/>
      <c r="E425" s="8"/>
      <c r="F425" s="8"/>
      <c r="G425" s="8"/>
    </row>
    <row r="426" customHeight="1" spans="2:7">
      <c r="B426" s="8" t="str">
        <f t="shared" si="6"/>
        <v/>
      </c>
      <c r="C426" s="8"/>
      <c r="D426" s="8"/>
      <c r="E426" s="8"/>
      <c r="F426" s="8"/>
      <c r="G426" s="8"/>
    </row>
    <row r="427" customHeight="1" spans="2:7">
      <c r="B427" s="8" t="str">
        <f t="shared" si="6"/>
        <v/>
      </c>
      <c r="C427" s="8"/>
      <c r="D427" s="8"/>
      <c r="E427" s="8"/>
      <c r="F427" s="8"/>
      <c r="G427" s="8"/>
    </row>
    <row r="428" customHeight="1" spans="2:7">
      <c r="B428" s="8" t="str">
        <f t="shared" si="6"/>
        <v/>
      </c>
      <c r="C428" s="8"/>
      <c r="D428" s="8"/>
      <c r="E428" s="8"/>
      <c r="F428" s="8"/>
      <c r="G428" s="8"/>
    </row>
    <row r="429" customHeight="1" spans="2:7">
      <c r="B429" s="8" t="str">
        <f t="shared" si="6"/>
        <v/>
      </c>
      <c r="C429" s="8"/>
      <c r="D429" s="8"/>
      <c r="E429" s="8"/>
      <c r="F429" s="8"/>
      <c r="G429" s="8"/>
    </row>
    <row r="430" customHeight="1" spans="2:7">
      <c r="B430" s="8" t="str">
        <f t="shared" si="6"/>
        <v/>
      </c>
      <c r="C430" s="8"/>
      <c r="D430" s="8"/>
      <c r="E430" s="8"/>
      <c r="F430" s="8"/>
      <c r="G430" s="8"/>
    </row>
    <row r="431" customHeight="1" spans="2:7">
      <c r="B431" s="8" t="str">
        <f t="shared" si="6"/>
        <v/>
      </c>
      <c r="C431" s="8"/>
      <c r="D431" s="8"/>
      <c r="E431" s="8"/>
      <c r="F431" s="8"/>
      <c r="G431" s="8"/>
    </row>
    <row r="432" customHeight="1" spans="2:7">
      <c r="B432" s="8" t="str">
        <f t="shared" si="6"/>
        <v/>
      </c>
      <c r="C432" s="8"/>
      <c r="D432" s="8"/>
      <c r="E432" s="8"/>
      <c r="F432" s="8"/>
      <c r="G432" s="8"/>
    </row>
    <row r="433" customHeight="1" spans="2:7">
      <c r="B433" s="8" t="str">
        <f t="shared" si="6"/>
        <v/>
      </c>
      <c r="C433" s="8"/>
      <c r="D433" s="8"/>
      <c r="E433" s="8"/>
      <c r="F433" s="8"/>
      <c r="G433" s="8"/>
    </row>
    <row r="434" customHeight="1" spans="2:7">
      <c r="B434" s="8" t="str">
        <f t="shared" si="6"/>
        <v/>
      </c>
      <c r="C434" s="8"/>
      <c r="D434" s="8"/>
      <c r="E434" s="8"/>
      <c r="F434" s="8"/>
      <c r="G434" s="8"/>
    </row>
    <row r="435" customHeight="1" spans="2:7">
      <c r="B435" s="8" t="str">
        <f t="shared" si="6"/>
        <v/>
      </c>
      <c r="C435" s="8"/>
      <c r="D435" s="8"/>
      <c r="E435" s="8"/>
      <c r="F435" s="8"/>
      <c r="G435" s="8"/>
    </row>
    <row r="436" customHeight="1" spans="2:7">
      <c r="B436" s="8" t="str">
        <f t="shared" si="6"/>
        <v/>
      </c>
      <c r="C436" s="8"/>
      <c r="D436" s="8"/>
      <c r="E436" s="8"/>
      <c r="F436" s="8"/>
      <c r="G436" s="8"/>
    </row>
    <row r="437" customHeight="1" spans="2:7">
      <c r="B437" s="8" t="str">
        <f t="shared" si="6"/>
        <v/>
      </c>
      <c r="C437" s="8"/>
      <c r="D437" s="8"/>
      <c r="E437" s="8"/>
      <c r="F437" s="8"/>
      <c r="G437" s="8"/>
    </row>
    <row r="438" customHeight="1" spans="2:7">
      <c r="B438" s="8" t="str">
        <f t="shared" si="6"/>
        <v/>
      </c>
      <c r="C438" s="8"/>
      <c r="D438" s="8"/>
      <c r="E438" s="8"/>
      <c r="F438" s="8"/>
      <c r="G438" s="8"/>
    </row>
    <row r="439" customHeight="1" spans="2:7">
      <c r="B439" s="8" t="str">
        <f t="shared" si="6"/>
        <v/>
      </c>
      <c r="C439" s="8"/>
      <c r="D439" s="8"/>
      <c r="E439" s="8"/>
      <c r="F439" s="8"/>
      <c r="G439" s="8"/>
    </row>
    <row r="440" customHeight="1" spans="2:7">
      <c r="B440" s="8" t="str">
        <f t="shared" si="6"/>
        <v/>
      </c>
      <c r="C440" s="8"/>
      <c r="D440" s="8"/>
      <c r="E440" s="8"/>
      <c r="F440" s="8"/>
      <c r="G440" s="8"/>
    </row>
    <row r="441" customHeight="1" spans="2:7">
      <c r="B441" s="8" t="str">
        <f t="shared" si="6"/>
        <v/>
      </c>
      <c r="C441" s="8"/>
      <c r="D441" s="8"/>
      <c r="E441" s="8"/>
      <c r="F441" s="8"/>
      <c r="G441" s="8"/>
    </row>
    <row r="442" customHeight="1" spans="2:7">
      <c r="B442" s="8" t="str">
        <f t="shared" si="6"/>
        <v/>
      </c>
      <c r="C442" s="8"/>
      <c r="D442" s="8"/>
      <c r="E442" s="8"/>
      <c r="F442" s="8"/>
      <c r="G442" s="8"/>
    </row>
    <row r="443" customHeight="1" spans="2:7">
      <c r="B443" s="8" t="str">
        <f t="shared" si="6"/>
        <v/>
      </c>
      <c r="C443" s="8"/>
      <c r="D443" s="8"/>
      <c r="E443" s="8"/>
      <c r="F443" s="8"/>
      <c r="G443" s="8"/>
    </row>
    <row r="444" customHeight="1" spans="2:7">
      <c r="B444" s="8" t="str">
        <f t="shared" si="6"/>
        <v/>
      </c>
      <c r="C444" s="8"/>
      <c r="D444" s="8"/>
      <c r="E444" s="8"/>
      <c r="F444" s="8"/>
      <c r="G444" s="8"/>
    </row>
    <row r="445" customHeight="1" spans="2:7">
      <c r="B445" s="8" t="str">
        <f t="shared" si="6"/>
        <v/>
      </c>
      <c r="C445" s="8"/>
      <c r="D445" s="8"/>
      <c r="E445" s="8"/>
      <c r="F445" s="8"/>
      <c r="G445" s="8"/>
    </row>
    <row r="446" customHeight="1" spans="2:7">
      <c r="B446" s="8" t="str">
        <f t="shared" si="6"/>
        <v/>
      </c>
      <c r="C446" s="8"/>
      <c r="D446" s="8"/>
      <c r="E446" s="8"/>
      <c r="F446" s="8"/>
      <c r="G446" s="8"/>
    </row>
    <row r="447" customHeight="1" spans="2:7">
      <c r="B447" s="8" t="str">
        <f t="shared" si="6"/>
        <v/>
      </c>
      <c r="C447" s="8"/>
      <c r="D447" s="8"/>
      <c r="E447" s="8"/>
      <c r="F447" s="8"/>
      <c r="G447" s="8"/>
    </row>
    <row r="448" customHeight="1" spans="2:7">
      <c r="B448" s="8" t="str">
        <f t="shared" si="6"/>
        <v/>
      </c>
      <c r="C448" s="8"/>
      <c r="D448" s="8"/>
      <c r="E448" s="8"/>
      <c r="F448" s="8"/>
      <c r="G448" s="8"/>
    </row>
    <row r="449" customHeight="1" spans="2:7">
      <c r="B449" s="8" t="str">
        <f t="shared" si="6"/>
        <v/>
      </c>
      <c r="C449" s="8"/>
      <c r="D449" s="8"/>
      <c r="E449" s="8"/>
      <c r="F449" s="8"/>
      <c r="G449" s="8"/>
    </row>
    <row r="450" customHeight="1" spans="2:7">
      <c r="B450" s="8" t="str">
        <f t="shared" si="6"/>
        <v/>
      </c>
      <c r="C450" s="8"/>
      <c r="D450" s="8"/>
      <c r="E450" s="8"/>
      <c r="F450" s="8"/>
      <c r="G450" s="8"/>
    </row>
    <row r="451" customHeight="1" spans="2:7">
      <c r="B451" s="8" t="str">
        <f t="shared" si="6"/>
        <v/>
      </c>
      <c r="C451" s="8"/>
      <c r="D451" s="8"/>
      <c r="E451" s="8"/>
      <c r="F451" s="8"/>
      <c r="G451" s="8"/>
    </row>
    <row r="452" customHeight="1" spans="2:7">
      <c r="B452" s="8" t="str">
        <f t="shared" si="6"/>
        <v/>
      </c>
      <c r="C452" s="8"/>
      <c r="D452" s="8"/>
      <c r="E452" s="8"/>
      <c r="F452" s="8"/>
      <c r="G452" s="8"/>
    </row>
    <row r="453" customHeight="1" spans="2:7">
      <c r="B453" s="8" t="str">
        <f t="shared" ref="B453:B516" si="7">IF(C453&lt;&gt;"",ROW()-3,"")</f>
        <v/>
      </c>
      <c r="C453" s="8"/>
      <c r="D453" s="8"/>
      <c r="E453" s="8"/>
      <c r="F453" s="8"/>
      <c r="G453" s="8"/>
    </row>
    <row r="454" customHeight="1" spans="2:7">
      <c r="B454" s="8" t="str">
        <f t="shared" si="7"/>
        <v/>
      </c>
      <c r="C454" s="8"/>
      <c r="D454" s="8"/>
      <c r="E454" s="8"/>
      <c r="F454" s="8"/>
      <c r="G454" s="8"/>
    </row>
    <row r="455" customHeight="1" spans="2:7">
      <c r="B455" s="8" t="str">
        <f t="shared" si="7"/>
        <v/>
      </c>
      <c r="C455" s="8"/>
      <c r="D455" s="8"/>
      <c r="E455" s="8"/>
      <c r="F455" s="8"/>
      <c r="G455" s="8"/>
    </row>
    <row r="456" customHeight="1" spans="2:7">
      <c r="B456" s="8" t="str">
        <f t="shared" si="7"/>
        <v/>
      </c>
      <c r="C456" s="8"/>
      <c r="D456" s="8"/>
      <c r="E456" s="8"/>
      <c r="F456" s="8"/>
      <c r="G456" s="8"/>
    </row>
    <row r="457" customHeight="1" spans="2:7">
      <c r="B457" s="8" t="str">
        <f t="shared" si="7"/>
        <v/>
      </c>
      <c r="C457" s="8"/>
      <c r="D457" s="8"/>
      <c r="E457" s="8"/>
      <c r="F457" s="8"/>
      <c r="G457" s="8"/>
    </row>
    <row r="458" customHeight="1" spans="2:7">
      <c r="B458" s="8" t="str">
        <f t="shared" si="7"/>
        <v/>
      </c>
      <c r="C458" s="8"/>
      <c r="D458" s="8"/>
      <c r="E458" s="8"/>
      <c r="F458" s="8"/>
      <c r="G458" s="8"/>
    </row>
    <row r="459" customHeight="1" spans="2:7">
      <c r="B459" s="8" t="str">
        <f t="shared" si="7"/>
        <v/>
      </c>
      <c r="C459" s="8"/>
      <c r="D459" s="8"/>
      <c r="E459" s="8"/>
      <c r="F459" s="8"/>
      <c r="G459" s="8"/>
    </row>
    <row r="460" customHeight="1" spans="2:7">
      <c r="B460" s="8" t="str">
        <f t="shared" si="7"/>
        <v/>
      </c>
      <c r="C460" s="8"/>
      <c r="D460" s="8"/>
      <c r="E460" s="8"/>
      <c r="F460" s="8"/>
      <c r="G460" s="8"/>
    </row>
    <row r="461" customHeight="1" spans="2:7">
      <c r="B461" s="8" t="str">
        <f t="shared" si="7"/>
        <v/>
      </c>
      <c r="C461" s="8"/>
      <c r="D461" s="8"/>
      <c r="E461" s="8"/>
      <c r="F461" s="8"/>
      <c r="G461" s="8"/>
    </row>
    <row r="462" customHeight="1" spans="2:7">
      <c r="B462" s="8" t="str">
        <f t="shared" si="7"/>
        <v/>
      </c>
      <c r="C462" s="8"/>
      <c r="D462" s="8"/>
      <c r="E462" s="8"/>
      <c r="F462" s="8"/>
      <c r="G462" s="8"/>
    </row>
    <row r="463" customHeight="1" spans="2:7">
      <c r="B463" s="8" t="str">
        <f t="shared" si="7"/>
        <v/>
      </c>
      <c r="C463" s="8"/>
      <c r="D463" s="8"/>
      <c r="E463" s="8"/>
      <c r="F463" s="8"/>
      <c r="G463" s="8"/>
    </row>
    <row r="464" customHeight="1" spans="2:7">
      <c r="B464" s="8" t="str">
        <f t="shared" si="7"/>
        <v/>
      </c>
      <c r="C464" s="8"/>
      <c r="D464" s="8"/>
      <c r="E464" s="8"/>
      <c r="F464" s="8"/>
      <c r="G464" s="8"/>
    </row>
    <row r="465" customHeight="1" spans="2:7">
      <c r="B465" s="8" t="str">
        <f t="shared" si="7"/>
        <v/>
      </c>
      <c r="C465" s="8"/>
      <c r="D465" s="8"/>
      <c r="E465" s="8"/>
      <c r="F465" s="8"/>
      <c r="G465" s="8"/>
    </row>
    <row r="466" customHeight="1" spans="2:7">
      <c r="B466" s="8" t="str">
        <f t="shared" si="7"/>
        <v/>
      </c>
      <c r="C466" s="8"/>
      <c r="D466" s="8"/>
      <c r="E466" s="8"/>
      <c r="F466" s="8"/>
      <c r="G466" s="8"/>
    </row>
    <row r="467" customHeight="1" spans="2:7">
      <c r="B467" s="8" t="str">
        <f t="shared" si="7"/>
        <v/>
      </c>
      <c r="C467" s="8"/>
      <c r="D467" s="8"/>
      <c r="E467" s="8"/>
      <c r="F467" s="8"/>
      <c r="G467" s="8"/>
    </row>
    <row r="468" customHeight="1" spans="2:7">
      <c r="B468" s="8" t="str">
        <f t="shared" si="7"/>
        <v/>
      </c>
      <c r="C468" s="8"/>
      <c r="D468" s="8"/>
      <c r="E468" s="8"/>
      <c r="F468" s="8"/>
      <c r="G468" s="8"/>
    </row>
    <row r="469" customHeight="1" spans="2:7">
      <c r="B469" s="8" t="str">
        <f t="shared" si="7"/>
        <v/>
      </c>
      <c r="C469" s="8"/>
      <c r="D469" s="8"/>
      <c r="E469" s="8"/>
      <c r="F469" s="8"/>
      <c r="G469" s="8"/>
    </row>
    <row r="470" customHeight="1" spans="2:7">
      <c r="B470" s="8" t="str">
        <f t="shared" si="7"/>
        <v/>
      </c>
      <c r="C470" s="8"/>
      <c r="D470" s="8"/>
      <c r="E470" s="8"/>
      <c r="F470" s="8"/>
      <c r="G470" s="8"/>
    </row>
    <row r="471" customHeight="1" spans="2:7">
      <c r="B471" s="8" t="str">
        <f t="shared" si="7"/>
        <v/>
      </c>
      <c r="C471" s="8"/>
      <c r="D471" s="8"/>
      <c r="E471" s="8"/>
      <c r="F471" s="8"/>
      <c r="G471" s="8"/>
    </row>
    <row r="472" customHeight="1" spans="2:7">
      <c r="B472" s="8" t="str">
        <f t="shared" si="7"/>
        <v/>
      </c>
      <c r="C472" s="8"/>
      <c r="D472" s="8"/>
      <c r="E472" s="8"/>
      <c r="F472" s="8"/>
      <c r="G472" s="8"/>
    </row>
    <row r="473" customHeight="1" spans="2:7">
      <c r="B473" s="8" t="str">
        <f t="shared" si="7"/>
        <v/>
      </c>
      <c r="C473" s="8"/>
      <c r="D473" s="8"/>
      <c r="E473" s="8"/>
      <c r="F473" s="8"/>
      <c r="G473" s="8"/>
    </row>
    <row r="474" customHeight="1" spans="2:7">
      <c r="B474" s="8" t="str">
        <f t="shared" si="7"/>
        <v/>
      </c>
      <c r="C474" s="8"/>
      <c r="D474" s="8"/>
      <c r="E474" s="8"/>
      <c r="F474" s="8"/>
      <c r="G474" s="8"/>
    </row>
    <row r="475" customHeight="1" spans="2:7">
      <c r="B475" s="8" t="str">
        <f t="shared" si="7"/>
        <v/>
      </c>
      <c r="C475" s="8"/>
      <c r="D475" s="8"/>
      <c r="E475" s="8"/>
      <c r="F475" s="8"/>
      <c r="G475" s="8"/>
    </row>
    <row r="476" customHeight="1" spans="2:7">
      <c r="B476" s="8" t="str">
        <f t="shared" si="7"/>
        <v/>
      </c>
      <c r="C476" s="8"/>
      <c r="D476" s="8"/>
      <c r="E476" s="8"/>
      <c r="F476" s="8"/>
      <c r="G476" s="8"/>
    </row>
    <row r="477" customHeight="1" spans="2:7">
      <c r="B477" s="8" t="str">
        <f t="shared" si="7"/>
        <v/>
      </c>
      <c r="C477" s="8"/>
      <c r="D477" s="8"/>
      <c r="E477" s="8"/>
      <c r="F477" s="8"/>
      <c r="G477" s="8"/>
    </row>
    <row r="478" customHeight="1" spans="2:7">
      <c r="B478" s="8" t="str">
        <f t="shared" si="7"/>
        <v/>
      </c>
      <c r="C478" s="8"/>
      <c r="D478" s="8"/>
      <c r="E478" s="8"/>
      <c r="F478" s="8"/>
      <c r="G478" s="8"/>
    </row>
    <row r="479" customHeight="1" spans="2:7">
      <c r="B479" s="8" t="str">
        <f t="shared" si="7"/>
        <v/>
      </c>
      <c r="C479" s="8"/>
      <c r="D479" s="8"/>
      <c r="E479" s="8"/>
      <c r="F479" s="8"/>
      <c r="G479" s="8"/>
    </row>
    <row r="480" customHeight="1" spans="2:7">
      <c r="B480" s="8" t="str">
        <f t="shared" si="7"/>
        <v/>
      </c>
      <c r="C480" s="8"/>
      <c r="D480" s="8"/>
      <c r="E480" s="8"/>
      <c r="F480" s="8"/>
      <c r="G480" s="8"/>
    </row>
    <row r="481" customHeight="1" spans="2:7">
      <c r="B481" s="8" t="str">
        <f t="shared" si="7"/>
        <v/>
      </c>
      <c r="C481" s="8"/>
      <c r="D481" s="8"/>
      <c r="E481" s="8"/>
      <c r="F481" s="8"/>
      <c r="G481" s="8"/>
    </row>
    <row r="482" customHeight="1" spans="2:7">
      <c r="B482" s="8" t="str">
        <f t="shared" si="7"/>
        <v/>
      </c>
      <c r="C482" s="8"/>
      <c r="D482" s="8"/>
      <c r="E482" s="8"/>
      <c r="F482" s="8"/>
      <c r="G482" s="8"/>
    </row>
    <row r="483" customHeight="1" spans="2:7">
      <c r="B483" s="8" t="str">
        <f t="shared" si="7"/>
        <v/>
      </c>
      <c r="C483" s="8"/>
      <c r="D483" s="8"/>
      <c r="E483" s="8"/>
      <c r="F483" s="8"/>
      <c r="G483" s="8"/>
    </row>
    <row r="484" customHeight="1" spans="2:7">
      <c r="B484" s="8" t="str">
        <f t="shared" si="7"/>
        <v/>
      </c>
      <c r="C484" s="8"/>
      <c r="D484" s="8"/>
      <c r="E484" s="8"/>
      <c r="F484" s="8"/>
      <c r="G484" s="8"/>
    </row>
    <row r="485" customHeight="1" spans="2:7">
      <c r="B485" s="8" t="str">
        <f t="shared" si="7"/>
        <v/>
      </c>
      <c r="C485" s="8"/>
      <c r="D485" s="8"/>
      <c r="E485" s="8"/>
      <c r="F485" s="8"/>
      <c r="G485" s="8"/>
    </row>
    <row r="486" customHeight="1" spans="2:7">
      <c r="B486" s="8" t="str">
        <f t="shared" si="7"/>
        <v/>
      </c>
      <c r="C486" s="8"/>
      <c r="D486" s="8"/>
      <c r="E486" s="8"/>
      <c r="F486" s="8"/>
      <c r="G486" s="8"/>
    </row>
    <row r="487" customHeight="1" spans="2:7">
      <c r="B487" s="8" t="str">
        <f t="shared" si="7"/>
        <v/>
      </c>
      <c r="C487" s="8"/>
      <c r="D487" s="8"/>
      <c r="E487" s="8"/>
      <c r="F487" s="8"/>
      <c r="G487" s="8"/>
    </row>
    <row r="488" customHeight="1" spans="2:7">
      <c r="B488" s="8" t="str">
        <f t="shared" si="7"/>
        <v/>
      </c>
      <c r="C488" s="8"/>
      <c r="D488" s="8"/>
      <c r="E488" s="8"/>
      <c r="F488" s="8"/>
      <c r="G488" s="8"/>
    </row>
    <row r="489" customHeight="1" spans="2:7">
      <c r="B489" s="8" t="str">
        <f t="shared" si="7"/>
        <v/>
      </c>
      <c r="C489" s="8"/>
      <c r="D489" s="8"/>
      <c r="E489" s="8"/>
      <c r="F489" s="8"/>
      <c r="G489" s="8"/>
    </row>
    <row r="490" customHeight="1" spans="2:7">
      <c r="B490" s="8" t="str">
        <f t="shared" si="7"/>
        <v/>
      </c>
      <c r="C490" s="8"/>
      <c r="D490" s="8"/>
      <c r="E490" s="8"/>
      <c r="F490" s="8"/>
      <c r="G490" s="8"/>
    </row>
    <row r="491" customHeight="1" spans="2:7">
      <c r="B491" s="8" t="str">
        <f t="shared" si="7"/>
        <v/>
      </c>
      <c r="C491" s="8"/>
      <c r="D491" s="8"/>
      <c r="E491" s="8"/>
      <c r="F491" s="8"/>
      <c r="G491" s="8"/>
    </row>
    <row r="492" customHeight="1" spans="2:7">
      <c r="B492" s="8" t="str">
        <f t="shared" si="7"/>
        <v/>
      </c>
      <c r="C492" s="8"/>
      <c r="D492" s="8"/>
      <c r="E492" s="8"/>
      <c r="F492" s="8"/>
      <c r="G492" s="8"/>
    </row>
    <row r="493" customHeight="1" spans="2:7">
      <c r="B493" s="8" t="str">
        <f t="shared" si="7"/>
        <v/>
      </c>
      <c r="C493" s="8"/>
      <c r="D493" s="8"/>
      <c r="E493" s="8"/>
      <c r="F493" s="8"/>
      <c r="G493" s="8"/>
    </row>
    <row r="494" customHeight="1" spans="2:7">
      <c r="B494" s="8" t="str">
        <f t="shared" si="7"/>
        <v/>
      </c>
      <c r="C494" s="8"/>
      <c r="D494" s="8"/>
      <c r="E494" s="8"/>
      <c r="F494" s="8"/>
      <c r="G494" s="8"/>
    </row>
    <row r="495" customHeight="1" spans="2:7">
      <c r="B495" s="8" t="str">
        <f t="shared" si="7"/>
        <v/>
      </c>
      <c r="C495" s="8"/>
      <c r="D495" s="8"/>
      <c r="E495" s="8"/>
      <c r="F495" s="8"/>
      <c r="G495" s="8"/>
    </row>
    <row r="496" customHeight="1" spans="2:7">
      <c r="B496" s="8" t="str">
        <f t="shared" si="7"/>
        <v/>
      </c>
      <c r="C496" s="8"/>
      <c r="D496" s="8"/>
      <c r="E496" s="8"/>
      <c r="F496" s="8"/>
      <c r="G496" s="8"/>
    </row>
    <row r="497" customHeight="1" spans="2:7">
      <c r="B497" s="8" t="str">
        <f t="shared" si="7"/>
        <v/>
      </c>
      <c r="C497" s="8"/>
      <c r="D497" s="8"/>
      <c r="E497" s="8"/>
      <c r="F497" s="8"/>
      <c r="G497" s="8"/>
    </row>
    <row r="498" customHeight="1" spans="2:7">
      <c r="B498" s="8" t="str">
        <f t="shared" si="7"/>
        <v/>
      </c>
      <c r="C498" s="8"/>
      <c r="D498" s="8"/>
      <c r="E498" s="8"/>
      <c r="F498" s="8"/>
      <c r="G498" s="8"/>
    </row>
    <row r="499" customHeight="1" spans="2:7">
      <c r="B499" s="8" t="str">
        <f t="shared" si="7"/>
        <v/>
      </c>
      <c r="C499" s="8"/>
      <c r="D499" s="8"/>
      <c r="E499" s="8"/>
      <c r="F499" s="8"/>
      <c r="G499" s="8"/>
    </row>
    <row r="500" customHeight="1" spans="2:7">
      <c r="B500" s="8" t="str">
        <f t="shared" si="7"/>
        <v/>
      </c>
      <c r="C500" s="8"/>
      <c r="D500" s="8"/>
      <c r="E500" s="8"/>
      <c r="F500" s="8"/>
      <c r="G500" s="8"/>
    </row>
    <row r="501" customHeight="1" spans="2:7">
      <c r="B501" s="8" t="str">
        <f t="shared" si="7"/>
        <v/>
      </c>
      <c r="C501" s="8"/>
      <c r="D501" s="8"/>
      <c r="E501" s="8"/>
      <c r="F501" s="8"/>
      <c r="G501" s="8"/>
    </row>
    <row r="502" customHeight="1" spans="2:7">
      <c r="B502" s="8" t="str">
        <f t="shared" si="7"/>
        <v/>
      </c>
      <c r="C502" s="8"/>
      <c r="D502" s="8"/>
      <c r="E502" s="8"/>
      <c r="F502" s="8"/>
      <c r="G502" s="8"/>
    </row>
    <row r="503" customHeight="1" spans="2:7">
      <c r="B503" s="8" t="str">
        <f t="shared" si="7"/>
        <v/>
      </c>
      <c r="C503" s="8"/>
      <c r="D503" s="8"/>
      <c r="E503" s="8"/>
      <c r="F503" s="8"/>
      <c r="G503" s="8"/>
    </row>
    <row r="504" customHeight="1" spans="2:7">
      <c r="B504" s="8" t="str">
        <f t="shared" si="7"/>
        <v/>
      </c>
      <c r="C504" s="8"/>
      <c r="D504" s="8"/>
      <c r="E504" s="8"/>
      <c r="F504" s="8"/>
      <c r="G504" s="8"/>
    </row>
    <row r="505" customHeight="1" spans="2:7">
      <c r="B505" s="8" t="str">
        <f t="shared" si="7"/>
        <v/>
      </c>
      <c r="C505" s="8"/>
      <c r="D505" s="8"/>
      <c r="E505" s="8"/>
      <c r="F505" s="8"/>
      <c r="G505" s="8"/>
    </row>
    <row r="506" customHeight="1" spans="2:7">
      <c r="B506" s="8" t="str">
        <f t="shared" si="7"/>
        <v/>
      </c>
      <c r="C506" s="8"/>
      <c r="D506" s="8"/>
      <c r="E506" s="8"/>
      <c r="F506" s="8"/>
      <c r="G506" s="8"/>
    </row>
    <row r="507" customHeight="1" spans="2:7">
      <c r="B507" s="8" t="str">
        <f t="shared" si="7"/>
        <v/>
      </c>
      <c r="C507" s="8"/>
      <c r="D507" s="8"/>
      <c r="E507" s="8"/>
      <c r="F507" s="8"/>
      <c r="G507" s="8"/>
    </row>
    <row r="508" customHeight="1" spans="2:7">
      <c r="B508" s="8" t="str">
        <f t="shared" si="7"/>
        <v/>
      </c>
      <c r="C508" s="8"/>
      <c r="D508" s="8"/>
      <c r="E508" s="8"/>
      <c r="F508" s="8"/>
      <c r="G508" s="8"/>
    </row>
    <row r="509" customHeight="1" spans="2:7">
      <c r="B509" s="8" t="str">
        <f t="shared" si="7"/>
        <v/>
      </c>
      <c r="C509" s="8"/>
      <c r="D509" s="8"/>
      <c r="E509" s="8"/>
      <c r="F509" s="8"/>
      <c r="G509" s="8"/>
    </row>
    <row r="510" customHeight="1" spans="2:7">
      <c r="B510" s="8" t="str">
        <f t="shared" si="7"/>
        <v/>
      </c>
      <c r="C510" s="8"/>
      <c r="D510" s="8"/>
      <c r="E510" s="8"/>
      <c r="F510" s="8"/>
      <c r="G510" s="8"/>
    </row>
    <row r="511" customHeight="1" spans="2:7">
      <c r="B511" s="8" t="str">
        <f t="shared" si="7"/>
        <v/>
      </c>
      <c r="C511" s="8"/>
      <c r="D511" s="8"/>
      <c r="E511" s="8"/>
      <c r="F511" s="8"/>
      <c r="G511" s="8"/>
    </row>
    <row r="512" customHeight="1" spans="2:7">
      <c r="B512" s="8" t="str">
        <f t="shared" si="7"/>
        <v/>
      </c>
      <c r="C512" s="8"/>
      <c r="D512" s="8"/>
      <c r="E512" s="8"/>
      <c r="F512" s="8"/>
      <c r="G512" s="8"/>
    </row>
    <row r="513" customHeight="1" spans="2:7">
      <c r="B513" s="8" t="str">
        <f t="shared" si="7"/>
        <v/>
      </c>
      <c r="C513" s="8"/>
      <c r="D513" s="8"/>
      <c r="E513" s="8"/>
      <c r="F513" s="8"/>
      <c r="G513" s="8"/>
    </row>
    <row r="514" customHeight="1" spans="2:7">
      <c r="B514" s="8" t="str">
        <f t="shared" si="7"/>
        <v/>
      </c>
      <c r="C514" s="8"/>
      <c r="D514" s="8"/>
      <c r="E514" s="8"/>
      <c r="F514" s="8"/>
      <c r="G514" s="8"/>
    </row>
    <row r="515" customHeight="1" spans="2:7">
      <c r="B515" s="8" t="str">
        <f t="shared" si="7"/>
        <v/>
      </c>
      <c r="C515" s="8"/>
      <c r="D515" s="8"/>
      <c r="E515" s="8"/>
      <c r="F515" s="8"/>
      <c r="G515" s="8"/>
    </row>
    <row r="516" customHeight="1" spans="2:7">
      <c r="B516" s="8" t="str">
        <f t="shared" si="7"/>
        <v/>
      </c>
      <c r="C516" s="8"/>
      <c r="D516" s="8"/>
      <c r="E516" s="8"/>
      <c r="F516" s="8"/>
      <c r="G516" s="8"/>
    </row>
    <row r="517" customHeight="1" spans="2:7">
      <c r="B517" s="8" t="str">
        <f t="shared" ref="B517:B580" si="8">IF(C517&lt;&gt;"",ROW()-3,"")</f>
        <v/>
      </c>
      <c r="C517" s="8"/>
      <c r="D517" s="8"/>
      <c r="E517" s="8"/>
      <c r="F517" s="8"/>
      <c r="G517" s="8"/>
    </row>
    <row r="518" customHeight="1" spans="2:7">
      <c r="B518" s="8" t="str">
        <f t="shared" si="8"/>
        <v/>
      </c>
      <c r="C518" s="8"/>
      <c r="D518" s="8"/>
      <c r="E518" s="8"/>
      <c r="F518" s="8"/>
      <c r="G518" s="8"/>
    </row>
    <row r="519" customHeight="1" spans="2:7">
      <c r="B519" s="8" t="str">
        <f t="shared" si="8"/>
        <v/>
      </c>
      <c r="C519" s="8"/>
      <c r="D519" s="8"/>
      <c r="E519" s="8"/>
      <c r="F519" s="8"/>
      <c r="G519" s="8"/>
    </row>
    <row r="520" customHeight="1" spans="2:7">
      <c r="B520" s="8" t="str">
        <f t="shared" si="8"/>
        <v/>
      </c>
      <c r="C520" s="8"/>
      <c r="D520" s="8"/>
      <c r="E520" s="8"/>
      <c r="F520" s="8"/>
      <c r="G520" s="8"/>
    </row>
    <row r="521" customHeight="1" spans="2:7">
      <c r="B521" s="8" t="str">
        <f t="shared" si="8"/>
        <v/>
      </c>
      <c r="C521" s="8"/>
      <c r="D521" s="8"/>
      <c r="E521" s="8"/>
      <c r="F521" s="8"/>
      <c r="G521" s="8"/>
    </row>
    <row r="522" customHeight="1" spans="2:7">
      <c r="B522" s="8" t="str">
        <f t="shared" si="8"/>
        <v/>
      </c>
      <c r="C522" s="8"/>
      <c r="D522" s="8"/>
      <c r="E522" s="8"/>
      <c r="F522" s="8"/>
      <c r="G522" s="8"/>
    </row>
    <row r="523" customHeight="1" spans="2:7">
      <c r="B523" s="8" t="str">
        <f t="shared" si="8"/>
        <v/>
      </c>
      <c r="C523" s="8"/>
      <c r="D523" s="8"/>
      <c r="E523" s="8"/>
      <c r="F523" s="8"/>
      <c r="G523" s="8"/>
    </row>
    <row r="524" customHeight="1" spans="2:7">
      <c r="B524" s="8" t="str">
        <f t="shared" si="8"/>
        <v/>
      </c>
      <c r="C524" s="8"/>
      <c r="D524" s="8"/>
      <c r="E524" s="8"/>
      <c r="F524" s="8"/>
      <c r="G524" s="8"/>
    </row>
    <row r="525" customHeight="1" spans="2:7">
      <c r="B525" s="8" t="str">
        <f t="shared" si="8"/>
        <v/>
      </c>
      <c r="C525" s="8"/>
      <c r="D525" s="8"/>
      <c r="E525" s="8"/>
      <c r="F525" s="8"/>
      <c r="G525" s="8"/>
    </row>
    <row r="526" customHeight="1" spans="2:7">
      <c r="B526" s="8" t="str">
        <f t="shared" si="8"/>
        <v/>
      </c>
      <c r="C526" s="8"/>
      <c r="D526" s="8"/>
      <c r="E526" s="8"/>
      <c r="F526" s="8"/>
      <c r="G526" s="8"/>
    </row>
    <row r="527" customHeight="1" spans="2:7">
      <c r="B527" s="8" t="str">
        <f t="shared" si="8"/>
        <v/>
      </c>
      <c r="C527" s="8"/>
      <c r="D527" s="8"/>
      <c r="E527" s="8"/>
      <c r="F527" s="8"/>
      <c r="G527" s="8"/>
    </row>
    <row r="528" customHeight="1" spans="2:7">
      <c r="B528" s="8" t="str">
        <f t="shared" si="8"/>
        <v/>
      </c>
      <c r="C528" s="8"/>
      <c r="D528" s="8"/>
      <c r="E528" s="8"/>
      <c r="F528" s="8"/>
      <c r="G528" s="8"/>
    </row>
    <row r="529" customHeight="1" spans="2:7">
      <c r="B529" s="8" t="str">
        <f t="shared" si="8"/>
        <v/>
      </c>
      <c r="C529" s="8"/>
      <c r="D529" s="8"/>
      <c r="E529" s="8"/>
      <c r="F529" s="8"/>
      <c r="G529" s="8"/>
    </row>
    <row r="530" customHeight="1" spans="2:7">
      <c r="B530" s="8" t="str">
        <f t="shared" si="8"/>
        <v/>
      </c>
      <c r="C530" s="8"/>
      <c r="D530" s="8"/>
      <c r="E530" s="8"/>
      <c r="F530" s="8"/>
      <c r="G530" s="8"/>
    </row>
    <row r="531" customHeight="1" spans="2:7">
      <c r="B531" s="8" t="str">
        <f t="shared" si="8"/>
        <v/>
      </c>
      <c r="C531" s="8"/>
      <c r="D531" s="8"/>
      <c r="E531" s="8"/>
      <c r="F531" s="8"/>
      <c r="G531" s="8"/>
    </row>
    <row r="532" customHeight="1" spans="2:7">
      <c r="B532" s="8" t="str">
        <f t="shared" si="8"/>
        <v/>
      </c>
      <c r="C532" s="8"/>
      <c r="D532" s="8"/>
      <c r="E532" s="8"/>
      <c r="F532" s="8"/>
      <c r="G532" s="8"/>
    </row>
    <row r="533" customHeight="1" spans="2:7">
      <c r="B533" s="8" t="str">
        <f t="shared" si="8"/>
        <v/>
      </c>
      <c r="C533" s="8"/>
      <c r="D533" s="8"/>
      <c r="E533" s="8"/>
      <c r="F533" s="8"/>
      <c r="G533" s="8"/>
    </row>
    <row r="534" customHeight="1" spans="2:7">
      <c r="B534" s="8" t="str">
        <f t="shared" si="8"/>
        <v/>
      </c>
      <c r="C534" s="8"/>
      <c r="D534" s="8"/>
      <c r="E534" s="8"/>
      <c r="F534" s="8"/>
      <c r="G534" s="8"/>
    </row>
    <row r="535" customHeight="1" spans="2:7">
      <c r="B535" s="8" t="str">
        <f t="shared" si="8"/>
        <v/>
      </c>
      <c r="C535" s="8"/>
      <c r="D535" s="8"/>
      <c r="E535" s="8"/>
      <c r="F535" s="8"/>
      <c r="G535" s="8"/>
    </row>
    <row r="536" customHeight="1" spans="2:7">
      <c r="B536" s="8" t="str">
        <f t="shared" si="8"/>
        <v/>
      </c>
      <c r="C536" s="8"/>
      <c r="D536" s="8"/>
      <c r="E536" s="8"/>
      <c r="F536" s="8"/>
      <c r="G536" s="8"/>
    </row>
    <row r="537" customHeight="1" spans="2:7">
      <c r="B537" s="8" t="str">
        <f t="shared" si="8"/>
        <v/>
      </c>
      <c r="C537" s="8"/>
      <c r="D537" s="8"/>
      <c r="E537" s="8"/>
      <c r="F537" s="8"/>
      <c r="G537" s="8"/>
    </row>
    <row r="538" customHeight="1" spans="2:7">
      <c r="B538" s="8" t="str">
        <f t="shared" si="8"/>
        <v/>
      </c>
      <c r="C538" s="8"/>
      <c r="D538" s="8"/>
      <c r="E538" s="8"/>
      <c r="F538" s="8"/>
      <c r="G538" s="8"/>
    </row>
    <row r="539" customHeight="1" spans="2:7">
      <c r="B539" s="8" t="str">
        <f t="shared" si="8"/>
        <v/>
      </c>
      <c r="C539" s="8"/>
      <c r="D539" s="8"/>
      <c r="E539" s="8"/>
      <c r="F539" s="8"/>
      <c r="G539" s="8"/>
    </row>
    <row r="540" customHeight="1" spans="2:7">
      <c r="B540" s="8" t="str">
        <f t="shared" si="8"/>
        <v/>
      </c>
      <c r="C540" s="8"/>
      <c r="D540" s="8"/>
      <c r="E540" s="8"/>
      <c r="F540" s="8"/>
      <c r="G540" s="8"/>
    </row>
    <row r="541" customHeight="1" spans="2:7">
      <c r="B541" s="8" t="str">
        <f t="shared" si="8"/>
        <v/>
      </c>
      <c r="C541" s="8"/>
      <c r="D541" s="8"/>
      <c r="E541" s="8"/>
      <c r="F541" s="8"/>
      <c r="G541" s="8"/>
    </row>
    <row r="542" customHeight="1" spans="2:7">
      <c r="B542" s="8" t="str">
        <f t="shared" si="8"/>
        <v/>
      </c>
      <c r="C542" s="8"/>
      <c r="D542" s="8"/>
      <c r="E542" s="8"/>
      <c r="F542" s="8"/>
      <c r="G542" s="8"/>
    </row>
    <row r="543" customHeight="1" spans="2:7">
      <c r="B543" s="8" t="str">
        <f t="shared" si="8"/>
        <v/>
      </c>
      <c r="C543" s="8"/>
      <c r="D543" s="8"/>
      <c r="E543" s="8"/>
      <c r="F543" s="8"/>
      <c r="G543" s="8"/>
    </row>
    <row r="544" customHeight="1" spans="2:7">
      <c r="B544" s="8" t="str">
        <f t="shared" si="8"/>
        <v/>
      </c>
      <c r="C544" s="8"/>
      <c r="D544" s="8"/>
      <c r="E544" s="8"/>
      <c r="F544" s="8"/>
      <c r="G544" s="8"/>
    </row>
    <row r="545" customHeight="1" spans="2:7">
      <c r="B545" s="8" t="str">
        <f t="shared" si="8"/>
        <v/>
      </c>
      <c r="C545" s="8"/>
      <c r="D545" s="8"/>
      <c r="E545" s="8"/>
      <c r="F545" s="8"/>
      <c r="G545" s="8"/>
    </row>
    <row r="546" customHeight="1" spans="2:7">
      <c r="B546" s="8" t="str">
        <f t="shared" si="8"/>
        <v/>
      </c>
      <c r="C546" s="8"/>
      <c r="D546" s="8"/>
      <c r="E546" s="8"/>
      <c r="F546" s="8"/>
      <c r="G546" s="8"/>
    </row>
    <row r="547" customHeight="1" spans="2:7">
      <c r="B547" s="8" t="str">
        <f t="shared" si="8"/>
        <v/>
      </c>
      <c r="C547" s="8"/>
      <c r="D547" s="8"/>
      <c r="E547" s="8"/>
      <c r="F547" s="8"/>
      <c r="G547" s="8"/>
    </row>
    <row r="548" customHeight="1" spans="2:7">
      <c r="B548" s="8" t="str">
        <f t="shared" si="8"/>
        <v/>
      </c>
      <c r="C548" s="8"/>
      <c r="D548" s="8"/>
      <c r="E548" s="8"/>
      <c r="F548" s="8"/>
      <c r="G548" s="8"/>
    </row>
    <row r="549" customHeight="1" spans="2:7">
      <c r="B549" s="8" t="str">
        <f t="shared" si="8"/>
        <v/>
      </c>
      <c r="C549" s="8"/>
      <c r="D549" s="8"/>
      <c r="E549" s="8"/>
      <c r="F549" s="8"/>
      <c r="G549" s="8"/>
    </row>
    <row r="550" customHeight="1" spans="2:7">
      <c r="B550" s="8" t="str">
        <f t="shared" si="8"/>
        <v/>
      </c>
      <c r="C550" s="8"/>
      <c r="D550" s="8"/>
      <c r="E550" s="8"/>
      <c r="F550" s="8"/>
      <c r="G550" s="8"/>
    </row>
    <row r="551" customHeight="1" spans="2:7">
      <c r="B551" s="8" t="str">
        <f t="shared" si="8"/>
        <v/>
      </c>
      <c r="C551" s="8"/>
      <c r="D551" s="8"/>
      <c r="E551" s="8"/>
      <c r="F551" s="8"/>
      <c r="G551" s="8"/>
    </row>
    <row r="552" customHeight="1" spans="2:7">
      <c r="B552" s="8" t="str">
        <f t="shared" si="8"/>
        <v/>
      </c>
      <c r="C552" s="8"/>
      <c r="D552" s="8"/>
      <c r="E552" s="8"/>
      <c r="F552" s="8"/>
      <c r="G552" s="8"/>
    </row>
    <row r="553" customHeight="1" spans="2:7">
      <c r="B553" s="8" t="str">
        <f t="shared" si="8"/>
        <v/>
      </c>
      <c r="C553" s="8"/>
      <c r="D553" s="8"/>
      <c r="E553" s="8"/>
      <c r="F553" s="8"/>
      <c r="G553" s="8"/>
    </row>
    <row r="554" customHeight="1" spans="2:7">
      <c r="B554" s="8" t="str">
        <f t="shared" si="8"/>
        <v/>
      </c>
      <c r="C554" s="8"/>
      <c r="D554" s="8"/>
      <c r="E554" s="8"/>
      <c r="F554" s="8"/>
      <c r="G554" s="8"/>
    </row>
    <row r="555" customHeight="1" spans="2:7">
      <c r="B555" s="8" t="str">
        <f t="shared" si="8"/>
        <v/>
      </c>
      <c r="C555" s="8"/>
      <c r="D555" s="8"/>
      <c r="E555" s="8"/>
      <c r="F555" s="8"/>
      <c r="G555" s="8"/>
    </row>
    <row r="556" customHeight="1" spans="2:7">
      <c r="B556" s="8" t="str">
        <f t="shared" si="8"/>
        <v/>
      </c>
      <c r="C556" s="8"/>
      <c r="D556" s="8"/>
      <c r="E556" s="8"/>
      <c r="F556" s="8"/>
      <c r="G556" s="8"/>
    </row>
    <row r="557" customHeight="1" spans="2:7">
      <c r="B557" s="8" t="str">
        <f t="shared" si="8"/>
        <v/>
      </c>
      <c r="C557" s="8"/>
      <c r="D557" s="8"/>
      <c r="E557" s="8"/>
      <c r="F557" s="8"/>
      <c r="G557" s="8"/>
    </row>
    <row r="558" customHeight="1" spans="2:7">
      <c r="B558" s="8" t="str">
        <f t="shared" si="8"/>
        <v/>
      </c>
      <c r="C558" s="8"/>
      <c r="D558" s="8"/>
      <c r="E558" s="8"/>
      <c r="F558" s="8"/>
      <c r="G558" s="8"/>
    </row>
    <row r="559" customHeight="1" spans="2:7">
      <c r="B559" s="8" t="str">
        <f t="shared" si="8"/>
        <v/>
      </c>
      <c r="C559" s="8"/>
      <c r="D559" s="8"/>
      <c r="E559" s="8"/>
      <c r="F559" s="8"/>
      <c r="G559" s="8"/>
    </row>
    <row r="560" customHeight="1" spans="2:7">
      <c r="B560" s="8" t="str">
        <f t="shared" si="8"/>
        <v/>
      </c>
      <c r="C560" s="8"/>
      <c r="D560" s="8"/>
      <c r="E560" s="8"/>
      <c r="F560" s="8"/>
      <c r="G560" s="8"/>
    </row>
    <row r="561" customHeight="1" spans="2:7">
      <c r="B561" s="8" t="str">
        <f t="shared" si="8"/>
        <v/>
      </c>
      <c r="C561" s="8"/>
      <c r="D561" s="8"/>
      <c r="E561" s="8"/>
      <c r="F561" s="8"/>
      <c r="G561" s="8"/>
    </row>
    <row r="562" customHeight="1" spans="2:7">
      <c r="B562" s="8" t="str">
        <f t="shared" si="8"/>
        <v/>
      </c>
      <c r="C562" s="8"/>
      <c r="D562" s="8"/>
      <c r="E562" s="8"/>
      <c r="F562" s="8"/>
      <c r="G562" s="8"/>
    </row>
    <row r="563" customHeight="1" spans="2:7">
      <c r="B563" s="8" t="str">
        <f t="shared" si="8"/>
        <v/>
      </c>
      <c r="C563" s="8"/>
      <c r="D563" s="8"/>
      <c r="E563" s="8"/>
      <c r="F563" s="8"/>
      <c r="G563" s="8"/>
    </row>
    <row r="564" customHeight="1" spans="2:7">
      <c r="B564" s="8" t="str">
        <f t="shared" si="8"/>
        <v/>
      </c>
      <c r="C564" s="8"/>
      <c r="D564" s="8"/>
      <c r="E564" s="8"/>
      <c r="F564" s="8"/>
      <c r="G564" s="8"/>
    </row>
    <row r="565" customHeight="1" spans="2:7">
      <c r="B565" s="8" t="str">
        <f t="shared" si="8"/>
        <v/>
      </c>
      <c r="C565" s="8"/>
      <c r="D565" s="8"/>
      <c r="E565" s="8"/>
      <c r="F565" s="8"/>
      <c r="G565" s="8"/>
    </row>
    <row r="566" customHeight="1" spans="2:7">
      <c r="B566" s="8" t="str">
        <f t="shared" si="8"/>
        <v/>
      </c>
      <c r="C566" s="8"/>
      <c r="D566" s="8"/>
      <c r="E566" s="8"/>
      <c r="F566" s="8"/>
      <c r="G566" s="8"/>
    </row>
    <row r="567" customHeight="1" spans="2:7">
      <c r="B567" s="8" t="str">
        <f t="shared" si="8"/>
        <v/>
      </c>
      <c r="C567" s="8"/>
      <c r="D567" s="8"/>
      <c r="E567" s="8"/>
      <c r="F567" s="8"/>
      <c r="G567" s="8"/>
    </row>
    <row r="568" customHeight="1" spans="2:7">
      <c r="B568" s="8" t="str">
        <f t="shared" si="8"/>
        <v/>
      </c>
      <c r="C568" s="8"/>
      <c r="D568" s="8"/>
      <c r="E568" s="8"/>
      <c r="F568" s="8"/>
      <c r="G568" s="8"/>
    </row>
    <row r="569" customHeight="1" spans="2:7">
      <c r="B569" s="8" t="str">
        <f t="shared" si="8"/>
        <v/>
      </c>
      <c r="C569" s="8"/>
      <c r="D569" s="8"/>
      <c r="E569" s="8"/>
      <c r="F569" s="8"/>
      <c r="G569" s="8"/>
    </row>
    <row r="570" customHeight="1" spans="2:7">
      <c r="B570" s="8" t="str">
        <f t="shared" si="8"/>
        <v/>
      </c>
      <c r="C570" s="8"/>
      <c r="D570" s="8"/>
      <c r="E570" s="8"/>
      <c r="F570" s="8"/>
      <c r="G570" s="8"/>
    </row>
    <row r="571" customHeight="1" spans="2:7">
      <c r="B571" s="8" t="str">
        <f t="shared" si="8"/>
        <v/>
      </c>
      <c r="C571" s="8"/>
      <c r="D571" s="8"/>
      <c r="E571" s="8"/>
      <c r="F571" s="8"/>
      <c r="G571" s="8"/>
    </row>
    <row r="572" customHeight="1" spans="2:7">
      <c r="B572" s="8" t="str">
        <f t="shared" si="8"/>
        <v/>
      </c>
      <c r="C572" s="8"/>
      <c r="D572" s="8"/>
      <c r="E572" s="8"/>
      <c r="F572" s="8"/>
      <c r="G572" s="8"/>
    </row>
    <row r="573" customHeight="1" spans="2:7">
      <c r="B573" s="8" t="str">
        <f t="shared" si="8"/>
        <v/>
      </c>
      <c r="C573" s="8"/>
      <c r="D573" s="8"/>
      <c r="E573" s="8"/>
      <c r="F573" s="8"/>
      <c r="G573" s="8"/>
    </row>
    <row r="574" customHeight="1" spans="2:7">
      <c r="B574" s="8" t="str">
        <f t="shared" si="8"/>
        <v/>
      </c>
      <c r="C574" s="8"/>
      <c r="D574" s="8"/>
      <c r="E574" s="8"/>
      <c r="F574" s="8"/>
      <c r="G574" s="8"/>
    </row>
    <row r="575" customHeight="1" spans="2:7">
      <c r="B575" s="8" t="str">
        <f t="shared" si="8"/>
        <v/>
      </c>
      <c r="C575" s="8"/>
      <c r="D575" s="8"/>
      <c r="E575" s="8"/>
      <c r="F575" s="8"/>
      <c r="G575" s="8"/>
    </row>
    <row r="576" customHeight="1" spans="2:7">
      <c r="B576" s="8" t="str">
        <f t="shared" si="8"/>
        <v/>
      </c>
      <c r="C576" s="8"/>
      <c r="D576" s="8"/>
      <c r="E576" s="8"/>
      <c r="F576" s="8"/>
      <c r="G576" s="8"/>
    </row>
    <row r="577" customHeight="1" spans="2:7">
      <c r="B577" s="8" t="str">
        <f t="shared" si="8"/>
        <v/>
      </c>
      <c r="C577" s="8"/>
      <c r="D577" s="8"/>
      <c r="E577" s="8"/>
      <c r="F577" s="8"/>
      <c r="G577" s="8"/>
    </row>
    <row r="578" customHeight="1" spans="2:7">
      <c r="B578" s="8" t="str">
        <f t="shared" si="8"/>
        <v/>
      </c>
      <c r="C578" s="8"/>
      <c r="D578" s="8"/>
      <c r="E578" s="8"/>
      <c r="F578" s="8"/>
      <c r="G578" s="8"/>
    </row>
    <row r="579" customHeight="1" spans="2:7">
      <c r="B579" s="8" t="str">
        <f t="shared" si="8"/>
        <v/>
      </c>
      <c r="C579" s="8"/>
      <c r="D579" s="8"/>
      <c r="E579" s="8"/>
      <c r="F579" s="8"/>
      <c r="G579" s="8"/>
    </row>
    <row r="580" customHeight="1" spans="2:7">
      <c r="B580" s="8" t="str">
        <f t="shared" si="8"/>
        <v/>
      </c>
      <c r="C580" s="8"/>
      <c r="D580" s="8"/>
      <c r="E580" s="8"/>
      <c r="F580" s="8"/>
      <c r="G580" s="8"/>
    </row>
    <row r="581" customHeight="1" spans="2:7">
      <c r="B581" s="8" t="str">
        <f t="shared" ref="B581:B644" si="9">IF(C581&lt;&gt;"",ROW()-3,"")</f>
        <v/>
      </c>
      <c r="C581" s="8"/>
      <c r="D581" s="8"/>
      <c r="E581" s="8"/>
      <c r="F581" s="8"/>
      <c r="G581" s="8"/>
    </row>
    <row r="582" customHeight="1" spans="2:7">
      <c r="B582" s="8" t="str">
        <f t="shared" si="9"/>
        <v/>
      </c>
      <c r="C582" s="8"/>
      <c r="D582" s="8"/>
      <c r="E582" s="8"/>
      <c r="F582" s="8"/>
      <c r="G582" s="8"/>
    </row>
    <row r="583" customHeight="1" spans="2:7">
      <c r="B583" s="8" t="str">
        <f t="shared" si="9"/>
        <v/>
      </c>
      <c r="C583" s="8"/>
      <c r="D583" s="8"/>
      <c r="E583" s="8"/>
      <c r="F583" s="8"/>
      <c r="G583" s="8"/>
    </row>
    <row r="584" customHeight="1" spans="2:7">
      <c r="B584" s="8" t="str">
        <f t="shared" si="9"/>
        <v/>
      </c>
      <c r="C584" s="8"/>
      <c r="D584" s="8"/>
      <c r="E584" s="8"/>
      <c r="F584" s="8"/>
      <c r="G584" s="8"/>
    </row>
    <row r="585" customHeight="1" spans="2:7">
      <c r="B585" s="8" t="str">
        <f t="shared" si="9"/>
        <v/>
      </c>
      <c r="C585" s="8"/>
      <c r="D585" s="8"/>
      <c r="E585" s="8"/>
      <c r="F585" s="8"/>
      <c r="G585" s="8"/>
    </row>
    <row r="586" customHeight="1" spans="2:7">
      <c r="B586" s="8" t="str">
        <f t="shared" si="9"/>
        <v/>
      </c>
      <c r="C586" s="8"/>
      <c r="D586" s="8"/>
      <c r="E586" s="8"/>
      <c r="F586" s="8"/>
      <c r="G586" s="8"/>
    </row>
    <row r="587" customHeight="1" spans="2:7">
      <c r="B587" s="8" t="str">
        <f t="shared" si="9"/>
        <v/>
      </c>
      <c r="C587" s="8"/>
      <c r="D587" s="8"/>
      <c r="E587" s="8"/>
      <c r="F587" s="8"/>
      <c r="G587" s="8"/>
    </row>
    <row r="588" customHeight="1" spans="2:7">
      <c r="B588" s="8" t="str">
        <f t="shared" si="9"/>
        <v/>
      </c>
      <c r="C588" s="8"/>
      <c r="D588" s="8"/>
      <c r="E588" s="8"/>
      <c r="F588" s="8"/>
      <c r="G588" s="8"/>
    </row>
    <row r="589" customHeight="1" spans="2:7">
      <c r="B589" s="8" t="str">
        <f t="shared" si="9"/>
        <v/>
      </c>
      <c r="C589" s="8"/>
      <c r="D589" s="8"/>
      <c r="E589" s="8"/>
      <c r="F589" s="8"/>
      <c r="G589" s="8"/>
    </row>
    <row r="590" customHeight="1" spans="2:7">
      <c r="B590" s="8" t="str">
        <f t="shared" si="9"/>
        <v/>
      </c>
      <c r="C590" s="8"/>
      <c r="D590" s="8"/>
      <c r="E590" s="8"/>
      <c r="F590" s="8"/>
      <c r="G590" s="8"/>
    </row>
    <row r="591" customHeight="1" spans="2:7">
      <c r="B591" s="8" t="str">
        <f t="shared" si="9"/>
        <v/>
      </c>
      <c r="C591" s="8"/>
      <c r="D591" s="8"/>
      <c r="E591" s="8"/>
      <c r="F591" s="8"/>
      <c r="G591" s="8"/>
    </row>
    <row r="592" customHeight="1" spans="2:7">
      <c r="B592" s="8" t="str">
        <f t="shared" si="9"/>
        <v/>
      </c>
      <c r="C592" s="8"/>
      <c r="D592" s="8"/>
      <c r="E592" s="8"/>
      <c r="F592" s="8"/>
      <c r="G592" s="8"/>
    </row>
    <row r="593" customHeight="1" spans="2:7">
      <c r="B593" s="8" t="str">
        <f t="shared" si="9"/>
        <v/>
      </c>
      <c r="C593" s="8"/>
      <c r="D593" s="8"/>
      <c r="E593" s="8"/>
      <c r="F593" s="8"/>
      <c r="G593" s="8"/>
    </row>
    <row r="594" customHeight="1" spans="2:7">
      <c r="B594" s="8" t="str">
        <f t="shared" si="9"/>
        <v/>
      </c>
      <c r="C594" s="8"/>
      <c r="D594" s="8"/>
      <c r="E594" s="8"/>
      <c r="F594" s="8"/>
      <c r="G594" s="8"/>
    </row>
    <row r="595" customHeight="1" spans="2:7">
      <c r="B595" s="8" t="str">
        <f t="shared" si="9"/>
        <v/>
      </c>
      <c r="C595" s="8"/>
      <c r="D595" s="8"/>
      <c r="E595" s="8"/>
      <c r="F595" s="8"/>
      <c r="G595" s="8"/>
    </row>
    <row r="596" customHeight="1" spans="2:7">
      <c r="B596" s="8" t="str">
        <f t="shared" si="9"/>
        <v/>
      </c>
      <c r="C596" s="8"/>
      <c r="D596" s="8"/>
      <c r="E596" s="8"/>
      <c r="F596" s="8"/>
      <c r="G596" s="8"/>
    </row>
    <row r="597" customHeight="1" spans="2:7">
      <c r="B597" s="8" t="str">
        <f t="shared" si="9"/>
        <v/>
      </c>
      <c r="C597" s="8"/>
      <c r="D597" s="8"/>
      <c r="E597" s="8"/>
      <c r="F597" s="8"/>
      <c r="G597" s="8"/>
    </row>
    <row r="598" customHeight="1" spans="2:7">
      <c r="B598" s="8" t="str">
        <f t="shared" si="9"/>
        <v/>
      </c>
      <c r="C598" s="8"/>
      <c r="D598" s="8"/>
      <c r="E598" s="8"/>
      <c r="F598" s="8"/>
      <c r="G598" s="8"/>
    </row>
    <row r="599" customHeight="1" spans="2:7">
      <c r="B599" s="8" t="str">
        <f t="shared" si="9"/>
        <v/>
      </c>
      <c r="C599" s="8"/>
      <c r="D599" s="8"/>
      <c r="E599" s="8"/>
      <c r="F599" s="8"/>
      <c r="G599" s="8"/>
    </row>
    <row r="600" customHeight="1" spans="2:7">
      <c r="B600" s="8" t="str">
        <f t="shared" si="9"/>
        <v/>
      </c>
      <c r="C600" s="8"/>
      <c r="D600" s="8"/>
      <c r="E600" s="8"/>
      <c r="F600" s="8"/>
      <c r="G600" s="8"/>
    </row>
    <row r="601" customHeight="1" spans="2:7">
      <c r="B601" s="8" t="str">
        <f t="shared" si="9"/>
        <v/>
      </c>
      <c r="C601" s="8"/>
      <c r="D601" s="8"/>
      <c r="E601" s="8"/>
      <c r="F601" s="8"/>
      <c r="G601" s="8"/>
    </row>
    <row r="602" customHeight="1" spans="2:7">
      <c r="B602" s="8" t="str">
        <f t="shared" si="9"/>
        <v/>
      </c>
      <c r="C602" s="8"/>
      <c r="D602" s="8"/>
      <c r="E602" s="8"/>
      <c r="F602" s="8"/>
      <c r="G602" s="8"/>
    </row>
    <row r="603" customHeight="1" spans="2:7">
      <c r="B603" s="8" t="str">
        <f t="shared" si="9"/>
        <v/>
      </c>
      <c r="C603" s="8"/>
      <c r="D603" s="8"/>
      <c r="E603" s="8"/>
      <c r="F603" s="8"/>
      <c r="G603" s="8"/>
    </row>
    <row r="604" customHeight="1" spans="2:7">
      <c r="B604" s="8" t="str">
        <f t="shared" si="9"/>
        <v/>
      </c>
      <c r="C604" s="8"/>
      <c r="D604" s="8"/>
      <c r="E604" s="8"/>
      <c r="F604" s="8"/>
      <c r="G604" s="8"/>
    </row>
    <row r="605" customHeight="1" spans="2:7">
      <c r="B605" s="8" t="str">
        <f t="shared" si="9"/>
        <v/>
      </c>
      <c r="C605" s="8"/>
      <c r="D605" s="8"/>
      <c r="E605" s="8"/>
      <c r="F605" s="8"/>
      <c r="G605" s="8"/>
    </row>
    <row r="606" customHeight="1" spans="2:7">
      <c r="B606" s="8" t="str">
        <f t="shared" si="9"/>
        <v/>
      </c>
      <c r="C606" s="8"/>
      <c r="D606" s="8"/>
      <c r="E606" s="8"/>
      <c r="F606" s="8"/>
      <c r="G606" s="8"/>
    </row>
    <row r="607" customHeight="1" spans="2:7">
      <c r="B607" s="8" t="str">
        <f t="shared" si="9"/>
        <v/>
      </c>
      <c r="C607" s="8"/>
      <c r="D607" s="8"/>
      <c r="E607" s="8"/>
      <c r="F607" s="8"/>
      <c r="G607" s="8"/>
    </row>
    <row r="608" customHeight="1" spans="2:7">
      <c r="B608" s="8" t="str">
        <f t="shared" si="9"/>
        <v/>
      </c>
      <c r="C608" s="8"/>
      <c r="D608" s="8"/>
      <c r="E608" s="8"/>
      <c r="F608" s="8"/>
      <c r="G608" s="8"/>
    </row>
    <row r="609" customHeight="1" spans="2:7">
      <c r="B609" s="8" t="str">
        <f t="shared" si="9"/>
        <v/>
      </c>
      <c r="C609" s="8"/>
      <c r="D609" s="8"/>
      <c r="E609" s="8"/>
      <c r="F609" s="8"/>
      <c r="G609" s="8"/>
    </row>
    <row r="610" customHeight="1" spans="2:7">
      <c r="B610" s="8" t="str">
        <f t="shared" si="9"/>
        <v/>
      </c>
      <c r="C610" s="8"/>
      <c r="D610" s="8"/>
      <c r="E610" s="8"/>
      <c r="F610" s="8"/>
      <c r="G610" s="8"/>
    </row>
    <row r="611" customHeight="1" spans="2:7">
      <c r="B611" s="8" t="str">
        <f t="shared" si="9"/>
        <v/>
      </c>
      <c r="C611" s="8"/>
      <c r="D611" s="8"/>
      <c r="E611" s="8"/>
      <c r="F611" s="8"/>
      <c r="G611" s="8"/>
    </row>
    <row r="612" customHeight="1" spans="2:7">
      <c r="B612" s="8" t="str">
        <f t="shared" si="9"/>
        <v/>
      </c>
      <c r="C612" s="8"/>
      <c r="D612" s="8"/>
      <c r="E612" s="8"/>
      <c r="F612" s="8"/>
      <c r="G612" s="8"/>
    </row>
    <row r="613" customHeight="1" spans="2:7">
      <c r="B613" s="8" t="str">
        <f t="shared" si="9"/>
        <v/>
      </c>
      <c r="C613" s="8"/>
      <c r="D613" s="8"/>
      <c r="E613" s="8"/>
      <c r="F613" s="8"/>
      <c r="G613" s="8"/>
    </row>
    <row r="614" customHeight="1" spans="2:7">
      <c r="B614" s="8" t="str">
        <f t="shared" si="9"/>
        <v/>
      </c>
      <c r="C614" s="8"/>
      <c r="D614" s="8"/>
      <c r="E614" s="8"/>
      <c r="F614" s="8"/>
      <c r="G614" s="8"/>
    </row>
    <row r="615" customHeight="1" spans="2:7">
      <c r="B615" s="8" t="str">
        <f t="shared" si="9"/>
        <v/>
      </c>
      <c r="C615" s="8"/>
      <c r="D615" s="8"/>
      <c r="E615" s="8"/>
      <c r="F615" s="8"/>
      <c r="G615" s="8"/>
    </row>
    <row r="616" customHeight="1" spans="2:7">
      <c r="B616" s="8" t="str">
        <f t="shared" si="9"/>
        <v/>
      </c>
      <c r="C616" s="8"/>
      <c r="D616" s="8"/>
      <c r="E616" s="8"/>
      <c r="F616" s="8"/>
      <c r="G616" s="8"/>
    </row>
    <row r="617" customHeight="1" spans="2:7">
      <c r="B617" s="8" t="str">
        <f t="shared" si="9"/>
        <v/>
      </c>
      <c r="C617" s="8"/>
      <c r="D617" s="8"/>
      <c r="E617" s="8"/>
      <c r="F617" s="8"/>
      <c r="G617" s="8"/>
    </row>
    <row r="618" customHeight="1" spans="2:7">
      <c r="B618" s="8" t="str">
        <f t="shared" si="9"/>
        <v/>
      </c>
      <c r="C618" s="8"/>
      <c r="D618" s="8"/>
      <c r="E618" s="8"/>
      <c r="F618" s="8"/>
      <c r="G618" s="8"/>
    </row>
    <row r="619" customHeight="1" spans="2:7">
      <c r="B619" s="8" t="str">
        <f t="shared" si="9"/>
        <v/>
      </c>
      <c r="C619" s="8"/>
      <c r="D619" s="8"/>
      <c r="E619" s="8"/>
      <c r="F619" s="8"/>
      <c r="G619" s="8"/>
    </row>
    <row r="620" customHeight="1" spans="2:7">
      <c r="B620" s="8" t="str">
        <f t="shared" si="9"/>
        <v/>
      </c>
      <c r="C620" s="8"/>
      <c r="D620" s="8"/>
      <c r="E620" s="8"/>
      <c r="F620" s="8"/>
      <c r="G620" s="8"/>
    </row>
    <row r="621" customHeight="1" spans="2:7">
      <c r="B621" s="8" t="str">
        <f t="shared" si="9"/>
        <v/>
      </c>
      <c r="C621" s="8"/>
      <c r="D621" s="8"/>
      <c r="E621" s="8"/>
      <c r="F621" s="8"/>
      <c r="G621" s="8"/>
    </row>
    <row r="622" customHeight="1" spans="2:7">
      <c r="B622" s="8" t="str">
        <f t="shared" si="9"/>
        <v/>
      </c>
      <c r="C622" s="8"/>
      <c r="D622" s="8"/>
      <c r="E622" s="8"/>
      <c r="F622" s="8"/>
      <c r="G622" s="8"/>
    </row>
    <row r="623" customHeight="1" spans="2:7">
      <c r="B623" s="8" t="str">
        <f t="shared" si="9"/>
        <v/>
      </c>
      <c r="C623" s="8"/>
      <c r="D623" s="8"/>
      <c r="E623" s="8"/>
      <c r="F623" s="8"/>
      <c r="G623" s="8"/>
    </row>
    <row r="624" customHeight="1" spans="2:7">
      <c r="B624" s="8" t="str">
        <f t="shared" si="9"/>
        <v/>
      </c>
      <c r="C624" s="8"/>
      <c r="D624" s="8"/>
      <c r="E624" s="8"/>
      <c r="F624" s="8"/>
      <c r="G624" s="8"/>
    </row>
    <row r="625" customHeight="1" spans="2:7">
      <c r="B625" s="8" t="str">
        <f t="shared" si="9"/>
        <v/>
      </c>
      <c r="C625" s="8"/>
      <c r="D625" s="8"/>
      <c r="E625" s="8"/>
      <c r="F625" s="8"/>
      <c r="G625" s="8"/>
    </row>
    <row r="626" customHeight="1" spans="2:7">
      <c r="B626" s="8" t="str">
        <f t="shared" si="9"/>
        <v/>
      </c>
      <c r="C626" s="8"/>
      <c r="D626" s="8"/>
      <c r="E626" s="8"/>
      <c r="F626" s="8"/>
      <c r="G626" s="8"/>
    </row>
    <row r="627" customHeight="1" spans="2:7">
      <c r="B627" s="8" t="str">
        <f t="shared" si="9"/>
        <v/>
      </c>
      <c r="C627" s="8"/>
      <c r="D627" s="8"/>
      <c r="E627" s="8"/>
      <c r="F627" s="8"/>
      <c r="G627" s="8"/>
    </row>
    <row r="628" customHeight="1" spans="2:7">
      <c r="B628" s="8" t="str">
        <f t="shared" si="9"/>
        <v/>
      </c>
      <c r="C628" s="8"/>
      <c r="D628" s="8"/>
      <c r="E628" s="8"/>
      <c r="F628" s="8"/>
      <c r="G628" s="8"/>
    </row>
    <row r="629" customHeight="1" spans="2:7">
      <c r="B629" s="8" t="str">
        <f t="shared" si="9"/>
        <v/>
      </c>
      <c r="C629" s="8"/>
      <c r="D629" s="8"/>
      <c r="E629" s="8"/>
      <c r="F629" s="8"/>
      <c r="G629" s="8"/>
    </row>
    <row r="630" customHeight="1" spans="2:7">
      <c r="B630" s="8" t="str">
        <f t="shared" si="9"/>
        <v/>
      </c>
      <c r="C630" s="8"/>
      <c r="D630" s="8"/>
      <c r="E630" s="8"/>
      <c r="F630" s="8"/>
      <c r="G630" s="8"/>
    </row>
    <row r="631" customHeight="1" spans="2:7">
      <c r="B631" s="8" t="str">
        <f t="shared" si="9"/>
        <v/>
      </c>
      <c r="C631" s="8"/>
      <c r="D631" s="8"/>
      <c r="E631" s="8"/>
      <c r="F631" s="8"/>
      <c r="G631" s="8"/>
    </row>
    <row r="632" customHeight="1" spans="2:7">
      <c r="B632" s="8" t="str">
        <f t="shared" si="9"/>
        <v/>
      </c>
      <c r="C632" s="8"/>
      <c r="D632" s="8"/>
      <c r="E632" s="8"/>
      <c r="F632" s="8"/>
      <c r="G632" s="8"/>
    </row>
    <row r="633" customHeight="1" spans="2:7">
      <c r="B633" s="8" t="str">
        <f t="shared" si="9"/>
        <v/>
      </c>
      <c r="C633" s="8"/>
      <c r="D633" s="8"/>
      <c r="E633" s="8"/>
      <c r="F633" s="8"/>
      <c r="G633" s="8"/>
    </row>
    <row r="634" customHeight="1" spans="2:7">
      <c r="B634" s="8" t="str">
        <f t="shared" si="9"/>
        <v/>
      </c>
      <c r="C634" s="8"/>
      <c r="D634" s="8"/>
      <c r="E634" s="8"/>
      <c r="F634" s="8"/>
      <c r="G634" s="8"/>
    </row>
    <row r="635" customHeight="1" spans="2:7">
      <c r="B635" s="8" t="str">
        <f t="shared" si="9"/>
        <v/>
      </c>
      <c r="C635" s="8"/>
      <c r="D635" s="8"/>
      <c r="E635" s="8"/>
      <c r="F635" s="8"/>
      <c r="G635" s="8"/>
    </row>
    <row r="636" customHeight="1" spans="2:7">
      <c r="B636" s="8" t="str">
        <f t="shared" si="9"/>
        <v/>
      </c>
      <c r="C636" s="8"/>
      <c r="D636" s="8"/>
      <c r="E636" s="8"/>
      <c r="F636" s="8"/>
      <c r="G636" s="8"/>
    </row>
    <row r="637" customHeight="1" spans="2:7">
      <c r="B637" s="8" t="str">
        <f t="shared" si="9"/>
        <v/>
      </c>
      <c r="C637" s="8"/>
      <c r="D637" s="8"/>
      <c r="E637" s="8"/>
      <c r="F637" s="8"/>
      <c r="G637" s="8"/>
    </row>
    <row r="638" customHeight="1" spans="2:7">
      <c r="B638" s="8" t="str">
        <f t="shared" si="9"/>
        <v/>
      </c>
      <c r="C638" s="8"/>
      <c r="D638" s="8"/>
      <c r="E638" s="8"/>
      <c r="F638" s="8"/>
      <c r="G638" s="8"/>
    </row>
    <row r="639" customHeight="1" spans="2:7">
      <c r="B639" s="8" t="str">
        <f t="shared" si="9"/>
        <v/>
      </c>
      <c r="C639" s="8"/>
      <c r="D639" s="8"/>
      <c r="E639" s="8"/>
      <c r="F639" s="8"/>
      <c r="G639" s="8"/>
    </row>
    <row r="640" customHeight="1" spans="2:7">
      <c r="B640" s="8" t="str">
        <f t="shared" si="9"/>
        <v/>
      </c>
      <c r="C640" s="8"/>
      <c r="D640" s="8"/>
      <c r="E640" s="8"/>
      <c r="F640" s="8"/>
      <c r="G640" s="8"/>
    </row>
    <row r="641" customHeight="1" spans="2:7">
      <c r="B641" s="8" t="str">
        <f t="shared" si="9"/>
        <v/>
      </c>
      <c r="C641" s="8"/>
      <c r="D641" s="8"/>
      <c r="E641" s="8"/>
      <c r="F641" s="8"/>
      <c r="G641" s="8"/>
    </row>
    <row r="642" customHeight="1" spans="2:7">
      <c r="B642" s="8" t="str">
        <f t="shared" si="9"/>
        <v/>
      </c>
      <c r="C642" s="8"/>
      <c r="D642" s="8"/>
      <c r="E642" s="8"/>
      <c r="F642" s="8"/>
      <c r="G642" s="8"/>
    </row>
    <row r="643" customHeight="1" spans="2:7">
      <c r="B643" s="8" t="str">
        <f t="shared" si="9"/>
        <v/>
      </c>
      <c r="C643" s="8"/>
      <c r="D643" s="8"/>
      <c r="E643" s="8"/>
      <c r="F643" s="8"/>
      <c r="G643" s="8"/>
    </row>
    <row r="644" customHeight="1" spans="2:7">
      <c r="B644" s="8" t="str">
        <f t="shared" si="9"/>
        <v/>
      </c>
      <c r="C644" s="8"/>
      <c r="D644" s="8"/>
      <c r="E644" s="8"/>
      <c r="F644" s="8"/>
      <c r="G644" s="8"/>
    </row>
    <row r="645" customHeight="1" spans="2:7">
      <c r="B645" s="8" t="str">
        <f t="shared" ref="B645:B708" si="10">IF(C645&lt;&gt;"",ROW()-3,"")</f>
        <v/>
      </c>
      <c r="C645" s="8"/>
      <c r="D645" s="8"/>
      <c r="E645" s="8"/>
      <c r="F645" s="8"/>
      <c r="G645" s="8"/>
    </row>
    <row r="646" customHeight="1" spans="2:7">
      <c r="B646" s="8" t="str">
        <f t="shared" si="10"/>
        <v/>
      </c>
      <c r="C646" s="8"/>
      <c r="D646" s="8"/>
      <c r="E646" s="8"/>
      <c r="F646" s="8"/>
      <c r="G646" s="8"/>
    </row>
    <row r="647" customHeight="1" spans="2:7">
      <c r="B647" s="8" t="str">
        <f t="shared" si="10"/>
        <v/>
      </c>
      <c r="C647" s="8"/>
      <c r="D647" s="8"/>
      <c r="E647" s="8"/>
      <c r="F647" s="8"/>
      <c r="G647" s="8"/>
    </row>
    <row r="648" customHeight="1" spans="2:7">
      <c r="B648" s="8" t="str">
        <f t="shared" si="10"/>
        <v/>
      </c>
      <c r="C648" s="8"/>
      <c r="D648" s="8"/>
      <c r="E648" s="8"/>
      <c r="F648" s="8"/>
      <c r="G648" s="8"/>
    </row>
    <row r="649" customHeight="1" spans="2:7">
      <c r="B649" s="8" t="str">
        <f t="shared" si="10"/>
        <v/>
      </c>
      <c r="C649" s="8"/>
      <c r="D649" s="8"/>
      <c r="E649" s="8"/>
      <c r="F649" s="8"/>
      <c r="G649" s="8"/>
    </row>
    <row r="650" customHeight="1" spans="2:7">
      <c r="B650" s="8" t="str">
        <f t="shared" si="10"/>
        <v/>
      </c>
      <c r="C650" s="8"/>
      <c r="D650" s="8"/>
      <c r="E650" s="8"/>
      <c r="F650" s="8"/>
      <c r="G650" s="8"/>
    </row>
    <row r="651" customHeight="1" spans="2:7">
      <c r="B651" s="8" t="str">
        <f t="shared" si="10"/>
        <v/>
      </c>
      <c r="C651" s="8"/>
      <c r="D651" s="8"/>
      <c r="E651" s="8"/>
      <c r="F651" s="8"/>
      <c r="G651" s="8"/>
    </row>
    <row r="652" customHeight="1" spans="2:7">
      <c r="B652" s="8" t="str">
        <f t="shared" si="10"/>
        <v/>
      </c>
      <c r="C652" s="8"/>
      <c r="D652" s="8"/>
      <c r="E652" s="8"/>
      <c r="F652" s="8"/>
      <c r="G652" s="8"/>
    </row>
    <row r="653" customHeight="1" spans="2:7">
      <c r="B653" s="8" t="str">
        <f t="shared" si="10"/>
        <v/>
      </c>
      <c r="C653" s="8"/>
      <c r="D653" s="8"/>
      <c r="E653" s="8"/>
      <c r="F653" s="8"/>
      <c r="G653" s="8"/>
    </row>
    <row r="654" customHeight="1" spans="2:7">
      <c r="B654" s="8" t="str">
        <f t="shared" si="10"/>
        <v/>
      </c>
      <c r="C654" s="8"/>
      <c r="D654" s="8"/>
      <c r="E654" s="8"/>
      <c r="F654" s="8"/>
      <c r="G654" s="8"/>
    </row>
    <row r="655" customHeight="1" spans="2:7">
      <c r="B655" s="8" t="str">
        <f t="shared" si="10"/>
        <v/>
      </c>
      <c r="C655" s="8"/>
      <c r="D655" s="8"/>
      <c r="E655" s="8"/>
      <c r="F655" s="8"/>
      <c r="G655" s="8"/>
    </row>
    <row r="656" customHeight="1" spans="2:7">
      <c r="B656" s="8" t="str">
        <f t="shared" si="10"/>
        <v/>
      </c>
      <c r="C656" s="8"/>
      <c r="D656" s="8"/>
      <c r="E656" s="8"/>
      <c r="F656" s="8"/>
      <c r="G656" s="8"/>
    </row>
    <row r="657" customHeight="1" spans="2:7">
      <c r="B657" s="8" t="str">
        <f t="shared" si="10"/>
        <v/>
      </c>
      <c r="C657" s="8"/>
      <c r="D657" s="8"/>
      <c r="E657" s="8"/>
      <c r="F657" s="8"/>
      <c r="G657" s="8"/>
    </row>
    <row r="658" customHeight="1" spans="2:7">
      <c r="B658" s="8" t="str">
        <f t="shared" si="10"/>
        <v/>
      </c>
      <c r="C658" s="8"/>
      <c r="D658" s="8"/>
      <c r="E658" s="8"/>
      <c r="F658" s="8"/>
      <c r="G658" s="8"/>
    </row>
    <row r="659" customHeight="1" spans="2:7">
      <c r="B659" s="8" t="str">
        <f t="shared" si="10"/>
        <v/>
      </c>
      <c r="C659" s="8"/>
      <c r="D659" s="8"/>
      <c r="E659" s="8"/>
      <c r="F659" s="8"/>
      <c r="G659" s="8"/>
    </row>
    <row r="660" customHeight="1" spans="2:7">
      <c r="B660" s="8" t="str">
        <f t="shared" si="10"/>
        <v/>
      </c>
      <c r="C660" s="8"/>
      <c r="D660" s="8"/>
      <c r="E660" s="8"/>
      <c r="F660" s="8"/>
      <c r="G660" s="8"/>
    </row>
    <row r="661" customHeight="1" spans="2:7">
      <c r="B661" s="8" t="str">
        <f t="shared" si="10"/>
        <v/>
      </c>
      <c r="C661" s="8"/>
      <c r="D661" s="8"/>
      <c r="E661" s="8"/>
      <c r="F661" s="8"/>
      <c r="G661" s="8"/>
    </row>
    <row r="662" customHeight="1" spans="2:7">
      <c r="B662" s="8" t="str">
        <f t="shared" si="10"/>
        <v/>
      </c>
      <c r="C662" s="8"/>
      <c r="D662" s="8"/>
      <c r="E662" s="8"/>
      <c r="F662" s="8"/>
      <c r="G662" s="8"/>
    </row>
    <row r="663" customHeight="1" spans="2:7">
      <c r="B663" s="8" t="str">
        <f t="shared" si="10"/>
        <v/>
      </c>
      <c r="C663" s="8"/>
      <c r="D663" s="8"/>
      <c r="E663" s="8"/>
      <c r="F663" s="8"/>
      <c r="G663" s="8"/>
    </row>
    <row r="664" customHeight="1" spans="2:7">
      <c r="B664" s="8" t="str">
        <f t="shared" si="10"/>
        <v/>
      </c>
      <c r="C664" s="8"/>
      <c r="D664" s="8"/>
      <c r="E664" s="8"/>
      <c r="F664" s="8"/>
      <c r="G664" s="8"/>
    </row>
    <row r="665" customHeight="1" spans="2:7">
      <c r="B665" s="8" t="str">
        <f t="shared" si="10"/>
        <v/>
      </c>
      <c r="C665" s="8"/>
      <c r="D665" s="8"/>
      <c r="E665" s="8"/>
      <c r="F665" s="8"/>
      <c r="G665" s="8"/>
    </row>
    <row r="666" customHeight="1" spans="2:7">
      <c r="B666" s="8" t="str">
        <f t="shared" si="10"/>
        <v/>
      </c>
      <c r="C666" s="8"/>
      <c r="D666" s="8"/>
      <c r="E666" s="8"/>
      <c r="F666" s="8"/>
      <c r="G666" s="8"/>
    </row>
    <row r="667" customHeight="1" spans="2:7">
      <c r="B667" s="8" t="str">
        <f t="shared" si="10"/>
        <v/>
      </c>
      <c r="C667" s="8"/>
      <c r="D667" s="8"/>
      <c r="E667" s="8"/>
      <c r="F667" s="8"/>
      <c r="G667" s="8"/>
    </row>
    <row r="668" customHeight="1" spans="2:7">
      <c r="B668" s="8" t="str">
        <f t="shared" si="10"/>
        <v/>
      </c>
      <c r="C668" s="8"/>
      <c r="D668" s="8"/>
      <c r="E668" s="8"/>
      <c r="F668" s="8"/>
      <c r="G668" s="8"/>
    </row>
    <row r="669" customHeight="1" spans="2:7">
      <c r="B669" s="8" t="str">
        <f t="shared" si="10"/>
        <v/>
      </c>
      <c r="C669" s="8"/>
      <c r="D669" s="8"/>
      <c r="E669" s="8"/>
      <c r="F669" s="8"/>
      <c r="G669" s="8"/>
    </row>
    <row r="670" customHeight="1" spans="2:7">
      <c r="B670" s="8" t="str">
        <f t="shared" si="10"/>
        <v/>
      </c>
      <c r="C670" s="8"/>
      <c r="D670" s="8"/>
      <c r="E670" s="8"/>
      <c r="F670" s="8"/>
      <c r="G670" s="8"/>
    </row>
    <row r="671" customHeight="1" spans="2:7">
      <c r="B671" s="8" t="str">
        <f t="shared" si="10"/>
        <v/>
      </c>
      <c r="C671" s="8"/>
      <c r="D671" s="8"/>
      <c r="E671" s="8"/>
      <c r="F671" s="8"/>
      <c r="G671" s="8"/>
    </row>
    <row r="672" customHeight="1" spans="2:7">
      <c r="B672" s="8" t="str">
        <f t="shared" si="10"/>
        <v/>
      </c>
      <c r="C672" s="8"/>
      <c r="D672" s="8"/>
      <c r="E672" s="8"/>
      <c r="F672" s="8"/>
      <c r="G672" s="8"/>
    </row>
    <row r="673" customHeight="1" spans="2:7">
      <c r="B673" s="8" t="str">
        <f t="shared" si="10"/>
        <v/>
      </c>
      <c r="C673" s="8"/>
      <c r="D673" s="8"/>
      <c r="E673" s="8"/>
      <c r="F673" s="8"/>
      <c r="G673" s="8"/>
    </row>
    <row r="674" customHeight="1" spans="2:7">
      <c r="B674" s="8" t="str">
        <f t="shared" si="10"/>
        <v/>
      </c>
      <c r="C674" s="8"/>
      <c r="D674" s="8"/>
      <c r="E674" s="8"/>
      <c r="F674" s="8"/>
      <c r="G674" s="8"/>
    </row>
    <row r="675" customHeight="1" spans="2:7">
      <c r="B675" s="8" t="str">
        <f t="shared" si="10"/>
        <v/>
      </c>
      <c r="C675" s="8"/>
      <c r="D675" s="8"/>
      <c r="E675" s="8"/>
      <c r="F675" s="8"/>
      <c r="G675" s="8"/>
    </row>
    <row r="676" customHeight="1" spans="2:7">
      <c r="B676" s="8" t="str">
        <f t="shared" si="10"/>
        <v/>
      </c>
      <c r="C676" s="8"/>
      <c r="D676" s="8"/>
      <c r="E676" s="8"/>
      <c r="F676" s="8"/>
      <c r="G676" s="8"/>
    </row>
    <row r="677" customHeight="1" spans="2:7">
      <c r="B677" s="8" t="str">
        <f t="shared" si="10"/>
        <v/>
      </c>
      <c r="C677" s="8"/>
      <c r="D677" s="8"/>
      <c r="E677" s="8"/>
      <c r="F677" s="8"/>
      <c r="G677" s="8"/>
    </row>
    <row r="678" customHeight="1" spans="2:7">
      <c r="B678" s="8" t="str">
        <f t="shared" si="10"/>
        <v/>
      </c>
      <c r="C678" s="8"/>
      <c r="D678" s="8"/>
      <c r="E678" s="8"/>
      <c r="F678" s="8"/>
      <c r="G678" s="8"/>
    </row>
    <row r="679" customHeight="1" spans="2:7">
      <c r="B679" s="8" t="str">
        <f t="shared" si="10"/>
        <v/>
      </c>
      <c r="C679" s="8"/>
      <c r="D679" s="8"/>
      <c r="E679" s="8"/>
      <c r="F679" s="8"/>
      <c r="G679" s="8"/>
    </row>
    <row r="680" customHeight="1" spans="2:7">
      <c r="B680" s="8" t="str">
        <f t="shared" si="10"/>
        <v/>
      </c>
      <c r="C680" s="8"/>
      <c r="D680" s="8"/>
      <c r="E680" s="8"/>
      <c r="F680" s="8"/>
      <c r="G680" s="8"/>
    </row>
    <row r="681" customHeight="1" spans="2:7">
      <c r="B681" s="8" t="str">
        <f t="shared" si="10"/>
        <v/>
      </c>
      <c r="C681" s="8"/>
      <c r="D681" s="8"/>
      <c r="E681" s="8"/>
      <c r="F681" s="8"/>
      <c r="G681" s="8"/>
    </row>
    <row r="682" customHeight="1" spans="2:7">
      <c r="B682" s="8" t="str">
        <f t="shared" si="10"/>
        <v/>
      </c>
      <c r="C682" s="8"/>
      <c r="D682" s="8"/>
      <c r="E682" s="8"/>
      <c r="F682" s="8"/>
      <c r="G682" s="8"/>
    </row>
    <row r="683" customHeight="1" spans="2:7">
      <c r="B683" s="8" t="str">
        <f t="shared" si="10"/>
        <v/>
      </c>
      <c r="C683" s="8"/>
      <c r="D683" s="8"/>
      <c r="E683" s="8"/>
      <c r="F683" s="8"/>
      <c r="G683" s="8"/>
    </row>
    <row r="684" customHeight="1" spans="2:7">
      <c r="B684" s="8" t="str">
        <f t="shared" si="10"/>
        <v/>
      </c>
      <c r="C684" s="8"/>
      <c r="D684" s="8"/>
      <c r="E684" s="8"/>
      <c r="F684" s="8"/>
      <c r="G684" s="8"/>
    </row>
    <row r="685" customHeight="1" spans="2:7">
      <c r="B685" s="8" t="str">
        <f t="shared" si="10"/>
        <v/>
      </c>
      <c r="C685" s="8"/>
      <c r="D685" s="8"/>
      <c r="E685" s="8"/>
      <c r="F685" s="8"/>
      <c r="G685" s="8"/>
    </row>
    <row r="686" customHeight="1" spans="2:7">
      <c r="B686" s="8" t="str">
        <f t="shared" si="10"/>
        <v/>
      </c>
      <c r="C686" s="8"/>
      <c r="D686" s="8"/>
      <c r="E686" s="8"/>
      <c r="F686" s="8"/>
      <c r="G686" s="8"/>
    </row>
    <row r="687" customHeight="1" spans="2:7">
      <c r="B687" s="8" t="str">
        <f t="shared" si="10"/>
        <v/>
      </c>
      <c r="C687" s="8"/>
      <c r="D687" s="8"/>
      <c r="E687" s="8"/>
      <c r="F687" s="8"/>
      <c r="G687" s="8"/>
    </row>
    <row r="688" customHeight="1" spans="2:7">
      <c r="B688" s="8" t="str">
        <f t="shared" si="10"/>
        <v/>
      </c>
      <c r="C688" s="8"/>
      <c r="D688" s="8"/>
      <c r="E688" s="8"/>
      <c r="F688" s="8"/>
      <c r="G688" s="8"/>
    </row>
    <row r="689" customHeight="1" spans="2:7">
      <c r="B689" s="8" t="str">
        <f t="shared" si="10"/>
        <v/>
      </c>
      <c r="C689" s="8"/>
      <c r="D689" s="8"/>
      <c r="E689" s="8"/>
      <c r="F689" s="8"/>
      <c r="G689" s="8"/>
    </row>
    <row r="690" customHeight="1" spans="2:7">
      <c r="B690" s="8" t="str">
        <f t="shared" si="10"/>
        <v/>
      </c>
      <c r="C690" s="8"/>
      <c r="D690" s="8"/>
      <c r="E690" s="8"/>
      <c r="F690" s="8"/>
      <c r="G690" s="8"/>
    </row>
    <row r="691" customHeight="1" spans="2:7">
      <c r="B691" s="8" t="str">
        <f t="shared" si="10"/>
        <v/>
      </c>
      <c r="C691" s="8"/>
      <c r="D691" s="8"/>
      <c r="E691" s="8"/>
      <c r="F691" s="8"/>
      <c r="G691" s="8"/>
    </row>
    <row r="692" customHeight="1" spans="2:7">
      <c r="B692" s="8" t="str">
        <f t="shared" si="10"/>
        <v/>
      </c>
      <c r="C692" s="8"/>
      <c r="D692" s="8"/>
      <c r="E692" s="8"/>
      <c r="F692" s="8"/>
      <c r="G692" s="8"/>
    </row>
    <row r="693" customHeight="1" spans="2:7">
      <c r="B693" s="8" t="str">
        <f t="shared" si="10"/>
        <v/>
      </c>
      <c r="C693" s="8"/>
      <c r="D693" s="8"/>
      <c r="E693" s="8"/>
      <c r="F693" s="8"/>
      <c r="G693" s="8"/>
    </row>
    <row r="694" customHeight="1" spans="2:7">
      <c r="B694" s="8" t="str">
        <f t="shared" si="10"/>
        <v/>
      </c>
      <c r="C694" s="8"/>
      <c r="D694" s="8"/>
      <c r="E694" s="8"/>
      <c r="F694" s="8"/>
      <c r="G694" s="8"/>
    </row>
    <row r="695" customHeight="1" spans="2:7">
      <c r="B695" s="8" t="str">
        <f t="shared" si="10"/>
        <v/>
      </c>
      <c r="C695" s="8"/>
      <c r="D695" s="8"/>
      <c r="E695" s="8"/>
      <c r="F695" s="8"/>
      <c r="G695" s="8"/>
    </row>
    <row r="696" customHeight="1" spans="2:7">
      <c r="B696" s="8" t="str">
        <f t="shared" si="10"/>
        <v/>
      </c>
      <c r="C696" s="8"/>
      <c r="D696" s="8"/>
      <c r="E696" s="8"/>
      <c r="F696" s="8"/>
      <c r="G696" s="8"/>
    </row>
    <row r="697" customHeight="1" spans="2:7">
      <c r="B697" s="8" t="str">
        <f t="shared" si="10"/>
        <v/>
      </c>
      <c r="C697" s="8"/>
      <c r="D697" s="8"/>
      <c r="E697" s="8"/>
      <c r="F697" s="8"/>
      <c r="G697" s="8"/>
    </row>
    <row r="698" customHeight="1" spans="2:7">
      <c r="B698" s="8" t="str">
        <f t="shared" si="10"/>
        <v/>
      </c>
      <c r="C698" s="8"/>
      <c r="D698" s="8"/>
      <c r="E698" s="8"/>
      <c r="F698" s="8"/>
      <c r="G698" s="8"/>
    </row>
    <row r="699" customHeight="1" spans="2:7">
      <c r="B699" s="8" t="str">
        <f t="shared" si="10"/>
        <v/>
      </c>
      <c r="C699" s="8"/>
      <c r="D699" s="8"/>
      <c r="E699" s="8"/>
      <c r="F699" s="8"/>
      <c r="G699" s="8"/>
    </row>
    <row r="700" customHeight="1" spans="2:7">
      <c r="B700" s="8" t="str">
        <f t="shared" si="10"/>
        <v/>
      </c>
      <c r="C700" s="8"/>
      <c r="D700" s="8"/>
      <c r="E700" s="8"/>
      <c r="F700" s="8"/>
      <c r="G700" s="8"/>
    </row>
    <row r="701" customHeight="1" spans="2:7">
      <c r="B701" s="8" t="str">
        <f t="shared" si="10"/>
        <v/>
      </c>
      <c r="C701" s="8"/>
      <c r="D701" s="8"/>
      <c r="E701" s="8"/>
      <c r="F701" s="8"/>
      <c r="G701" s="8"/>
    </row>
    <row r="702" customHeight="1" spans="2:7">
      <c r="B702" s="8" t="str">
        <f t="shared" si="10"/>
        <v/>
      </c>
      <c r="C702" s="8"/>
      <c r="D702" s="8"/>
      <c r="E702" s="8"/>
      <c r="F702" s="8"/>
      <c r="G702" s="8"/>
    </row>
    <row r="703" customHeight="1" spans="2:7">
      <c r="B703" s="8" t="str">
        <f t="shared" si="10"/>
        <v/>
      </c>
      <c r="C703" s="8"/>
      <c r="D703" s="8"/>
      <c r="E703" s="8"/>
      <c r="F703" s="8"/>
      <c r="G703" s="8"/>
    </row>
    <row r="704" customHeight="1" spans="2:7">
      <c r="B704" s="8" t="str">
        <f t="shared" si="10"/>
        <v/>
      </c>
      <c r="C704" s="8"/>
      <c r="D704" s="8"/>
      <c r="E704" s="8"/>
      <c r="F704" s="8"/>
      <c r="G704" s="8"/>
    </row>
    <row r="705" customHeight="1" spans="2:7">
      <c r="B705" s="8" t="str">
        <f t="shared" si="10"/>
        <v/>
      </c>
      <c r="C705" s="8"/>
      <c r="D705" s="8"/>
      <c r="E705" s="8"/>
      <c r="F705" s="8"/>
      <c r="G705" s="8"/>
    </row>
    <row r="706" customHeight="1" spans="2:7">
      <c r="B706" s="8" t="str">
        <f t="shared" si="10"/>
        <v/>
      </c>
      <c r="C706" s="8"/>
      <c r="D706" s="8"/>
      <c r="E706" s="8"/>
      <c r="F706" s="8"/>
      <c r="G706" s="8"/>
    </row>
    <row r="707" customHeight="1" spans="2:7">
      <c r="B707" s="8" t="str">
        <f t="shared" si="10"/>
        <v/>
      </c>
      <c r="C707" s="8"/>
      <c r="D707" s="8"/>
      <c r="E707" s="8"/>
      <c r="F707" s="8"/>
      <c r="G707" s="8"/>
    </row>
    <row r="708" customHeight="1" spans="2:7">
      <c r="B708" s="8" t="str">
        <f t="shared" si="10"/>
        <v/>
      </c>
      <c r="C708" s="8"/>
      <c r="D708" s="8"/>
      <c r="E708" s="8"/>
      <c r="F708" s="8"/>
      <c r="G708" s="8"/>
    </row>
    <row r="709" customHeight="1" spans="2:7">
      <c r="B709" s="8" t="str">
        <f t="shared" ref="B709:B772" si="11">IF(C709&lt;&gt;"",ROW()-3,"")</f>
        <v/>
      </c>
      <c r="C709" s="8"/>
      <c r="D709" s="8"/>
      <c r="E709" s="8"/>
      <c r="F709" s="8"/>
      <c r="G709" s="8"/>
    </row>
    <row r="710" customHeight="1" spans="2:7">
      <c r="B710" s="8" t="str">
        <f t="shared" si="11"/>
        <v/>
      </c>
      <c r="C710" s="8"/>
      <c r="D710" s="8"/>
      <c r="E710" s="8"/>
      <c r="F710" s="8"/>
      <c r="G710" s="8"/>
    </row>
    <row r="711" customHeight="1" spans="2:7">
      <c r="B711" s="8" t="str">
        <f t="shared" si="11"/>
        <v/>
      </c>
      <c r="C711" s="8"/>
      <c r="D711" s="8"/>
      <c r="E711" s="8"/>
      <c r="F711" s="8"/>
      <c r="G711" s="8"/>
    </row>
    <row r="712" customHeight="1" spans="2:7">
      <c r="B712" s="8" t="str">
        <f t="shared" si="11"/>
        <v/>
      </c>
      <c r="C712" s="8"/>
      <c r="D712" s="8"/>
      <c r="E712" s="8"/>
      <c r="F712" s="8"/>
      <c r="G712" s="8"/>
    </row>
    <row r="713" customHeight="1" spans="2:7">
      <c r="B713" s="8" t="str">
        <f t="shared" si="11"/>
        <v/>
      </c>
      <c r="C713" s="8"/>
      <c r="D713" s="8"/>
      <c r="E713" s="8"/>
      <c r="F713" s="8"/>
      <c r="G713" s="8"/>
    </row>
    <row r="714" customHeight="1" spans="2:7">
      <c r="B714" s="8" t="str">
        <f t="shared" si="11"/>
        <v/>
      </c>
      <c r="C714" s="8"/>
      <c r="D714" s="8"/>
      <c r="E714" s="8"/>
      <c r="F714" s="8"/>
      <c r="G714" s="8"/>
    </row>
    <row r="715" customHeight="1" spans="2:7">
      <c r="B715" s="8" t="str">
        <f t="shared" si="11"/>
        <v/>
      </c>
      <c r="C715" s="8"/>
      <c r="D715" s="8"/>
      <c r="E715" s="8"/>
      <c r="F715" s="8"/>
      <c r="G715" s="8"/>
    </row>
    <row r="716" customHeight="1" spans="2:7">
      <c r="B716" s="8" t="str">
        <f t="shared" si="11"/>
        <v/>
      </c>
      <c r="C716" s="8"/>
      <c r="D716" s="8"/>
      <c r="E716" s="8"/>
      <c r="F716" s="8"/>
      <c r="G716" s="8"/>
    </row>
    <row r="717" customHeight="1" spans="2:7">
      <c r="B717" s="8" t="str">
        <f t="shared" si="11"/>
        <v/>
      </c>
      <c r="C717" s="8"/>
      <c r="D717" s="8"/>
      <c r="E717" s="8"/>
      <c r="F717" s="8"/>
      <c r="G717" s="8"/>
    </row>
    <row r="718" customHeight="1" spans="2:7">
      <c r="B718" s="8" t="str">
        <f t="shared" si="11"/>
        <v/>
      </c>
      <c r="C718" s="8"/>
      <c r="D718" s="8"/>
      <c r="E718" s="8"/>
      <c r="F718" s="8"/>
      <c r="G718" s="8"/>
    </row>
    <row r="719" customHeight="1" spans="2:7">
      <c r="B719" s="8" t="str">
        <f t="shared" si="11"/>
        <v/>
      </c>
      <c r="C719" s="8"/>
      <c r="D719" s="8"/>
      <c r="E719" s="8"/>
      <c r="F719" s="8"/>
      <c r="G719" s="8"/>
    </row>
    <row r="720" customHeight="1" spans="2:7">
      <c r="B720" s="8" t="str">
        <f t="shared" si="11"/>
        <v/>
      </c>
      <c r="C720" s="8"/>
      <c r="D720" s="8"/>
      <c r="E720" s="8"/>
      <c r="F720" s="8"/>
      <c r="G720" s="8"/>
    </row>
    <row r="721" customHeight="1" spans="2:7">
      <c r="B721" s="8" t="str">
        <f t="shared" si="11"/>
        <v/>
      </c>
      <c r="C721" s="8"/>
      <c r="D721" s="8"/>
      <c r="E721" s="8"/>
      <c r="F721" s="8"/>
      <c r="G721" s="8"/>
    </row>
    <row r="722" customHeight="1" spans="2:7">
      <c r="B722" s="8" t="str">
        <f t="shared" si="11"/>
        <v/>
      </c>
      <c r="C722" s="8"/>
      <c r="D722" s="8"/>
      <c r="E722" s="8"/>
      <c r="F722" s="8"/>
      <c r="G722" s="8"/>
    </row>
    <row r="723" customHeight="1" spans="2:7">
      <c r="B723" s="8" t="str">
        <f t="shared" si="11"/>
        <v/>
      </c>
      <c r="C723" s="8"/>
      <c r="D723" s="8"/>
      <c r="E723" s="8"/>
      <c r="F723" s="8"/>
      <c r="G723" s="8"/>
    </row>
    <row r="724" customHeight="1" spans="2:7">
      <c r="B724" s="8" t="str">
        <f t="shared" si="11"/>
        <v/>
      </c>
      <c r="C724" s="8"/>
      <c r="D724" s="8"/>
      <c r="E724" s="8"/>
      <c r="F724" s="8"/>
      <c r="G724" s="8"/>
    </row>
    <row r="725" customHeight="1" spans="2:7">
      <c r="B725" s="8" t="str">
        <f t="shared" si="11"/>
        <v/>
      </c>
      <c r="C725" s="8"/>
      <c r="D725" s="8"/>
      <c r="E725" s="8"/>
      <c r="F725" s="8"/>
      <c r="G725" s="8"/>
    </row>
    <row r="726" customHeight="1" spans="2:7">
      <c r="B726" s="8" t="str">
        <f t="shared" si="11"/>
        <v/>
      </c>
      <c r="C726" s="8"/>
      <c r="D726" s="8"/>
      <c r="E726" s="8"/>
      <c r="F726" s="8"/>
      <c r="G726" s="8"/>
    </row>
    <row r="727" customHeight="1" spans="2:7">
      <c r="B727" s="8" t="str">
        <f t="shared" si="11"/>
        <v/>
      </c>
      <c r="C727" s="8"/>
      <c r="D727" s="8"/>
      <c r="E727" s="8"/>
      <c r="F727" s="8"/>
      <c r="G727" s="8"/>
    </row>
    <row r="728" customHeight="1" spans="2:7">
      <c r="B728" s="8" t="str">
        <f t="shared" si="11"/>
        <v/>
      </c>
      <c r="C728" s="8"/>
      <c r="D728" s="8"/>
      <c r="E728" s="8"/>
      <c r="F728" s="8"/>
      <c r="G728" s="8"/>
    </row>
    <row r="729" customHeight="1" spans="2:7">
      <c r="B729" s="8" t="str">
        <f t="shared" si="11"/>
        <v/>
      </c>
      <c r="C729" s="8"/>
      <c r="D729" s="8"/>
      <c r="E729" s="8"/>
      <c r="F729" s="8"/>
      <c r="G729" s="8"/>
    </row>
    <row r="730" customHeight="1" spans="2:7">
      <c r="B730" s="8" t="str">
        <f t="shared" si="11"/>
        <v/>
      </c>
      <c r="C730" s="8"/>
      <c r="D730" s="8"/>
      <c r="E730" s="8"/>
      <c r="F730" s="8"/>
      <c r="G730" s="8"/>
    </row>
    <row r="731" customHeight="1" spans="2:7">
      <c r="B731" s="8" t="str">
        <f t="shared" si="11"/>
        <v/>
      </c>
      <c r="C731" s="8"/>
      <c r="D731" s="8"/>
      <c r="E731" s="8"/>
      <c r="F731" s="8"/>
      <c r="G731" s="8"/>
    </row>
    <row r="732" customHeight="1" spans="2:7">
      <c r="B732" s="8" t="str">
        <f t="shared" si="11"/>
        <v/>
      </c>
      <c r="C732" s="8"/>
      <c r="D732" s="8"/>
      <c r="E732" s="8"/>
      <c r="F732" s="8"/>
      <c r="G732" s="8"/>
    </row>
    <row r="733" customHeight="1" spans="2:7">
      <c r="B733" s="8" t="str">
        <f t="shared" si="11"/>
        <v/>
      </c>
      <c r="C733" s="8"/>
      <c r="D733" s="8"/>
      <c r="E733" s="8"/>
      <c r="F733" s="8"/>
      <c r="G733" s="8"/>
    </row>
    <row r="734" customHeight="1" spans="2:7">
      <c r="B734" s="8" t="str">
        <f t="shared" si="11"/>
        <v/>
      </c>
      <c r="C734" s="8"/>
      <c r="D734" s="8"/>
      <c r="E734" s="8"/>
      <c r="F734" s="8"/>
      <c r="G734" s="8"/>
    </row>
    <row r="735" customHeight="1" spans="2:7">
      <c r="B735" s="8" t="str">
        <f t="shared" si="11"/>
        <v/>
      </c>
      <c r="C735" s="8"/>
      <c r="D735" s="8"/>
      <c r="E735" s="8"/>
      <c r="F735" s="8"/>
      <c r="G735" s="8"/>
    </row>
    <row r="736" customHeight="1" spans="2:7">
      <c r="B736" s="8" t="str">
        <f t="shared" si="11"/>
        <v/>
      </c>
      <c r="C736" s="8"/>
      <c r="D736" s="8"/>
      <c r="E736" s="8"/>
      <c r="F736" s="8"/>
      <c r="G736" s="8"/>
    </row>
    <row r="737" customHeight="1" spans="2:7">
      <c r="B737" s="8" t="str">
        <f t="shared" si="11"/>
        <v/>
      </c>
      <c r="C737" s="8"/>
      <c r="D737" s="8"/>
      <c r="E737" s="8"/>
      <c r="F737" s="8"/>
      <c r="G737" s="8"/>
    </row>
    <row r="738" customHeight="1" spans="2:7">
      <c r="B738" s="8" t="str">
        <f t="shared" si="11"/>
        <v/>
      </c>
      <c r="C738" s="8"/>
      <c r="D738" s="8"/>
      <c r="E738" s="8"/>
      <c r="F738" s="8"/>
      <c r="G738" s="8"/>
    </row>
    <row r="739" customHeight="1" spans="2:7">
      <c r="B739" s="8" t="str">
        <f t="shared" si="11"/>
        <v/>
      </c>
      <c r="C739" s="8"/>
      <c r="D739" s="8"/>
      <c r="E739" s="8"/>
      <c r="F739" s="8"/>
      <c r="G739" s="8"/>
    </row>
    <row r="740" customHeight="1" spans="2:7">
      <c r="B740" s="8" t="str">
        <f t="shared" si="11"/>
        <v/>
      </c>
      <c r="C740" s="8"/>
      <c r="D740" s="8"/>
      <c r="E740" s="8"/>
      <c r="F740" s="8"/>
      <c r="G740" s="8"/>
    </row>
    <row r="741" customHeight="1" spans="2:7">
      <c r="B741" s="8" t="str">
        <f t="shared" si="11"/>
        <v/>
      </c>
      <c r="C741" s="8"/>
      <c r="D741" s="8"/>
      <c r="E741" s="8"/>
      <c r="F741" s="8"/>
      <c r="G741" s="8"/>
    </row>
    <row r="742" customHeight="1" spans="2:7">
      <c r="B742" s="8" t="str">
        <f t="shared" si="11"/>
        <v/>
      </c>
      <c r="C742" s="8"/>
      <c r="D742" s="8"/>
      <c r="E742" s="8"/>
      <c r="F742" s="8"/>
      <c r="G742" s="8"/>
    </row>
    <row r="743" customHeight="1" spans="2:7">
      <c r="B743" s="8" t="str">
        <f t="shared" si="11"/>
        <v/>
      </c>
      <c r="C743" s="8"/>
      <c r="D743" s="8"/>
      <c r="E743" s="8"/>
      <c r="F743" s="8"/>
      <c r="G743" s="8"/>
    </row>
    <row r="744" customHeight="1" spans="2:7">
      <c r="B744" s="8" t="str">
        <f t="shared" si="11"/>
        <v/>
      </c>
      <c r="C744" s="8"/>
      <c r="D744" s="8"/>
      <c r="E744" s="8"/>
      <c r="F744" s="8"/>
      <c r="G744" s="8"/>
    </row>
    <row r="745" customHeight="1" spans="2:7">
      <c r="B745" s="8" t="str">
        <f t="shared" si="11"/>
        <v/>
      </c>
      <c r="C745" s="8"/>
      <c r="D745" s="8"/>
      <c r="E745" s="8"/>
      <c r="F745" s="8"/>
      <c r="G745" s="8"/>
    </row>
    <row r="746" customHeight="1" spans="2:7">
      <c r="B746" s="8" t="str">
        <f t="shared" si="11"/>
        <v/>
      </c>
      <c r="C746" s="8"/>
      <c r="D746" s="8"/>
      <c r="E746" s="8"/>
      <c r="F746" s="8"/>
      <c r="G746" s="8"/>
    </row>
    <row r="747" customHeight="1" spans="2:7">
      <c r="B747" s="8" t="str">
        <f t="shared" si="11"/>
        <v/>
      </c>
      <c r="C747" s="8"/>
      <c r="D747" s="8"/>
      <c r="E747" s="8"/>
      <c r="F747" s="8"/>
      <c r="G747" s="8"/>
    </row>
    <row r="748" customHeight="1" spans="2:7">
      <c r="B748" s="8" t="str">
        <f t="shared" si="11"/>
        <v/>
      </c>
      <c r="C748" s="8"/>
      <c r="D748" s="8"/>
      <c r="E748" s="8"/>
      <c r="F748" s="8"/>
      <c r="G748" s="8"/>
    </row>
    <row r="749" customHeight="1" spans="2:7">
      <c r="B749" s="8" t="str">
        <f t="shared" si="11"/>
        <v/>
      </c>
      <c r="C749" s="8"/>
      <c r="D749" s="8"/>
      <c r="E749" s="8"/>
      <c r="F749" s="8"/>
      <c r="G749" s="8"/>
    </row>
    <row r="750" customHeight="1" spans="2:7">
      <c r="B750" s="8" t="str">
        <f t="shared" si="11"/>
        <v/>
      </c>
      <c r="C750" s="8"/>
      <c r="D750" s="8"/>
      <c r="E750" s="8"/>
      <c r="F750" s="8"/>
      <c r="G750" s="8"/>
    </row>
    <row r="751" customHeight="1" spans="2:7">
      <c r="B751" s="8" t="str">
        <f t="shared" si="11"/>
        <v/>
      </c>
      <c r="C751" s="8"/>
      <c r="D751" s="8"/>
      <c r="E751" s="8"/>
      <c r="F751" s="8"/>
      <c r="G751" s="8"/>
    </row>
    <row r="752" customHeight="1" spans="2:7">
      <c r="B752" s="8" t="str">
        <f t="shared" si="11"/>
        <v/>
      </c>
      <c r="C752" s="8"/>
      <c r="D752" s="8"/>
      <c r="E752" s="8"/>
      <c r="F752" s="8"/>
      <c r="G752" s="8"/>
    </row>
    <row r="753" customHeight="1" spans="2:7">
      <c r="B753" s="8" t="str">
        <f t="shared" si="11"/>
        <v/>
      </c>
      <c r="C753" s="8"/>
      <c r="D753" s="8"/>
      <c r="E753" s="8"/>
      <c r="F753" s="8"/>
      <c r="G753" s="8"/>
    </row>
    <row r="754" customHeight="1" spans="2:7">
      <c r="B754" s="8" t="str">
        <f t="shared" si="11"/>
        <v/>
      </c>
      <c r="C754" s="8"/>
      <c r="D754" s="8"/>
      <c r="E754" s="8"/>
      <c r="F754" s="8"/>
      <c r="G754" s="8"/>
    </row>
    <row r="755" customHeight="1" spans="2:7">
      <c r="B755" s="8" t="str">
        <f t="shared" si="11"/>
        <v/>
      </c>
      <c r="C755" s="8"/>
      <c r="D755" s="8"/>
      <c r="E755" s="8"/>
      <c r="F755" s="8"/>
      <c r="G755" s="8"/>
    </row>
    <row r="756" customHeight="1" spans="2:7">
      <c r="B756" s="8" t="str">
        <f t="shared" si="11"/>
        <v/>
      </c>
      <c r="C756" s="8"/>
      <c r="D756" s="8"/>
      <c r="E756" s="8"/>
      <c r="F756" s="8"/>
      <c r="G756" s="8"/>
    </row>
    <row r="757" customHeight="1" spans="2:7">
      <c r="B757" s="8" t="str">
        <f t="shared" si="11"/>
        <v/>
      </c>
      <c r="C757" s="8"/>
      <c r="D757" s="8"/>
      <c r="E757" s="8"/>
      <c r="F757" s="8"/>
      <c r="G757" s="8"/>
    </row>
    <row r="758" customHeight="1" spans="2:7">
      <c r="B758" s="8" t="str">
        <f t="shared" si="11"/>
        <v/>
      </c>
      <c r="C758" s="8"/>
      <c r="D758" s="8"/>
      <c r="E758" s="8"/>
      <c r="F758" s="8"/>
      <c r="G758" s="8"/>
    </row>
    <row r="759" customHeight="1" spans="2:7">
      <c r="B759" s="8" t="str">
        <f t="shared" si="11"/>
        <v/>
      </c>
      <c r="C759" s="8"/>
      <c r="D759" s="8"/>
      <c r="E759" s="8"/>
      <c r="F759" s="8"/>
      <c r="G759" s="8"/>
    </row>
    <row r="760" customHeight="1" spans="2:7">
      <c r="B760" s="8" t="str">
        <f t="shared" si="11"/>
        <v/>
      </c>
      <c r="C760" s="8"/>
      <c r="D760" s="8"/>
      <c r="E760" s="8"/>
      <c r="F760" s="8"/>
      <c r="G760" s="8"/>
    </row>
    <row r="761" customHeight="1" spans="2:7">
      <c r="B761" s="8" t="str">
        <f t="shared" si="11"/>
        <v/>
      </c>
      <c r="C761" s="8"/>
      <c r="D761" s="8"/>
      <c r="E761" s="8"/>
      <c r="F761" s="8"/>
      <c r="G761" s="8"/>
    </row>
    <row r="762" customHeight="1" spans="2:7">
      <c r="B762" s="8" t="str">
        <f t="shared" si="11"/>
        <v/>
      </c>
      <c r="C762" s="8"/>
      <c r="D762" s="8"/>
      <c r="E762" s="8"/>
      <c r="F762" s="8"/>
      <c r="G762" s="8"/>
    </row>
    <row r="763" customHeight="1" spans="2:7">
      <c r="B763" s="8" t="str">
        <f t="shared" si="11"/>
        <v/>
      </c>
      <c r="C763" s="8"/>
      <c r="D763" s="8"/>
      <c r="E763" s="8"/>
      <c r="F763" s="8"/>
      <c r="G763" s="8"/>
    </row>
    <row r="764" customHeight="1" spans="2:7">
      <c r="B764" s="8" t="str">
        <f t="shared" si="11"/>
        <v/>
      </c>
      <c r="C764" s="8"/>
      <c r="D764" s="8"/>
      <c r="E764" s="8"/>
      <c r="F764" s="8"/>
      <c r="G764" s="8"/>
    </row>
    <row r="765" customHeight="1" spans="2:7">
      <c r="B765" s="8" t="str">
        <f t="shared" si="11"/>
        <v/>
      </c>
      <c r="C765" s="8"/>
      <c r="D765" s="8"/>
      <c r="E765" s="8"/>
      <c r="F765" s="8"/>
      <c r="G765" s="8"/>
    </row>
    <row r="766" customHeight="1" spans="2:7">
      <c r="B766" s="8" t="str">
        <f t="shared" si="11"/>
        <v/>
      </c>
      <c r="C766" s="8"/>
      <c r="D766" s="8"/>
      <c r="E766" s="8"/>
      <c r="F766" s="8"/>
      <c r="G766" s="8"/>
    </row>
    <row r="767" customHeight="1" spans="2:7">
      <c r="B767" s="8" t="str">
        <f t="shared" si="11"/>
        <v/>
      </c>
      <c r="C767" s="8"/>
      <c r="D767" s="8"/>
      <c r="E767" s="8"/>
      <c r="F767" s="8"/>
      <c r="G767" s="8"/>
    </row>
    <row r="768" customHeight="1" spans="2:7">
      <c r="B768" s="8" t="str">
        <f t="shared" si="11"/>
        <v/>
      </c>
      <c r="C768" s="8"/>
      <c r="D768" s="8"/>
      <c r="E768" s="8"/>
      <c r="F768" s="8"/>
      <c r="G768" s="8"/>
    </row>
    <row r="769" customHeight="1" spans="2:7">
      <c r="B769" s="8" t="str">
        <f t="shared" si="11"/>
        <v/>
      </c>
      <c r="C769" s="8"/>
      <c r="D769" s="8"/>
      <c r="E769" s="8"/>
      <c r="F769" s="8"/>
      <c r="G769" s="8"/>
    </row>
    <row r="770" customHeight="1" spans="2:7">
      <c r="B770" s="8" t="str">
        <f t="shared" si="11"/>
        <v/>
      </c>
      <c r="C770" s="8"/>
      <c r="D770" s="8"/>
      <c r="E770" s="8"/>
      <c r="F770" s="8"/>
      <c r="G770" s="8"/>
    </row>
    <row r="771" customHeight="1" spans="2:7">
      <c r="B771" s="8" t="str">
        <f t="shared" si="11"/>
        <v/>
      </c>
      <c r="C771" s="8"/>
      <c r="D771" s="8"/>
      <c r="E771" s="8"/>
      <c r="F771" s="8"/>
      <c r="G771" s="8"/>
    </row>
    <row r="772" customHeight="1" spans="2:7">
      <c r="B772" s="8" t="str">
        <f t="shared" si="11"/>
        <v/>
      </c>
      <c r="C772" s="8"/>
      <c r="D772" s="8"/>
      <c r="E772" s="8"/>
      <c r="F772" s="8"/>
      <c r="G772" s="8"/>
    </row>
    <row r="773" customHeight="1" spans="2:7">
      <c r="B773" s="8" t="str">
        <f t="shared" ref="B773:B836" si="12">IF(C773&lt;&gt;"",ROW()-3,"")</f>
        <v/>
      </c>
      <c r="C773" s="8"/>
      <c r="D773" s="8"/>
      <c r="E773" s="8"/>
      <c r="F773" s="8"/>
      <c r="G773" s="8"/>
    </row>
    <row r="774" customHeight="1" spans="2:7">
      <c r="B774" s="8" t="str">
        <f t="shared" si="12"/>
        <v/>
      </c>
      <c r="C774" s="8"/>
      <c r="D774" s="8"/>
      <c r="E774" s="8"/>
      <c r="F774" s="8"/>
      <c r="G774" s="8"/>
    </row>
    <row r="775" customHeight="1" spans="2:7">
      <c r="B775" s="8" t="str">
        <f t="shared" si="12"/>
        <v/>
      </c>
      <c r="C775" s="8"/>
      <c r="D775" s="8"/>
      <c r="E775" s="8"/>
      <c r="F775" s="8"/>
      <c r="G775" s="8"/>
    </row>
    <row r="776" customHeight="1" spans="2:7">
      <c r="B776" s="8" t="str">
        <f t="shared" si="12"/>
        <v/>
      </c>
      <c r="C776" s="8"/>
      <c r="D776" s="8"/>
      <c r="E776" s="8"/>
      <c r="F776" s="8"/>
      <c r="G776" s="8"/>
    </row>
    <row r="777" customHeight="1" spans="2:7">
      <c r="B777" s="8" t="str">
        <f t="shared" si="12"/>
        <v/>
      </c>
      <c r="C777" s="8"/>
      <c r="D777" s="8"/>
      <c r="E777" s="8"/>
      <c r="F777" s="8"/>
      <c r="G777" s="8"/>
    </row>
    <row r="778" customHeight="1" spans="2:7">
      <c r="B778" s="8" t="str">
        <f t="shared" si="12"/>
        <v/>
      </c>
      <c r="C778" s="8"/>
      <c r="D778" s="8"/>
      <c r="E778" s="8"/>
      <c r="F778" s="8"/>
      <c r="G778" s="8"/>
    </row>
    <row r="779" customHeight="1" spans="2:7">
      <c r="B779" s="8" t="str">
        <f t="shared" si="12"/>
        <v/>
      </c>
      <c r="C779" s="8"/>
      <c r="D779" s="8"/>
      <c r="E779" s="8"/>
      <c r="F779" s="8"/>
      <c r="G779" s="8"/>
    </row>
    <row r="780" customHeight="1" spans="2:7">
      <c r="B780" s="8" t="str">
        <f t="shared" si="12"/>
        <v/>
      </c>
      <c r="C780" s="8"/>
      <c r="D780" s="8"/>
      <c r="E780" s="8"/>
      <c r="F780" s="8"/>
      <c r="G780" s="8"/>
    </row>
    <row r="781" customHeight="1" spans="2:7">
      <c r="B781" s="8" t="str">
        <f t="shared" si="12"/>
        <v/>
      </c>
      <c r="C781" s="8"/>
      <c r="D781" s="8"/>
      <c r="E781" s="8"/>
      <c r="F781" s="8"/>
      <c r="G781" s="8"/>
    </row>
    <row r="782" customHeight="1" spans="2:7">
      <c r="B782" s="8" t="str">
        <f t="shared" si="12"/>
        <v/>
      </c>
      <c r="C782" s="8"/>
      <c r="D782" s="8"/>
      <c r="E782" s="8"/>
      <c r="F782" s="8"/>
      <c r="G782" s="8"/>
    </row>
    <row r="783" customHeight="1" spans="2:7">
      <c r="B783" s="8" t="str">
        <f t="shared" si="12"/>
        <v/>
      </c>
      <c r="C783" s="8"/>
      <c r="D783" s="8"/>
      <c r="E783" s="8"/>
      <c r="F783" s="8"/>
      <c r="G783" s="8"/>
    </row>
    <row r="784" customHeight="1" spans="2:7">
      <c r="B784" s="8" t="str">
        <f t="shared" si="12"/>
        <v/>
      </c>
      <c r="C784" s="8"/>
      <c r="D784" s="8"/>
      <c r="E784" s="8"/>
      <c r="F784" s="8"/>
      <c r="G784" s="8"/>
    </row>
    <row r="785" customHeight="1" spans="2:7">
      <c r="B785" s="8" t="str">
        <f t="shared" si="12"/>
        <v/>
      </c>
      <c r="C785" s="8"/>
      <c r="D785" s="8"/>
      <c r="E785" s="8"/>
      <c r="F785" s="8"/>
      <c r="G785" s="8"/>
    </row>
    <row r="786" customHeight="1" spans="2:7">
      <c r="B786" s="8" t="str">
        <f t="shared" si="12"/>
        <v/>
      </c>
      <c r="C786" s="8"/>
      <c r="D786" s="8"/>
      <c r="E786" s="8"/>
      <c r="F786" s="8"/>
      <c r="G786" s="8"/>
    </row>
    <row r="787" customHeight="1" spans="2:7">
      <c r="B787" s="8" t="str">
        <f t="shared" si="12"/>
        <v/>
      </c>
      <c r="C787" s="8"/>
      <c r="D787" s="8"/>
      <c r="E787" s="8"/>
      <c r="F787" s="8"/>
      <c r="G787" s="8"/>
    </row>
    <row r="788" customHeight="1" spans="2:7">
      <c r="B788" s="8" t="str">
        <f t="shared" si="12"/>
        <v/>
      </c>
      <c r="C788" s="8"/>
      <c r="D788" s="8"/>
      <c r="E788" s="8"/>
      <c r="F788" s="8"/>
      <c r="G788" s="8"/>
    </row>
    <row r="789" customHeight="1" spans="2:7">
      <c r="B789" s="8" t="str">
        <f t="shared" si="12"/>
        <v/>
      </c>
      <c r="C789" s="8"/>
      <c r="D789" s="8"/>
      <c r="E789" s="8"/>
      <c r="F789" s="8"/>
      <c r="G789" s="8"/>
    </row>
    <row r="790" customHeight="1" spans="2:7">
      <c r="B790" s="8" t="str">
        <f t="shared" si="12"/>
        <v/>
      </c>
      <c r="C790" s="8"/>
      <c r="D790" s="8"/>
      <c r="E790" s="8"/>
      <c r="F790" s="8"/>
      <c r="G790" s="8"/>
    </row>
    <row r="791" customHeight="1" spans="2:7">
      <c r="B791" s="8" t="str">
        <f t="shared" si="12"/>
        <v/>
      </c>
      <c r="C791" s="8"/>
      <c r="D791" s="8"/>
      <c r="E791" s="8"/>
      <c r="F791" s="8"/>
      <c r="G791" s="8"/>
    </row>
    <row r="792" customHeight="1" spans="2:7">
      <c r="B792" s="8" t="str">
        <f t="shared" si="12"/>
        <v/>
      </c>
      <c r="C792" s="8"/>
      <c r="D792" s="8"/>
      <c r="E792" s="8"/>
      <c r="F792" s="8"/>
      <c r="G792" s="8"/>
    </row>
    <row r="793" customHeight="1" spans="2:7">
      <c r="B793" s="8" t="str">
        <f t="shared" si="12"/>
        <v/>
      </c>
      <c r="C793" s="8"/>
      <c r="D793" s="8"/>
      <c r="E793" s="8"/>
      <c r="F793" s="8"/>
      <c r="G793" s="8"/>
    </row>
    <row r="794" customHeight="1" spans="2:7">
      <c r="B794" s="8" t="str">
        <f t="shared" si="12"/>
        <v/>
      </c>
      <c r="C794" s="8"/>
      <c r="D794" s="8"/>
      <c r="E794" s="8"/>
      <c r="F794" s="8"/>
      <c r="G794" s="8"/>
    </row>
    <row r="795" customHeight="1" spans="2:7">
      <c r="B795" s="8" t="str">
        <f t="shared" si="12"/>
        <v/>
      </c>
      <c r="C795" s="8"/>
      <c r="D795" s="8"/>
      <c r="E795" s="8"/>
      <c r="F795" s="8"/>
      <c r="G795" s="8"/>
    </row>
    <row r="796" customHeight="1" spans="2:7">
      <c r="B796" s="8" t="str">
        <f t="shared" si="12"/>
        <v/>
      </c>
      <c r="C796" s="8"/>
      <c r="D796" s="8"/>
      <c r="E796" s="8"/>
      <c r="F796" s="8"/>
      <c r="G796" s="8"/>
    </row>
    <row r="797" customHeight="1" spans="2:7">
      <c r="B797" s="8" t="str">
        <f t="shared" si="12"/>
        <v/>
      </c>
      <c r="C797" s="8"/>
      <c r="D797" s="8"/>
      <c r="E797" s="8"/>
      <c r="F797" s="8"/>
      <c r="G797" s="8"/>
    </row>
    <row r="798" customHeight="1" spans="2:7">
      <c r="B798" s="8" t="str">
        <f t="shared" si="12"/>
        <v/>
      </c>
      <c r="C798" s="8"/>
      <c r="D798" s="8"/>
      <c r="E798" s="8"/>
      <c r="F798" s="8"/>
      <c r="G798" s="8"/>
    </row>
    <row r="799" customHeight="1" spans="2:7">
      <c r="B799" s="8" t="str">
        <f t="shared" si="12"/>
        <v/>
      </c>
      <c r="C799" s="8"/>
      <c r="D799" s="8"/>
      <c r="E799" s="8"/>
      <c r="F799" s="8"/>
      <c r="G799" s="8"/>
    </row>
    <row r="800" customHeight="1" spans="2:7">
      <c r="B800" s="8" t="str">
        <f t="shared" si="12"/>
        <v/>
      </c>
      <c r="C800" s="8"/>
      <c r="D800" s="8"/>
      <c r="E800" s="8"/>
      <c r="F800" s="8"/>
      <c r="G800" s="8"/>
    </row>
    <row r="801" customHeight="1" spans="2:7">
      <c r="B801" s="8" t="str">
        <f t="shared" si="12"/>
        <v/>
      </c>
      <c r="C801" s="8"/>
      <c r="D801" s="8"/>
      <c r="E801" s="8"/>
      <c r="F801" s="8"/>
      <c r="G801" s="8"/>
    </row>
    <row r="802" customHeight="1" spans="2:7">
      <c r="B802" s="8" t="str">
        <f t="shared" si="12"/>
        <v/>
      </c>
      <c r="C802" s="8"/>
      <c r="D802" s="8"/>
      <c r="E802" s="8"/>
      <c r="F802" s="8"/>
      <c r="G802" s="8"/>
    </row>
    <row r="803" customHeight="1" spans="2:7">
      <c r="B803" s="8" t="str">
        <f t="shared" si="12"/>
        <v/>
      </c>
      <c r="C803" s="8"/>
      <c r="D803" s="8"/>
      <c r="E803" s="8"/>
      <c r="F803" s="8"/>
      <c r="G803" s="8"/>
    </row>
    <row r="804" customHeight="1" spans="2:7">
      <c r="B804" s="8" t="str">
        <f t="shared" si="12"/>
        <v/>
      </c>
      <c r="C804" s="8"/>
      <c r="D804" s="8"/>
      <c r="E804" s="8"/>
      <c r="F804" s="8"/>
      <c r="G804" s="8"/>
    </row>
    <row r="805" customHeight="1" spans="2:7">
      <c r="B805" s="8" t="str">
        <f t="shared" si="12"/>
        <v/>
      </c>
      <c r="C805" s="8"/>
      <c r="D805" s="8"/>
      <c r="E805" s="8"/>
      <c r="F805" s="8"/>
      <c r="G805" s="8"/>
    </row>
    <row r="806" customHeight="1" spans="2:7">
      <c r="B806" s="8" t="str">
        <f t="shared" si="12"/>
        <v/>
      </c>
      <c r="C806" s="8"/>
      <c r="D806" s="8"/>
      <c r="E806" s="8"/>
      <c r="F806" s="8"/>
      <c r="G806" s="8"/>
    </row>
    <row r="807" customHeight="1" spans="2:7">
      <c r="B807" s="8" t="str">
        <f t="shared" si="12"/>
        <v/>
      </c>
      <c r="C807" s="8"/>
      <c r="D807" s="8"/>
      <c r="E807" s="8"/>
      <c r="F807" s="8"/>
      <c r="G807" s="8"/>
    </row>
    <row r="808" customHeight="1" spans="2:7">
      <c r="B808" s="8" t="str">
        <f t="shared" si="12"/>
        <v/>
      </c>
      <c r="C808" s="8"/>
      <c r="D808" s="8"/>
      <c r="E808" s="8"/>
      <c r="F808" s="8"/>
      <c r="G808" s="8"/>
    </row>
    <row r="809" customHeight="1" spans="2:7">
      <c r="B809" s="8" t="str">
        <f t="shared" si="12"/>
        <v/>
      </c>
      <c r="C809" s="8"/>
      <c r="D809" s="8"/>
      <c r="E809" s="8"/>
      <c r="F809" s="8"/>
      <c r="G809" s="8"/>
    </row>
    <row r="810" customHeight="1" spans="2:7">
      <c r="B810" s="8" t="str">
        <f t="shared" si="12"/>
        <v/>
      </c>
      <c r="C810" s="8"/>
      <c r="D810" s="8"/>
      <c r="E810" s="8"/>
      <c r="F810" s="8"/>
      <c r="G810" s="8"/>
    </row>
    <row r="811" customHeight="1" spans="2:7">
      <c r="B811" s="8" t="str">
        <f t="shared" si="12"/>
        <v/>
      </c>
      <c r="C811" s="8"/>
      <c r="D811" s="8"/>
      <c r="E811" s="8"/>
      <c r="F811" s="8"/>
      <c r="G811" s="8"/>
    </row>
    <row r="812" customHeight="1" spans="2:7">
      <c r="B812" s="8" t="str">
        <f t="shared" si="12"/>
        <v/>
      </c>
      <c r="C812" s="8"/>
      <c r="D812" s="8"/>
      <c r="E812" s="8"/>
      <c r="F812" s="8"/>
      <c r="G812" s="8"/>
    </row>
    <row r="813" customHeight="1" spans="2:7">
      <c r="B813" s="8" t="str">
        <f t="shared" si="12"/>
        <v/>
      </c>
      <c r="C813" s="8"/>
      <c r="D813" s="8"/>
      <c r="E813" s="8"/>
      <c r="F813" s="8"/>
      <c r="G813" s="8"/>
    </row>
    <row r="814" customHeight="1" spans="2:7">
      <c r="B814" s="8" t="str">
        <f t="shared" si="12"/>
        <v/>
      </c>
      <c r="C814" s="8"/>
      <c r="D814" s="8"/>
      <c r="E814" s="8"/>
      <c r="F814" s="8"/>
      <c r="G814" s="8"/>
    </row>
    <row r="815" customHeight="1" spans="2:7">
      <c r="B815" s="8" t="str">
        <f t="shared" si="12"/>
        <v/>
      </c>
      <c r="C815" s="8"/>
      <c r="D815" s="8"/>
      <c r="E815" s="8"/>
      <c r="F815" s="8"/>
      <c r="G815" s="8"/>
    </row>
    <row r="816" customHeight="1" spans="2:7">
      <c r="B816" s="8" t="str">
        <f t="shared" si="12"/>
        <v/>
      </c>
      <c r="C816" s="8"/>
      <c r="D816" s="8"/>
      <c r="E816" s="8"/>
      <c r="F816" s="8"/>
      <c r="G816" s="8"/>
    </row>
    <row r="817" customHeight="1" spans="2:7">
      <c r="B817" s="8" t="str">
        <f t="shared" si="12"/>
        <v/>
      </c>
      <c r="C817" s="8"/>
      <c r="D817" s="8"/>
      <c r="E817" s="8"/>
      <c r="F817" s="8"/>
      <c r="G817" s="8"/>
    </row>
    <row r="818" customHeight="1" spans="2:7">
      <c r="B818" s="8" t="str">
        <f t="shared" si="12"/>
        <v/>
      </c>
      <c r="C818" s="8"/>
      <c r="D818" s="8"/>
      <c r="E818" s="8"/>
      <c r="F818" s="8"/>
      <c r="G818" s="8"/>
    </row>
    <row r="819" customHeight="1" spans="2:7">
      <c r="B819" s="8" t="str">
        <f t="shared" si="12"/>
        <v/>
      </c>
      <c r="C819" s="8"/>
      <c r="D819" s="8"/>
      <c r="E819" s="8"/>
      <c r="F819" s="8"/>
      <c r="G819" s="8"/>
    </row>
    <row r="820" customHeight="1" spans="2:7">
      <c r="B820" s="8" t="str">
        <f t="shared" si="12"/>
        <v/>
      </c>
      <c r="C820" s="8"/>
      <c r="D820" s="8"/>
      <c r="E820" s="8"/>
      <c r="F820" s="8"/>
      <c r="G820" s="8"/>
    </row>
    <row r="821" customHeight="1" spans="2:7">
      <c r="B821" s="8" t="str">
        <f t="shared" si="12"/>
        <v/>
      </c>
      <c r="C821" s="8"/>
      <c r="D821" s="8"/>
      <c r="E821" s="8"/>
      <c r="F821" s="8"/>
      <c r="G821" s="8"/>
    </row>
    <row r="822" customHeight="1" spans="2:7">
      <c r="B822" s="8" t="str">
        <f t="shared" si="12"/>
        <v/>
      </c>
      <c r="C822" s="8"/>
      <c r="D822" s="8"/>
      <c r="E822" s="8"/>
      <c r="F822" s="8"/>
      <c r="G822" s="8"/>
    </row>
    <row r="823" customHeight="1" spans="2:7">
      <c r="B823" s="8" t="str">
        <f t="shared" si="12"/>
        <v/>
      </c>
      <c r="C823" s="8"/>
      <c r="D823" s="8"/>
      <c r="E823" s="8"/>
      <c r="F823" s="8"/>
      <c r="G823" s="8"/>
    </row>
    <row r="824" customHeight="1" spans="2:7">
      <c r="B824" s="8" t="str">
        <f t="shared" si="12"/>
        <v/>
      </c>
      <c r="C824" s="8"/>
      <c r="D824" s="8"/>
      <c r="E824" s="8"/>
      <c r="F824" s="8"/>
      <c r="G824" s="8"/>
    </row>
    <row r="825" customHeight="1" spans="2:7">
      <c r="B825" s="8" t="str">
        <f t="shared" si="12"/>
        <v/>
      </c>
      <c r="C825" s="8"/>
      <c r="D825" s="8"/>
      <c r="E825" s="8"/>
      <c r="F825" s="8"/>
      <c r="G825" s="8"/>
    </row>
    <row r="826" customHeight="1" spans="2:7">
      <c r="B826" s="8" t="str">
        <f t="shared" si="12"/>
        <v/>
      </c>
      <c r="C826" s="8"/>
      <c r="D826" s="8"/>
      <c r="E826" s="8"/>
      <c r="F826" s="8"/>
      <c r="G826" s="8"/>
    </row>
    <row r="827" customHeight="1" spans="2:7">
      <c r="B827" s="8" t="str">
        <f t="shared" si="12"/>
        <v/>
      </c>
      <c r="C827" s="8"/>
      <c r="D827" s="8"/>
      <c r="E827" s="8"/>
      <c r="F827" s="8"/>
      <c r="G827" s="8"/>
    </row>
    <row r="828" customHeight="1" spans="2:7">
      <c r="B828" s="8" t="str">
        <f t="shared" si="12"/>
        <v/>
      </c>
      <c r="C828" s="8"/>
      <c r="D828" s="8"/>
      <c r="E828" s="8"/>
      <c r="F828" s="8"/>
      <c r="G828" s="8"/>
    </row>
    <row r="829" customHeight="1" spans="2:7">
      <c r="B829" s="8" t="str">
        <f t="shared" si="12"/>
        <v/>
      </c>
      <c r="C829" s="8"/>
      <c r="D829" s="8"/>
      <c r="E829" s="8"/>
      <c r="F829" s="8"/>
      <c r="G829" s="8"/>
    </row>
    <row r="830" customHeight="1" spans="2:7">
      <c r="B830" s="8" t="str">
        <f t="shared" si="12"/>
        <v/>
      </c>
      <c r="C830" s="8"/>
      <c r="D830" s="8"/>
      <c r="E830" s="8"/>
      <c r="F830" s="8"/>
      <c r="G830" s="8"/>
    </row>
    <row r="831" customHeight="1" spans="2:7">
      <c r="B831" s="8" t="str">
        <f t="shared" si="12"/>
        <v/>
      </c>
      <c r="C831" s="8"/>
      <c r="D831" s="8"/>
      <c r="E831" s="8"/>
      <c r="F831" s="8"/>
      <c r="G831" s="8"/>
    </row>
    <row r="832" customHeight="1" spans="2:7">
      <c r="B832" s="8" t="str">
        <f t="shared" si="12"/>
        <v/>
      </c>
      <c r="C832" s="8"/>
      <c r="D832" s="8"/>
      <c r="E832" s="8"/>
      <c r="F832" s="8"/>
      <c r="G832" s="8"/>
    </row>
    <row r="833" customHeight="1" spans="2:7">
      <c r="B833" s="8" t="str">
        <f t="shared" si="12"/>
        <v/>
      </c>
      <c r="C833" s="8"/>
      <c r="D833" s="8"/>
      <c r="E833" s="8"/>
      <c r="F833" s="8"/>
      <c r="G833" s="8"/>
    </row>
    <row r="834" customHeight="1" spans="2:7">
      <c r="B834" s="8" t="str">
        <f t="shared" si="12"/>
        <v/>
      </c>
      <c r="C834" s="8"/>
      <c r="D834" s="8"/>
      <c r="E834" s="8"/>
      <c r="F834" s="8"/>
      <c r="G834" s="8"/>
    </row>
    <row r="835" customHeight="1" spans="2:7">
      <c r="B835" s="8" t="str">
        <f t="shared" si="12"/>
        <v/>
      </c>
      <c r="C835" s="8"/>
      <c r="D835" s="8"/>
      <c r="E835" s="8"/>
      <c r="F835" s="8"/>
      <c r="G835" s="8"/>
    </row>
    <row r="836" customHeight="1" spans="2:7">
      <c r="B836" s="8" t="str">
        <f t="shared" si="12"/>
        <v/>
      </c>
      <c r="C836" s="8"/>
      <c r="D836" s="8"/>
      <c r="E836" s="8"/>
      <c r="F836" s="8"/>
      <c r="G836" s="8"/>
    </row>
    <row r="837" customHeight="1" spans="2:7">
      <c r="B837" s="8" t="str">
        <f t="shared" ref="B837:B900" si="13">IF(C837&lt;&gt;"",ROW()-3,"")</f>
        <v/>
      </c>
      <c r="C837" s="8"/>
      <c r="D837" s="8"/>
      <c r="E837" s="8"/>
      <c r="F837" s="8"/>
      <c r="G837" s="8"/>
    </row>
    <row r="838" customHeight="1" spans="2:7">
      <c r="B838" s="8" t="str">
        <f t="shared" si="13"/>
        <v/>
      </c>
      <c r="C838" s="8"/>
      <c r="D838" s="8"/>
      <c r="E838" s="8"/>
      <c r="F838" s="8"/>
      <c r="G838" s="8"/>
    </row>
    <row r="839" customHeight="1" spans="2:7">
      <c r="B839" s="8" t="str">
        <f t="shared" si="13"/>
        <v/>
      </c>
      <c r="C839" s="8"/>
      <c r="D839" s="8"/>
      <c r="E839" s="8"/>
      <c r="F839" s="8"/>
      <c r="G839" s="8"/>
    </row>
    <row r="840" customHeight="1" spans="2:7">
      <c r="B840" s="8" t="str">
        <f t="shared" si="13"/>
        <v/>
      </c>
      <c r="C840" s="8"/>
      <c r="D840" s="8"/>
      <c r="E840" s="8"/>
      <c r="F840" s="8"/>
      <c r="G840" s="8"/>
    </row>
    <row r="841" customHeight="1" spans="2:7">
      <c r="B841" s="8" t="str">
        <f t="shared" si="13"/>
        <v/>
      </c>
      <c r="C841" s="8"/>
      <c r="D841" s="8"/>
      <c r="E841" s="8"/>
      <c r="F841" s="8"/>
      <c r="G841" s="8"/>
    </row>
    <row r="842" customHeight="1" spans="2:7">
      <c r="B842" s="8" t="str">
        <f t="shared" si="13"/>
        <v/>
      </c>
      <c r="C842" s="8"/>
      <c r="D842" s="8"/>
      <c r="E842" s="8"/>
      <c r="F842" s="8"/>
      <c r="G842" s="8"/>
    </row>
    <row r="843" customHeight="1" spans="2:7">
      <c r="B843" s="8" t="str">
        <f t="shared" si="13"/>
        <v/>
      </c>
      <c r="C843" s="8"/>
      <c r="D843" s="8"/>
      <c r="E843" s="8"/>
      <c r="F843" s="8"/>
      <c r="G843" s="8"/>
    </row>
    <row r="844" customHeight="1" spans="2:7">
      <c r="B844" s="8" t="str">
        <f t="shared" si="13"/>
        <v/>
      </c>
      <c r="C844" s="8"/>
      <c r="D844" s="8"/>
      <c r="E844" s="8"/>
      <c r="F844" s="8"/>
      <c r="G844" s="8"/>
    </row>
    <row r="845" customHeight="1" spans="2:7">
      <c r="B845" s="8" t="str">
        <f t="shared" si="13"/>
        <v/>
      </c>
      <c r="C845" s="8"/>
      <c r="D845" s="8"/>
      <c r="E845" s="8"/>
      <c r="F845" s="8"/>
      <c r="G845" s="8"/>
    </row>
    <row r="846" customHeight="1" spans="2:7">
      <c r="B846" s="8" t="str">
        <f t="shared" si="13"/>
        <v/>
      </c>
      <c r="C846" s="8"/>
      <c r="D846" s="8"/>
      <c r="E846" s="8"/>
      <c r="F846" s="8"/>
      <c r="G846" s="8"/>
    </row>
    <row r="847" customHeight="1" spans="2:7">
      <c r="B847" s="8" t="str">
        <f t="shared" si="13"/>
        <v/>
      </c>
      <c r="C847" s="8"/>
      <c r="D847" s="8"/>
      <c r="E847" s="8"/>
      <c r="F847" s="8"/>
      <c r="G847" s="8"/>
    </row>
    <row r="848" customHeight="1" spans="2:7">
      <c r="B848" s="8" t="str">
        <f t="shared" si="13"/>
        <v/>
      </c>
      <c r="C848" s="8"/>
      <c r="D848" s="8"/>
      <c r="E848" s="8"/>
      <c r="F848" s="8"/>
      <c r="G848" s="8"/>
    </row>
    <row r="849" customHeight="1" spans="2:7">
      <c r="B849" s="8" t="str">
        <f t="shared" si="13"/>
        <v/>
      </c>
      <c r="C849" s="8"/>
      <c r="D849" s="8"/>
      <c r="E849" s="8"/>
      <c r="F849" s="8"/>
      <c r="G849" s="8"/>
    </row>
    <row r="850" customHeight="1" spans="2:7">
      <c r="B850" s="8" t="str">
        <f t="shared" si="13"/>
        <v/>
      </c>
      <c r="C850" s="8"/>
      <c r="D850" s="8"/>
      <c r="E850" s="8"/>
      <c r="F850" s="8"/>
      <c r="G850" s="8"/>
    </row>
    <row r="851" customHeight="1" spans="2:7">
      <c r="B851" s="8" t="str">
        <f t="shared" si="13"/>
        <v/>
      </c>
      <c r="C851" s="8"/>
      <c r="D851" s="8"/>
      <c r="E851" s="8"/>
      <c r="F851" s="8"/>
      <c r="G851" s="8"/>
    </row>
    <row r="852" customHeight="1" spans="2:7">
      <c r="B852" s="8" t="str">
        <f t="shared" si="13"/>
        <v/>
      </c>
      <c r="C852" s="8"/>
      <c r="D852" s="8"/>
      <c r="E852" s="8"/>
      <c r="F852" s="8"/>
      <c r="G852" s="8"/>
    </row>
    <row r="853" customHeight="1" spans="2:7">
      <c r="B853" s="8" t="str">
        <f t="shared" si="13"/>
        <v/>
      </c>
      <c r="C853" s="8"/>
      <c r="D853" s="8"/>
      <c r="E853" s="8"/>
      <c r="F853" s="8"/>
      <c r="G853" s="8"/>
    </row>
    <row r="854" customHeight="1" spans="2:7">
      <c r="B854" s="8" t="str">
        <f t="shared" si="13"/>
        <v/>
      </c>
      <c r="C854" s="8"/>
      <c r="D854" s="8"/>
      <c r="E854" s="8"/>
      <c r="F854" s="8"/>
      <c r="G854" s="8"/>
    </row>
    <row r="855" customHeight="1" spans="2:7">
      <c r="B855" s="8" t="str">
        <f t="shared" si="13"/>
        <v/>
      </c>
      <c r="C855" s="8"/>
      <c r="D855" s="8"/>
      <c r="E855" s="8"/>
      <c r="F855" s="8"/>
      <c r="G855" s="8"/>
    </row>
    <row r="856" customHeight="1" spans="2:7">
      <c r="B856" s="8" t="str">
        <f t="shared" si="13"/>
        <v/>
      </c>
      <c r="C856" s="8"/>
      <c r="D856" s="8"/>
      <c r="E856" s="8"/>
      <c r="F856" s="8"/>
      <c r="G856" s="8"/>
    </row>
    <row r="857" customHeight="1" spans="2:7">
      <c r="B857" s="8" t="str">
        <f t="shared" si="13"/>
        <v/>
      </c>
      <c r="C857" s="8"/>
      <c r="D857" s="8"/>
      <c r="E857" s="8"/>
      <c r="F857" s="8"/>
      <c r="G857" s="8"/>
    </row>
    <row r="858" customHeight="1" spans="2:7">
      <c r="B858" s="8" t="str">
        <f t="shared" si="13"/>
        <v/>
      </c>
      <c r="C858" s="8"/>
      <c r="D858" s="8"/>
      <c r="E858" s="8"/>
      <c r="F858" s="8"/>
      <c r="G858" s="8"/>
    </row>
    <row r="859" customHeight="1" spans="2:7">
      <c r="B859" s="8" t="str">
        <f t="shared" si="13"/>
        <v/>
      </c>
      <c r="C859" s="8"/>
      <c r="D859" s="8"/>
      <c r="E859" s="8"/>
      <c r="F859" s="8"/>
      <c r="G859" s="8"/>
    </row>
    <row r="860" customHeight="1" spans="2:7">
      <c r="B860" s="8" t="str">
        <f t="shared" si="13"/>
        <v/>
      </c>
      <c r="C860" s="8"/>
      <c r="D860" s="8"/>
      <c r="E860" s="8"/>
      <c r="F860" s="8"/>
      <c r="G860" s="8"/>
    </row>
    <row r="861" customHeight="1" spans="2:7">
      <c r="B861" s="8" t="str">
        <f t="shared" si="13"/>
        <v/>
      </c>
      <c r="C861" s="8"/>
      <c r="D861" s="8"/>
      <c r="E861" s="8"/>
      <c r="F861" s="8"/>
      <c r="G861" s="8"/>
    </row>
    <row r="862" customHeight="1" spans="2:7">
      <c r="B862" s="8" t="str">
        <f t="shared" si="13"/>
        <v/>
      </c>
      <c r="C862" s="8"/>
      <c r="D862" s="8"/>
      <c r="E862" s="8"/>
      <c r="F862" s="8"/>
      <c r="G862" s="8"/>
    </row>
    <row r="863" customHeight="1" spans="2:7">
      <c r="B863" s="8" t="str">
        <f t="shared" si="13"/>
        <v/>
      </c>
      <c r="C863" s="8"/>
      <c r="D863" s="8"/>
      <c r="E863" s="8"/>
      <c r="F863" s="8"/>
      <c r="G863" s="8"/>
    </row>
    <row r="864" customHeight="1" spans="2:7">
      <c r="B864" s="8" t="str">
        <f t="shared" si="13"/>
        <v/>
      </c>
      <c r="C864" s="8"/>
      <c r="D864" s="8"/>
      <c r="E864" s="8"/>
      <c r="F864" s="8"/>
      <c r="G864" s="8"/>
    </row>
    <row r="865" customHeight="1" spans="2:7">
      <c r="B865" s="8" t="str">
        <f t="shared" si="13"/>
        <v/>
      </c>
      <c r="C865" s="8"/>
      <c r="D865" s="8"/>
      <c r="E865" s="8"/>
      <c r="F865" s="8"/>
      <c r="G865" s="8"/>
    </row>
    <row r="866" customHeight="1" spans="2:7">
      <c r="B866" s="8" t="str">
        <f t="shared" si="13"/>
        <v/>
      </c>
      <c r="C866" s="8"/>
      <c r="D866" s="8"/>
      <c r="E866" s="8"/>
      <c r="F866" s="8"/>
      <c r="G866" s="8"/>
    </row>
    <row r="867" customHeight="1" spans="2:7">
      <c r="B867" s="8" t="str">
        <f t="shared" si="13"/>
        <v/>
      </c>
      <c r="C867" s="8"/>
      <c r="D867" s="8"/>
      <c r="E867" s="8"/>
      <c r="F867" s="8"/>
      <c r="G867" s="8"/>
    </row>
    <row r="868" customHeight="1" spans="2:7">
      <c r="B868" s="8" t="str">
        <f t="shared" si="13"/>
        <v/>
      </c>
      <c r="C868" s="8"/>
      <c r="D868" s="8"/>
      <c r="E868" s="8"/>
      <c r="F868" s="8"/>
      <c r="G868" s="8"/>
    </row>
    <row r="869" customHeight="1" spans="2:7">
      <c r="B869" s="8" t="str">
        <f t="shared" si="13"/>
        <v/>
      </c>
      <c r="C869" s="8"/>
      <c r="D869" s="8"/>
      <c r="E869" s="8"/>
      <c r="F869" s="8"/>
      <c r="G869" s="8"/>
    </row>
    <row r="870" customHeight="1" spans="2:7">
      <c r="B870" s="8" t="str">
        <f t="shared" si="13"/>
        <v/>
      </c>
      <c r="C870" s="8"/>
      <c r="D870" s="8"/>
      <c r="E870" s="8"/>
      <c r="F870" s="8"/>
      <c r="G870" s="8"/>
    </row>
    <row r="871" customHeight="1" spans="2:7">
      <c r="B871" s="8" t="str">
        <f t="shared" si="13"/>
        <v/>
      </c>
      <c r="C871" s="8"/>
      <c r="D871" s="8"/>
      <c r="E871" s="8"/>
      <c r="F871" s="8"/>
      <c r="G871" s="8"/>
    </row>
    <row r="872" customHeight="1" spans="2:7">
      <c r="B872" s="8" t="str">
        <f t="shared" si="13"/>
        <v/>
      </c>
      <c r="C872" s="8"/>
      <c r="D872" s="8"/>
      <c r="E872" s="8"/>
      <c r="F872" s="8"/>
      <c r="G872" s="8"/>
    </row>
    <row r="873" customHeight="1" spans="2:7">
      <c r="B873" s="8" t="str">
        <f t="shared" si="13"/>
        <v/>
      </c>
      <c r="C873" s="8"/>
      <c r="D873" s="8"/>
      <c r="E873" s="8"/>
      <c r="F873" s="8"/>
      <c r="G873" s="8"/>
    </row>
    <row r="874" customHeight="1" spans="2:7">
      <c r="B874" s="8" t="str">
        <f t="shared" si="13"/>
        <v/>
      </c>
      <c r="C874" s="8"/>
      <c r="D874" s="8"/>
      <c r="E874" s="8"/>
      <c r="F874" s="8"/>
      <c r="G874" s="8"/>
    </row>
    <row r="875" customHeight="1" spans="2:7">
      <c r="B875" s="8" t="str">
        <f t="shared" si="13"/>
        <v/>
      </c>
      <c r="C875" s="8"/>
      <c r="D875" s="8"/>
      <c r="E875" s="8"/>
      <c r="F875" s="8"/>
      <c r="G875" s="8"/>
    </row>
    <row r="876" customHeight="1" spans="2:7">
      <c r="B876" s="8" t="str">
        <f t="shared" si="13"/>
        <v/>
      </c>
      <c r="C876" s="8"/>
      <c r="D876" s="8"/>
      <c r="E876" s="8"/>
      <c r="F876" s="8"/>
      <c r="G876" s="8"/>
    </row>
    <row r="877" customHeight="1" spans="2:7">
      <c r="B877" s="8" t="str">
        <f t="shared" si="13"/>
        <v/>
      </c>
      <c r="C877" s="8"/>
      <c r="D877" s="8"/>
      <c r="E877" s="8"/>
      <c r="F877" s="8"/>
      <c r="G877" s="8"/>
    </row>
    <row r="878" customHeight="1" spans="2:7">
      <c r="B878" s="8" t="str">
        <f t="shared" si="13"/>
        <v/>
      </c>
      <c r="C878" s="8"/>
      <c r="D878" s="8"/>
      <c r="E878" s="8"/>
      <c r="F878" s="8"/>
      <c r="G878" s="8"/>
    </row>
    <row r="879" customHeight="1" spans="2:7">
      <c r="B879" s="8" t="str">
        <f t="shared" si="13"/>
        <v/>
      </c>
      <c r="C879" s="8"/>
      <c r="D879" s="8"/>
      <c r="E879" s="8"/>
      <c r="F879" s="8"/>
      <c r="G879" s="8"/>
    </row>
    <row r="880" customHeight="1" spans="2:7">
      <c r="B880" s="8" t="str">
        <f t="shared" si="13"/>
        <v/>
      </c>
      <c r="C880" s="8"/>
      <c r="D880" s="8"/>
      <c r="E880" s="8"/>
      <c r="F880" s="8"/>
      <c r="G880" s="8"/>
    </row>
    <row r="881" customHeight="1" spans="2:7">
      <c r="B881" s="8" t="str">
        <f t="shared" si="13"/>
        <v/>
      </c>
      <c r="C881" s="8"/>
      <c r="D881" s="8"/>
      <c r="E881" s="8"/>
      <c r="F881" s="8"/>
      <c r="G881" s="8"/>
    </row>
    <row r="882" customHeight="1" spans="2:7">
      <c r="B882" s="8" t="str">
        <f t="shared" si="13"/>
        <v/>
      </c>
      <c r="C882" s="8"/>
      <c r="D882" s="8"/>
      <c r="E882" s="8"/>
      <c r="F882" s="8"/>
      <c r="G882" s="8"/>
    </row>
    <row r="883" customHeight="1" spans="2:7">
      <c r="B883" s="8" t="str">
        <f t="shared" si="13"/>
        <v/>
      </c>
      <c r="C883" s="8"/>
      <c r="D883" s="8"/>
      <c r="E883" s="8"/>
      <c r="F883" s="8"/>
      <c r="G883" s="8"/>
    </row>
    <row r="884" customHeight="1" spans="2:7">
      <c r="B884" s="8" t="str">
        <f t="shared" si="13"/>
        <v/>
      </c>
      <c r="C884" s="8"/>
      <c r="D884" s="8"/>
      <c r="E884" s="8"/>
      <c r="F884" s="8"/>
      <c r="G884" s="8"/>
    </row>
    <row r="885" customHeight="1" spans="2:7">
      <c r="B885" s="8" t="str">
        <f t="shared" si="13"/>
        <v/>
      </c>
      <c r="C885" s="8"/>
      <c r="D885" s="8"/>
      <c r="E885" s="8"/>
      <c r="F885" s="8"/>
      <c r="G885" s="8"/>
    </row>
    <row r="886" customHeight="1" spans="2:7">
      <c r="B886" s="8" t="str">
        <f t="shared" si="13"/>
        <v/>
      </c>
      <c r="C886" s="8"/>
      <c r="D886" s="8"/>
      <c r="E886" s="8"/>
      <c r="F886" s="8"/>
      <c r="G886" s="8"/>
    </row>
    <row r="887" customHeight="1" spans="2:7">
      <c r="B887" s="8" t="str">
        <f t="shared" si="13"/>
        <v/>
      </c>
      <c r="C887" s="8"/>
      <c r="D887" s="8"/>
      <c r="E887" s="8"/>
      <c r="F887" s="8"/>
      <c r="G887" s="8"/>
    </row>
    <row r="888" customHeight="1" spans="2:7">
      <c r="B888" s="8" t="str">
        <f t="shared" si="13"/>
        <v/>
      </c>
      <c r="C888" s="8"/>
      <c r="D888" s="8"/>
      <c r="E888" s="8"/>
      <c r="F888" s="8"/>
      <c r="G888" s="8"/>
    </row>
    <row r="889" customHeight="1" spans="2:7">
      <c r="B889" s="8" t="str">
        <f t="shared" si="13"/>
        <v/>
      </c>
      <c r="C889" s="8"/>
      <c r="D889" s="8"/>
      <c r="E889" s="8"/>
      <c r="F889" s="8"/>
      <c r="G889" s="8"/>
    </row>
    <row r="890" customHeight="1" spans="2:7">
      <c r="B890" s="8" t="str">
        <f t="shared" si="13"/>
        <v/>
      </c>
      <c r="C890" s="8"/>
      <c r="D890" s="8"/>
      <c r="E890" s="8"/>
      <c r="F890" s="8"/>
      <c r="G890" s="8"/>
    </row>
    <row r="891" customHeight="1" spans="2:7">
      <c r="B891" s="8" t="str">
        <f t="shared" si="13"/>
        <v/>
      </c>
      <c r="C891" s="8"/>
      <c r="D891" s="8"/>
      <c r="E891" s="8"/>
      <c r="F891" s="8"/>
      <c r="G891" s="8"/>
    </row>
    <row r="892" customHeight="1" spans="2:7">
      <c r="B892" s="8" t="str">
        <f t="shared" si="13"/>
        <v/>
      </c>
      <c r="C892" s="8"/>
      <c r="D892" s="8"/>
      <c r="E892" s="8"/>
      <c r="F892" s="8"/>
      <c r="G892" s="8"/>
    </row>
    <row r="893" customHeight="1" spans="2:7">
      <c r="B893" s="8" t="str">
        <f t="shared" si="13"/>
        <v/>
      </c>
      <c r="C893" s="8"/>
      <c r="D893" s="8"/>
      <c r="E893" s="8"/>
      <c r="F893" s="8"/>
      <c r="G893" s="8"/>
    </row>
    <row r="894" customHeight="1" spans="2:7">
      <c r="B894" s="8" t="str">
        <f t="shared" si="13"/>
        <v/>
      </c>
      <c r="C894" s="8"/>
      <c r="D894" s="8"/>
      <c r="E894" s="8"/>
      <c r="F894" s="8"/>
      <c r="G894" s="8"/>
    </row>
    <row r="895" customHeight="1" spans="2:7">
      <c r="B895" s="8" t="str">
        <f t="shared" si="13"/>
        <v/>
      </c>
      <c r="C895" s="8"/>
      <c r="D895" s="8"/>
      <c r="E895" s="8"/>
      <c r="F895" s="8"/>
      <c r="G895" s="8"/>
    </row>
    <row r="896" customHeight="1" spans="2:7">
      <c r="B896" s="8" t="str">
        <f t="shared" si="13"/>
        <v/>
      </c>
      <c r="C896" s="8"/>
      <c r="D896" s="8"/>
      <c r="E896" s="8"/>
      <c r="F896" s="8"/>
      <c r="G896" s="8"/>
    </row>
    <row r="897" customHeight="1" spans="2:7">
      <c r="B897" s="8" t="str">
        <f t="shared" si="13"/>
        <v/>
      </c>
      <c r="C897" s="8"/>
      <c r="D897" s="8"/>
      <c r="E897" s="8"/>
      <c r="F897" s="8"/>
      <c r="G897" s="8"/>
    </row>
    <row r="898" customHeight="1" spans="2:7">
      <c r="B898" s="8" t="str">
        <f t="shared" si="13"/>
        <v/>
      </c>
      <c r="C898" s="8"/>
      <c r="D898" s="8"/>
      <c r="E898" s="8"/>
      <c r="F898" s="8"/>
      <c r="G898" s="8"/>
    </row>
    <row r="899" customHeight="1" spans="2:7">
      <c r="B899" s="8" t="str">
        <f t="shared" si="13"/>
        <v/>
      </c>
      <c r="C899" s="8"/>
      <c r="D899" s="8"/>
      <c r="E899" s="8"/>
      <c r="F899" s="8"/>
      <c r="G899" s="8"/>
    </row>
    <row r="900" customHeight="1" spans="2:7">
      <c r="B900" s="8" t="str">
        <f t="shared" si="13"/>
        <v/>
      </c>
      <c r="C900" s="8"/>
      <c r="D900" s="8"/>
      <c r="E900" s="8"/>
      <c r="F900" s="8"/>
      <c r="G900" s="8"/>
    </row>
    <row r="901" customHeight="1" spans="2:7">
      <c r="B901" s="8" t="str">
        <f t="shared" ref="B901:B964" si="14">IF(C901&lt;&gt;"",ROW()-3,"")</f>
        <v/>
      </c>
      <c r="C901" s="8"/>
      <c r="D901" s="8"/>
      <c r="E901" s="8"/>
      <c r="F901" s="8"/>
      <c r="G901" s="8"/>
    </row>
    <row r="902" customHeight="1" spans="2:7">
      <c r="B902" s="8" t="str">
        <f t="shared" si="14"/>
        <v/>
      </c>
      <c r="C902" s="8"/>
      <c r="D902" s="8"/>
      <c r="E902" s="8"/>
      <c r="F902" s="8"/>
      <c r="G902" s="8"/>
    </row>
    <row r="903" customHeight="1" spans="2:7">
      <c r="B903" s="8" t="str">
        <f t="shared" si="14"/>
        <v/>
      </c>
      <c r="C903" s="8"/>
      <c r="D903" s="8"/>
      <c r="E903" s="8"/>
      <c r="F903" s="8"/>
      <c r="G903" s="8"/>
    </row>
    <row r="904" customHeight="1" spans="2:7">
      <c r="B904" s="8" t="str">
        <f t="shared" si="14"/>
        <v/>
      </c>
      <c r="C904" s="8"/>
      <c r="D904" s="8"/>
      <c r="E904" s="8"/>
      <c r="F904" s="8"/>
      <c r="G904" s="8"/>
    </row>
    <row r="905" customHeight="1" spans="2:7">
      <c r="B905" s="8" t="str">
        <f t="shared" si="14"/>
        <v/>
      </c>
      <c r="C905" s="8"/>
      <c r="D905" s="8"/>
      <c r="E905" s="8"/>
      <c r="F905" s="8"/>
      <c r="G905" s="8"/>
    </row>
    <row r="906" customHeight="1" spans="2:7">
      <c r="B906" s="8" t="str">
        <f t="shared" si="14"/>
        <v/>
      </c>
      <c r="C906" s="8"/>
      <c r="D906" s="8"/>
      <c r="E906" s="8"/>
      <c r="F906" s="8"/>
      <c r="G906" s="8"/>
    </row>
    <row r="907" customHeight="1" spans="2:7">
      <c r="B907" s="8" t="str">
        <f t="shared" si="14"/>
        <v/>
      </c>
      <c r="C907" s="8"/>
      <c r="D907" s="8"/>
      <c r="E907" s="8"/>
      <c r="F907" s="8"/>
      <c r="G907" s="8"/>
    </row>
    <row r="908" customHeight="1" spans="2:7">
      <c r="B908" s="8" t="str">
        <f t="shared" si="14"/>
        <v/>
      </c>
      <c r="C908" s="8"/>
      <c r="D908" s="8"/>
      <c r="E908" s="8"/>
      <c r="F908" s="8"/>
      <c r="G908" s="8"/>
    </row>
    <row r="909" customHeight="1" spans="2:7">
      <c r="B909" s="8" t="str">
        <f t="shared" si="14"/>
        <v/>
      </c>
      <c r="C909" s="8"/>
      <c r="D909" s="8"/>
      <c r="E909" s="8"/>
      <c r="F909" s="8"/>
      <c r="G909" s="8"/>
    </row>
    <row r="910" customHeight="1" spans="2:7">
      <c r="B910" s="8" t="str">
        <f t="shared" si="14"/>
        <v/>
      </c>
      <c r="C910" s="8"/>
      <c r="D910" s="8"/>
      <c r="E910" s="8"/>
      <c r="F910" s="8"/>
      <c r="G910" s="8"/>
    </row>
    <row r="911" customHeight="1" spans="2:7">
      <c r="B911" s="8" t="str">
        <f t="shared" si="14"/>
        <v/>
      </c>
      <c r="C911" s="8"/>
      <c r="D911" s="8"/>
      <c r="E911" s="8"/>
      <c r="F911" s="8"/>
      <c r="G911" s="8"/>
    </row>
    <row r="912" customHeight="1" spans="2:7">
      <c r="B912" s="8" t="str">
        <f t="shared" si="14"/>
        <v/>
      </c>
      <c r="C912" s="8"/>
      <c r="D912" s="8"/>
      <c r="E912" s="8"/>
      <c r="F912" s="8"/>
      <c r="G912" s="8"/>
    </row>
    <row r="913" customHeight="1" spans="2:7">
      <c r="B913" s="8" t="str">
        <f t="shared" si="14"/>
        <v/>
      </c>
      <c r="C913" s="8"/>
      <c r="D913" s="8"/>
      <c r="E913" s="8"/>
      <c r="F913" s="8"/>
      <c r="G913" s="8"/>
    </row>
    <row r="914" customHeight="1" spans="2:7">
      <c r="B914" s="8" t="str">
        <f t="shared" si="14"/>
        <v/>
      </c>
      <c r="C914" s="8"/>
      <c r="D914" s="8"/>
      <c r="E914" s="8"/>
      <c r="F914" s="8"/>
      <c r="G914" s="8"/>
    </row>
    <row r="915" customHeight="1" spans="2:7">
      <c r="B915" s="8" t="str">
        <f t="shared" si="14"/>
        <v/>
      </c>
      <c r="C915" s="8"/>
      <c r="D915" s="8"/>
      <c r="E915" s="8"/>
      <c r="F915" s="8"/>
      <c r="G915" s="8"/>
    </row>
    <row r="916" customHeight="1" spans="2:7">
      <c r="B916" s="8" t="str">
        <f t="shared" si="14"/>
        <v/>
      </c>
      <c r="C916" s="8"/>
      <c r="D916" s="8"/>
      <c r="E916" s="8"/>
      <c r="F916" s="8"/>
      <c r="G916" s="8"/>
    </row>
    <row r="917" customHeight="1" spans="2:7">
      <c r="B917" s="8" t="str">
        <f t="shared" si="14"/>
        <v/>
      </c>
      <c r="C917" s="8"/>
      <c r="D917" s="8"/>
      <c r="E917" s="8"/>
      <c r="F917" s="8"/>
      <c r="G917" s="8"/>
    </row>
    <row r="918" customHeight="1" spans="2:7">
      <c r="B918" s="8" t="str">
        <f t="shared" si="14"/>
        <v/>
      </c>
      <c r="C918" s="8"/>
      <c r="D918" s="8"/>
      <c r="E918" s="8"/>
      <c r="F918" s="8"/>
      <c r="G918" s="8"/>
    </row>
    <row r="919" customHeight="1" spans="2:7">
      <c r="B919" s="8" t="str">
        <f t="shared" si="14"/>
        <v/>
      </c>
      <c r="C919" s="8"/>
      <c r="D919" s="8"/>
      <c r="E919" s="8"/>
      <c r="F919" s="8"/>
      <c r="G919" s="8"/>
    </row>
    <row r="920" customHeight="1" spans="2:7">
      <c r="B920" s="8" t="str">
        <f t="shared" si="14"/>
        <v/>
      </c>
      <c r="C920" s="8"/>
      <c r="D920" s="8"/>
      <c r="E920" s="8"/>
      <c r="F920" s="8"/>
      <c r="G920" s="8"/>
    </row>
    <row r="921" customHeight="1" spans="2:7">
      <c r="B921" s="8" t="str">
        <f t="shared" si="14"/>
        <v/>
      </c>
      <c r="C921" s="8"/>
      <c r="D921" s="8"/>
      <c r="E921" s="8"/>
      <c r="F921" s="8"/>
      <c r="G921" s="8"/>
    </row>
    <row r="922" customHeight="1" spans="2:7">
      <c r="B922" s="8" t="str">
        <f t="shared" si="14"/>
        <v/>
      </c>
      <c r="C922" s="8"/>
      <c r="D922" s="8"/>
      <c r="E922" s="8"/>
      <c r="F922" s="8"/>
      <c r="G922" s="8"/>
    </row>
    <row r="923" customHeight="1" spans="2:7">
      <c r="B923" s="8" t="str">
        <f t="shared" si="14"/>
        <v/>
      </c>
      <c r="C923" s="8"/>
      <c r="D923" s="8"/>
      <c r="E923" s="8"/>
      <c r="F923" s="8"/>
      <c r="G923" s="8"/>
    </row>
    <row r="924" customHeight="1" spans="2:7">
      <c r="B924" s="8" t="str">
        <f t="shared" si="14"/>
        <v/>
      </c>
      <c r="C924" s="8"/>
      <c r="D924" s="8"/>
      <c r="E924" s="8"/>
      <c r="F924" s="8"/>
      <c r="G924" s="8"/>
    </row>
    <row r="925" customHeight="1" spans="2:7">
      <c r="B925" s="8" t="str">
        <f t="shared" si="14"/>
        <v/>
      </c>
      <c r="C925" s="8"/>
      <c r="D925" s="8"/>
      <c r="E925" s="8"/>
      <c r="F925" s="8"/>
      <c r="G925" s="8"/>
    </row>
    <row r="926" customHeight="1" spans="2:7">
      <c r="B926" s="8" t="str">
        <f t="shared" si="14"/>
        <v/>
      </c>
      <c r="C926" s="8"/>
      <c r="D926" s="8"/>
      <c r="E926" s="8"/>
      <c r="F926" s="8"/>
      <c r="G926" s="8"/>
    </row>
    <row r="927" customHeight="1" spans="2:7">
      <c r="B927" s="8" t="str">
        <f t="shared" si="14"/>
        <v/>
      </c>
      <c r="C927" s="8"/>
      <c r="D927" s="8"/>
      <c r="E927" s="8"/>
      <c r="F927" s="8"/>
      <c r="G927" s="8"/>
    </row>
    <row r="928" customHeight="1" spans="2:7">
      <c r="B928" s="8" t="str">
        <f t="shared" si="14"/>
        <v/>
      </c>
      <c r="C928" s="8"/>
      <c r="D928" s="8"/>
      <c r="E928" s="8"/>
      <c r="F928" s="8"/>
      <c r="G928" s="8"/>
    </row>
    <row r="929" customHeight="1" spans="2:7">
      <c r="B929" s="8" t="str">
        <f t="shared" si="14"/>
        <v/>
      </c>
      <c r="C929" s="8"/>
      <c r="D929" s="8"/>
      <c r="E929" s="8"/>
      <c r="F929" s="8"/>
      <c r="G929" s="8"/>
    </row>
    <row r="930" customHeight="1" spans="2:7">
      <c r="B930" s="8" t="str">
        <f t="shared" si="14"/>
        <v/>
      </c>
      <c r="C930" s="8"/>
      <c r="D930" s="8"/>
      <c r="E930" s="8"/>
      <c r="F930" s="8"/>
      <c r="G930" s="8"/>
    </row>
    <row r="931" customHeight="1" spans="2:7">
      <c r="B931" s="8" t="str">
        <f t="shared" si="14"/>
        <v/>
      </c>
      <c r="C931" s="8"/>
      <c r="D931" s="8"/>
      <c r="E931" s="8"/>
      <c r="F931" s="8"/>
      <c r="G931" s="8"/>
    </row>
    <row r="932" customHeight="1" spans="2:7">
      <c r="B932" s="8" t="str">
        <f t="shared" si="14"/>
        <v/>
      </c>
      <c r="C932" s="8"/>
      <c r="D932" s="8"/>
      <c r="E932" s="8"/>
      <c r="F932" s="8"/>
      <c r="G932" s="8"/>
    </row>
    <row r="933" customHeight="1" spans="2:7">
      <c r="B933" s="8" t="str">
        <f t="shared" si="14"/>
        <v/>
      </c>
      <c r="C933" s="8"/>
      <c r="D933" s="8"/>
      <c r="E933" s="8"/>
      <c r="F933" s="8"/>
      <c r="G933" s="8"/>
    </row>
    <row r="934" customHeight="1" spans="2:7">
      <c r="B934" s="8" t="str">
        <f t="shared" si="14"/>
        <v/>
      </c>
      <c r="C934" s="8"/>
      <c r="D934" s="8"/>
      <c r="E934" s="8"/>
      <c r="F934" s="8"/>
      <c r="G934" s="8"/>
    </row>
    <row r="935" customHeight="1" spans="2:7">
      <c r="B935" s="8" t="str">
        <f t="shared" si="14"/>
        <v/>
      </c>
      <c r="C935" s="8"/>
      <c r="D935" s="8"/>
      <c r="E935" s="8"/>
      <c r="F935" s="8"/>
      <c r="G935" s="8"/>
    </row>
    <row r="936" customHeight="1" spans="2:7">
      <c r="B936" s="8" t="str">
        <f t="shared" si="14"/>
        <v/>
      </c>
      <c r="C936" s="8"/>
      <c r="D936" s="8"/>
      <c r="E936" s="8"/>
      <c r="F936" s="8"/>
      <c r="G936" s="8"/>
    </row>
    <row r="937" customHeight="1" spans="2:7">
      <c r="B937" s="8" t="str">
        <f t="shared" si="14"/>
        <v/>
      </c>
      <c r="C937" s="8"/>
      <c r="D937" s="8"/>
      <c r="E937" s="8"/>
      <c r="F937" s="8"/>
      <c r="G937" s="8"/>
    </row>
    <row r="938" customHeight="1" spans="2:7">
      <c r="B938" s="8" t="str">
        <f t="shared" si="14"/>
        <v/>
      </c>
      <c r="C938" s="8"/>
      <c r="D938" s="8"/>
      <c r="E938" s="8"/>
      <c r="F938" s="8"/>
      <c r="G938" s="8"/>
    </row>
    <row r="939" customHeight="1" spans="2:7">
      <c r="B939" s="8" t="str">
        <f t="shared" si="14"/>
        <v/>
      </c>
      <c r="C939" s="8"/>
      <c r="D939" s="8"/>
      <c r="E939" s="8"/>
      <c r="F939" s="8"/>
      <c r="G939" s="8"/>
    </row>
    <row r="940" customHeight="1" spans="2:7">
      <c r="B940" s="8" t="str">
        <f t="shared" si="14"/>
        <v/>
      </c>
      <c r="C940" s="8"/>
      <c r="D940" s="8"/>
      <c r="E940" s="8"/>
      <c r="F940" s="8"/>
      <c r="G940" s="8"/>
    </row>
    <row r="941" customHeight="1" spans="2:7">
      <c r="B941" s="8" t="str">
        <f t="shared" si="14"/>
        <v/>
      </c>
      <c r="C941" s="8"/>
      <c r="D941" s="8"/>
      <c r="E941" s="8"/>
      <c r="F941" s="8"/>
      <c r="G941" s="8"/>
    </row>
    <row r="942" customHeight="1" spans="2:7">
      <c r="B942" s="8" t="str">
        <f t="shared" si="14"/>
        <v/>
      </c>
      <c r="C942" s="8"/>
      <c r="D942" s="8"/>
      <c r="E942" s="8"/>
      <c r="F942" s="8"/>
      <c r="G942" s="8"/>
    </row>
    <row r="943" customHeight="1" spans="2:7">
      <c r="B943" s="8" t="str">
        <f t="shared" si="14"/>
        <v/>
      </c>
      <c r="C943" s="8"/>
      <c r="D943" s="8"/>
      <c r="E943" s="8"/>
      <c r="F943" s="8"/>
      <c r="G943" s="8"/>
    </row>
    <row r="944" customHeight="1" spans="2:7">
      <c r="B944" s="8" t="str">
        <f t="shared" si="14"/>
        <v/>
      </c>
      <c r="C944" s="8"/>
      <c r="D944" s="8"/>
      <c r="E944" s="8"/>
      <c r="F944" s="8"/>
      <c r="G944" s="8"/>
    </row>
    <row r="945" customHeight="1" spans="2:7">
      <c r="B945" s="8" t="str">
        <f t="shared" si="14"/>
        <v/>
      </c>
      <c r="C945" s="8"/>
      <c r="D945" s="8"/>
      <c r="E945" s="8"/>
      <c r="F945" s="8"/>
      <c r="G945" s="8"/>
    </row>
    <row r="946" customHeight="1" spans="2:7">
      <c r="B946" s="8" t="str">
        <f t="shared" si="14"/>
        <v/>
      </c>
      <c r="C946" s="8"/>
      <c r="D946" s="8"/>
      <c r="E946" s="8"/>
      <c r="F946" s="8"/>
      <c r="G946" s="8"/>
    </row>
    <row r="947" customHeight="1" spans="2:7">
      <c r="B947" s="8" t="str">
        <f t="shared" si="14"/>
        <v/>
      </c>
      <c r="C947" s="8"/>
      <c r="D947" s="8"/>
      <c r="E947" s="8"/>
      <c r="F947" s="8"/>
      <c r="G947" s="8"/>
    </row>
    <row r="948" customHeight="1" spans="2:7">
      <c r="B948" s="8" t="str">
        <f t="shared" si="14"/>
        <v/>
      </c>
      <c r="C948" s="8"/>
      <c r="D948" s="8"/>
      <c r="E948" s="8"/>
      <c r="F948" s="8"/>
      <c r="G948" s="8"/>
    </row>
    <row r="949" customHeight="1" spans="2:7">
      <c r="B949" s="8" t="str">
        <f t="shared" si="14"/>
        <v/>
      </c>
      <c r="C949" s="8"/>
      <c r="D949" s="8"/>
      <c r="E949" s="8"/>
      <c r="F949" s="8"/>
      <c r="G949" s="8"/>
    </row>
    <row r="950" customHeight="1" spans="2:7">
      <c r="B950" s="8" t="str">
        <f t="shared" si="14"/>
        <v/>
      </c>
      <c r="C950" s="8"/>
      <c r="D950" s="8"/>
      <c r="E950" s="8"/>
      <c r="F950" s="8"/>
      <c r="G950" s="8"/>
    </row>
    <row r="951" customHeight="1" spans="2:7">
      <c r="B951" s="8" t="str">
        <f t="shared" si="14"/>
        <v/>
      </c>
      <c r="C951" s="8"/>
      <c r="D951" s="8"/>
      <c r="E951" s="8"/>
      <c r="F951" s="8"/>
      <c r="G951" s="8"/>
    </row>
    <row r="952" customHeight="1" spans="2:7">
      <c r="B952" s="8" t="str">
        <f t="shared" si="14"/>
        <v/>
      </c>
      <c r="C952" s="8"/>
      <c r="D952" s="8"/>
      <c r="E952" s="8"/>
      <c r="F952" s="8"/>
      <c r="G952" s="8"/>
    </row>
    <row r="953" customHeight="1" spans="2:7">
      <c r="B953" s="8" t="str">
        <f t="shared" si="14"/>
        <v/>
      </c>
      <c r="C953" s="8"/>
      <c r="D953" s="8"/>
      <c r="E953" s="8"/>
      <c r="F953" s="8"/>
      <c r="G953" s="8"/>
    </row>
    <row r="954" customHeight="1" spans="2:7">
      <c r="B954" s="8" t="str">
        <f t="shared" si="14"/>
        <v/>
      </c>
      <c r="C954" s="8"/>
      <c r="D954" s="8"/>
      <c r="E954" s="8"/>
      <c r="F954" s="8"/>
      <c r="G954" s="8"/>
    </row>
    <row r="955" customHeight="1" spans="2:7">
      <c r="B955" s="8" t="str">
        <f t="shared" si="14"/>
        <v/>
      </c>
      <c r="C955" s="8"/>
      <c r="D955" s="8"/>
      <c r="E955" s="8"/>
      <c r="F955" s="8"/>
      <c r="G955" s="8"/>
    </row>
    <row r="956" customHeight="1" spans="2:7">
      <c r="B956" s="8" t="str">
        <f t="shared" si="14"/>
        <v/>
      </c>
      <c r="C956" s="8"/>
      <c r="D956" s="8"/>
      <c r="E956" s="8"/>
      <c r="F956" s="8"/>
      <c r="G956" s="8"/>
    </row>
    <row r="957" customHeight="1" spans="2:7">
      <c r="B957" s="8" t="str">
        <f t="shared" si="14"/>
        <v/>
      </c>
      <c r="C957" s="8"/>
      <c r="D957" s="8"/>
      <c r="E957" s="8"/>
      <c r="F957" s="8"/>
      <c r="G957" s="8"/>
    </row>
    <row r="958" customHeight="1" spans="2:7">
      <c r="B958" s="8" t="str">
        <f t="shared" si="14"/>
        <v/>
      </c>
      <c r="C958" s="8"/>
      <c r="D958" s="8"/>
      <c r="E958" s="8"/>
      <c r="F958" s="8"/>
      <c r="G958" s="8"/>
    </row>
    <row r="959" customHeight="1" spans="2:7">
      <c r="B959" s="8" t="str">
        <f t="shared" si="14"/>
        <v/>
      </c>
      <c r="C959" s="8"/>
      <c r="D959" s="8"/>
      <c r="E959" s="8"/>
      <c r="F959" s="8"/>
      <c r="G959" s="8"/>
    </row>
    <row r="960" customHeight="1" spans="2:7">
      <c r="B960" s="8" t="str">
        <f t="shared" si="14"/>
        <v/>
      </c>
      <c r="C960" s="8"/>
      <c r="D960" s="8"/>
      <c r="E960" s="8"/>
      <c r="F960" s="8"/>
      <c r="G960" s="8"/>
    </row>
    <row r="961" customHeight="1" spans="2:7">
      <c r="B961" s="8" t="str">
        <f t="shared" si="14"/>
        <v/>
      </c>
      <c r="C961" s="8"/>
      <c r="D961" s="8"/>
      <c r="E961" s="8"/>
      <c r="F961" s="8"/>
      <c r="G961" s="8"/>
    </row>
    <row r="962" customHeight="1" spans="2:7">
      <c r="B962" s="8" t="str">
        <f t="shared" si="14"/>
        <v/>
      </c>
      <c r="C962" s="8"/>
      <c r="D962" s="8"/>
      <c r="E962" s="8"/>
      <c r="F962" s="8"/>
      <c r="G962" s="8"/>
    </row>
    <row r="963" customHeight="1" spans="2:7">
      <c r="B963" s="8" t="str">
        <f t="shared" si="14"/>
        <v/>
      </c>
      <c r="C963" s="8"/>
      <c r="D963" s="8"/>
      <c r="E963" s="8"/>
      <c r="F963" s="8"/>
      <c r="G963" s="8"/>
    </row>
    <row r="964" customHeight="1" spans="2:7">
      <c r="B964" s="8" t="str">
        <f t="shared" si="14"/>
        <v/>
      </c>
      <c r="C964" s="8"/>
      <c r="D964" s="8"/>
      <c r="E964" s="8"/>
      <c r="F964" s="8"/>
      <c r="G964" s="8"/>
    </row>
    <row r="965" customHeight="1" spans="2:7">
      <c r="B965" s="8" t="str">
        <f t="shared" ref="B965:B1000" si="15">IF(C965&lt;&gt;"",ROW()-3,"")</f>
        <v/>
      </c>
      <c r="C965" s="8"/>
      <c r="D965" s="8"/>
      <c r="E965" s="8"/>
      <c r="F965" s="8"/>
      <c r="G965" s="8"/>
    </row>
    <row r="966" customHeight="1" spans="2:7">
      <c r="B966" s="8" t="str">
        <f t="shared" si="15"/>
        <v/>
      </c>
      <c r="C966" s="8"/>
      <c r="D966" s="8"/>
      <c r="E966" s="8"/>
      <c r="F966" s="8"/>
      <c r="G966" s="8"/>
    </row>
    <row r="967" customHeight="1" spans="2:7">
      <c r="B967" s="8" t="str">
        <f t="shared" si="15"/>
        <v/>
      </c>
      <c r="C967" s="8"/>
      <c r="D967" s="8"/>
      <c r="E967" s="8"/>
      <c r="F967" s="8"/>
      <c r="G967" s="8"/>
    </row>
    <row r="968" customHeight="1" spans="2:7">
      <c r="B968" s="8" t="str">
        <f t="shared" si="15"/>
        <v/>
      </c>
      <c r="C968" s="8"/>
      <c r="D968" s="8"/>
      <c r="E968" s="8"/>
      <c r="F968" s="8"/>
      <c r="G968" s="8"/>
    </row>
    <row r="969" customHeight="1" spans="2:7">
      <c r="B969" s="8" t="str">
        <f t="shared" si="15"/>
        <v/>
      </c>
      <c r="C969" s="8"/>
      <c r="D969" s="8"/>
      <c r="E969" s="8"/>
      <c r="F969" s="8"/>
      <c r="G969" s="8"/>
    </row>
    <row r="970" customHeight="1" spans="2:7">
      <c r="B970" s="8" t="str">
        <f t="shared" si="15"/>
        <v/>
      </c>
      <c r="C970" s="8"/>
      <c r="D970" s="8"/>
      <c r="E970" s="8"/>
      <c r="F970" s="8"/>
      <c r="G970" s="8"/>
    </row>
    <row r="971" customHeight="1" spans="2:7">
      <c r="B971" s="8" t="str">
        <f t="shared" si="15"/>
        <v/>
      </c>
      <c r="C971" s="8"/>
      <c r="D971" s="8"/>
      <c r="E971" s="8"/>
      <c r="F971" s="8"/>
      <c r="G971" s="8"/>
    </row>
    <row r="972" customHeight="1" spans="2:7">
      <c r="B972" s="8" t="str">
        <f t="shared" si="15"/>
        <v/>
      </c>
      <c r="C972" s="8"/>
      <c r="D972" s="8"/>
      <c r="E972" s="8"/>
      <c r="F972" s="8"/>
      <c r="G972" s="8"/>
    </row>
    <row r="973" customHeight="1" spans="2:7">
      <c r="B973" s="8" t="str">
        <f t="shared" si="15"/>
        <v/>
      </c>
      <c r="C973" s="8"/>
      <c r="D973" s="8"/>
      <c r="E973" s="8"/>
      <c r="F973" s="8"/>
      <c r="G973" s="8"/>
    </row>
    <row r="974" customHeight="1" spans="2:7">
      <c r="B974" s="8" t="str">
        <f t="shared" si="15"/>
        <v/>
      </c>
      <c r="C974" s="8"/>
      <c r="D974" s="8"/>
      <c r="E974" s="8"/>
      <c r="F974" s="8"/>
      <c r="G974" s="8"/>
    </row>
    <row r="975" customHeight="1" spans="2:7">
      <c r="B975" s="8" t="str">
        <f t="shared" si="15"/>
        <v/>
      </c>
      <c r="C975" s="8"/>
      <c r="D975" s="8"/>
      <c r="E975" s="8"/>
      <c r="F975" s="8"/>
      <c r="G975" s="8"/>
    </row>
    <row r="976" customHeight="1" spans="2:7">
      <c r="B976" s="8" t="str">
        <f t="shared" si="15"/>
        <v/>
      </c>
      <c r="C976" s="8"/>
      <c r="D976" s="8"/>
      <c r="E976" s="8"/>
      <c r="F976" s="8"/>
      <c r="G976" s="8"/>
    </row>
    <row r="977" customHeight="1" spans="2:7">
      <c r="B977" s="8" t="str">
        <f t="shared" si="15"/>
        <v/>
      </c>
      <c r="C977" s="8"/>
      <c r="D977" s="8"/>
      <c r="E977" s="8"/>
      <c r="F977" s="8"/>
      <c r="G977" s="8"/>
    </row>
    <row r="978" customHeight="1" spans="2:7">
      <c r="B978" s="8" t="str">
        <f t="shared" si="15"/>
        <v/>
      </c>
      <c r="C978" s="8"/>
      <c r="D978" s="8"/>
      <c r="E978" s="8"/>
      <c r="F978" s="8"/>
      <c r="G978" s="8"/>
    </row>
    <row r="979" customHeight="1" spans="2:7">
      <c r="B979" s="8" t="str">
        <f t="shared" si="15"/>
        <v/>
      </c>
      <c r="C979" s="8"/>
      <c r="D979" s="8"/>
      <c r="E979" s="8"/>
      <c r="F979" s="8"/>
      <c r="G979" s="8"/>
    </row>
    <row r="980" customHeight="1" spans="2:7">
      <c r="B980" s="8" t="str">
        <f t="shared" si="15"/>
        <v/>
      </c>
      <c r="C980" s="8"/>
      <c r="D980" s="8"/>
      <c r="E980" s="8"/>
      <c r="F980" s="8"/>
      <c r="G980" s="8"/>
    </row>
    <row r="981" customHeight="1" spans="2:7">
      <c r="B981" s="8" t="str">
        <f t="shared" si="15"/>
        <v/>
      </c>
      <c r="C981" s="8"/>
      <c r="D981" s="8"/>
      <c r="E981" s="8"/>
      <c r="F981" s="8"/>
      <c r="G981" s="8"/>
    </row>
    <row r="982" customHeight="1" spans="2:7">
      <c r="B982" s="8" t="str">
        <f t="shared" si="15"/>
        <v/>
      </c>
      <c r="C982" s="8"/>
      <c r="D982" s="8"/>
      <c r="E982" s="8"/>
      <c r="F982" s="8"/>
      <c r="G982" s="8"/>
    </row>
    <row r="983" customHeight="1" spans="2:7">
      <c r="B983" s="8" t="str">
        <f t="shared" si="15"/>
        <v/>
      </c>
      <c r="C983" s="8"/>
      <c r="D983" s="8"/>
      <c r="E983" s="8"/>
      <c r="F983" s="8"/>
      <c r="G983" s="8"/>
    </row>
    <row r="984" customHeight="1" spans="2:7">
      <c r="B984" s="8" t="str">
        <f t="shared" si="15"/>
        <v/>
      </c>
      <c r="C984" s="8"/>
      <c r="D984" s="8"/>
      <c r="E984" s="8"/>
      <c r="F984" s="8"/>
      <c r="G984" s="8"/>
    </row>
    <row r="985" customHeight="1" spans="2:7">
      <c r="B985" s="8" t="str">
        <f t="shared" si="15"/>
        <v/>
      </c>
      <c r="C985" s="8"/>
      <c r="D985" s="8"/>
      <c r="E985" s="8"/>
      <c r="F985" s="8"/>
      <c r="G985" s="8"/>
    </row>
    <row r="986" customHeight="1" spans="2:7">
      <c r="B986" s="8" t="str">
        <f t="shared" si="15"/>
        <v/>
      </c>
      <c r="C986" s="8"/>
      <c r="D986" s="8"/>
      <c r="E986" s="8"/>
      <c r="F986" s="8"/>
      <c r="G986" s="8"/>
    </row>
    <row r="987" customHeight="1" spans="2:7">
      <c r="B987" s="8" t="str">
        <f t="shared" si="15"/>
        <v/>
      </c>
      <c r="C987" s="8"/>
      <c r="D987" s="8"/>
      <c r="E987" s="8"/>
      <c r="F987" s="8"/>
      <c r="G987" s="8"/>
    </row>
    <row r="988" customHeight="1" spans="2:7">
      <c r="B988" s="8" t="str">
        <f t="shared" si="15"/>
        <v/>
      </c>
      <c r="C988" s="8"/>
      <c r="D988" s="8"/>
      <c r="E988" s="8"/>
      <c r="F988" s="8"/>
      <c r="G988" s="8"/>
    </row>
    <row r="989" customHeight="1" spans="2:7">
      <c r="B989" s="8" t="str">
        <f t="shared" si="15"/>
        <v/>
      </c>
      <c r="C989" s="8"/>
      <c r="D989" s="8"/>
      <c r="E989" s="8"/>
      <c r="F989" s="8"/>
      <c r="G989" s="8"/>
    </row>
    <row r="990" customHeight="1" spans="2:7">
      <c r="B990" s="8" t="str">
        <f t="shared" si="15"/>
        <v/>
      </c>
      <c r="C990" s="8"/>
      <c r="D990" s="8"/>
      <c r="E990" s="8"/>
      <c r="F990" s="8"/>
      <c r="G990" s="8"/>
    </row>
    <row r="991" customHeight="1" spans="2:7">
      <c r="B991" s="8" t="str">
        <f t="shared" si="15"/>
        <v/>
      </c>
      <c r="C991" s="8"/>
      <c r="D991" s="8"/>
      <c r="E991" s="8"/>
      <c r="F991" s="8"/>
      <c r="G991" s="8"/>
    </row>
    <row r="992" customHeight="1" spans="2:7">
      <c r="B992" s="8" t="str">
        <f t="shared" si="15"/>
        <v/>
      </c>
      <c r="C992" s="8"/>
      <c r="D992" s="8"/>
      <c r="E992" s="8"/>
      <c r="F992" s="8"/>
      <c r="G992" s="8"/>
    </row>
    <row r="993" customHeight="1" spans="2:7">
      <c r="B993" s="8" t="str">
        <f t="shared" si="15"/>
        <v/>
      </c>
      <c r="C993" s="8"/>
      <c r="D993" s="8"/>
      <c r="E993" s="8"/>
      <c r="F993" s="8"/>
      <c r="G993" s="8"/>
    </row>
    <row r="994" customHeight="1" spans="2:7">
      <c r="B994" s="8" t="str">
        <f t="shared" si="15"/>
        <v/>
      </c>
      <c r="C994" s="8"/>
      <c r="D994" s="8"/>
      <c r="E994" s="8"/>
      <c r="F994" s="8"/>
      <c r="G994" s="8"/>
    </row>
    <row r="995" customHeight="1" spans="2:7">
      <c r="B995" s="8" t="str">
        <f t="shared" si="15"/>
        <v/>
      </c>
      <c r="C995" s="8"/>
      <c r="D995" s="8"/>
      <c r="E995" s="8"/>
      <c r="F995" s="8"/>
      <c r="G995" s="8"/>
    </row>
    <row r="996" customHeight="1" spans="2:7">
      <c r="B996" s="8" t="str">
        <f t="shared" si="15"/>
        <v/>
      </c>
      <c r="C996" s="8"/>
      <c r="D996" s="8"/>
      <c r="E996" s="8"/>
      <c r="F996" s="8"/>
      <c r="G996" s="8"/>
    </row>
    <row r="997" customHeight="1" spans="2:7">
      <c r="B997" s="8" t="str">
        <f t="shared" si="15"/>
        <v/>
      </c>
      <c r="C997" s="8"/>
      <c r="D997" s="8"/>
      <c r="E997" s="8"/>
      <c r="F997" s="8"/>
      <c r="G997" s="8"/>
    </row>
    <row r="998" customHeight="1" spans="2:7">
      <c r="B998" s="8" t="str">
        <f t="shared" si="15"/>
        <v/>
      </c>
      <c r="C998" s="8"/>
      <c r="D998" s="8"/>
      <c r="E998" s="8"/>
      <c r="F998" s="8"/>
      <c r="G998" s="8"/>
    </row>
    <row r="999" customHeight="1" spans="2:7">
      <c r="B999" s="8" t="str">
        <f t="shared" si="15"/>
        <v/>
      </c>
      <c r="C999" s="8"/>
      <c r="D999" s="8"/>
      <c r="E999" s="8"/>
      <c r="F999" s="8"/>
      <c r="G999" s="8"/>
    </row>
    <row r="1000" customHeight="1" spans="2:7">
      <c r="B1000" s="8" t="str">
        <f t="shared" si="15"/>
        <v/>
      </c>
      <c r="C1000" s="8"/>
      <c r="D1000" s="8"/>
      <c r="E1000" s="8"/>
      <c r="F1000" s="8"/>
      <c r="G1000" s="8"/>
    </row>
    <row r="1001" customHeight="1" spans="2:7">
      <c r="B1001" s="8"/>
      <c r="C1001" s="8"/>
      <c r="D1001" s="8"/>
      <c r="E1001" s="8"/>
      <c r="F1001" s="8"/>
      <c r="G1001" s="8"/>
    </row>
    <row r="1002" customHeight="1" spans="2:7">
      <c r="B1002" s="8"/>
      <c r="C1002" s="8"/>
      <c r="D1002" s="8"/>
      <c r="E1002" s="8"/>
      <c r="F1002" s="8"/>
      <c r="G1002" s="8"/>
    </row>
    <row r="1003" customHeight="1" spans="2:7">
      <c r="B1003" s="8"/>
      <c r="C1003" s="8"/>
      <c r="D1003" s="8"/>
      <c r="E1003" s="8"/>
      <c r="F1003" s="8"/>
      <c r="G1003" s="8"/>
    </row>
  </sheetData>
  <mergeCells count="1">
    <mergeCell ref="B1:G1"/>
  </mergeCells>
  <conditionalFormatting sqref="B4:G1003">
    <cfRule type="expression" dxfId="0" priority="1">
      <formula>MOD(ROW(),2)</formula>
    </cfRule>
  </conditionalFormatting>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1004"/>
  <sheetViews>
    <sheetView showGridLines="0" tabSelected="1" workbookViewId="0">
      <selection activeCell="C6" sqref="C6"/>
    </sheetView>
  </sheetViews>
  <sheetFormatPr defaultColWidth="9" defaultRowHeight="27" customHeight="1"/>
  <cols>
    <col min="1" max="1" width="5.125" style="1" customWidth="1"/>
    <col min="2" max="2" width="6.75" style="1" customWidth="1"/>
    <col min="3" max="3" width="12.375" style="1" customWidth="1"/>
    <col min="4" max="5" width="19.375" style="1" customWidth="1"/>
    <col min="6" max="6" width="16.375" style="1" customWidth="1"/>
    <col min="7" max="7" width="13.875" style="1" customWidth="1"/>
    <col min="8" max="8" width="15.75" style="2" customWidth="1"/>
    <col min="9" max="9" width="20.75" style="2" customWidth="1"/>
    <col min="10" max="10" width="14.25" style="3" customWidth="1"/>
    <col min="11" max="11" width="27" style="1" customWidth="1"/>
    <col min="12" max="16384" width="9" style="1"/>
  </cols>
  <sheetData>
    <row r="1" ht="31.5" spans="2:10">
      <c r="B1" s="4" t="s">
        <v>48</v>
      </c>
      <c r="C1" s="4"/>
      <c r="D1" s="4"/>
      <c r="E1" s="4"/>
      <c r="H1" s="1"/>
      <c r="I1" s="1"/>
      <c r="J1" s="1"/>
    </row>
    <row r="2" ht="12.75" customHeight="1" spans="2:11">
      <c r="B2" s="5" t="s">
        <v>11</v>
      </c>
      <c r="C2" s="6" t="s">
        <v>12</v>
      </c>
      <c r="D2" s="5"/>
      <c r="E2" s="5" t="s">
        <v>11</v>
      </c>
      <c r="F2" s="5" t="s">
        <v>11</v>
      </c>
      <c r="G2" s="6" t="s">
        <v>12</v>
      </c>
      <c r="H2" s="6" t="s">
        <v>12</v>
      </c>
      <c r="I2" s="5" t="s">
        <v>11</v>
      </c>
      <c r="J2" s="6" t="s">
        <v>12</v>
      </c>
      <c r="K2" s="6" t="s">
        <v>12</v>
      </c>
    </row>
    <row r="3" customHeight="1" spans="2:11">
      <c r="B3" s="7" t="s">
        <v>13</v>
      </c>
      <c r="C3" s="7" t="s">
        <v>14</v>
      </c>
      <c r="D3" s="7" t="s">
        <v>15</v>
      </c>
      <c r="E3" s="7" t="s">
        <v>16</v>
      </c>
      <c r="F3" s="7" t="s">
        <v>22</v>
      </c>
      <c r="G3" s="7" t="s">
        <v>23</v>
      </c>
      <c r="H3" s="7" t="s">
        <v>49</v>
      </c>
      <c r="I3" s="7" t="s">
        <v>24</v>
      </c>
      <c r="J3" s="7" t="s">
        <v>50</v>
      </c>
      <c r="K3" s="7" t="s">
        <v>30</v>
      </c>
    </row>
    <row r="4" customHeight="1" spans="2:11">
      <c r="B4" s="8">
        <f>IF(C4&lt;&gt;"",ROW()-3,"")</f>
        <v>1</v>
      </c>
      <c r="C4" s="8">
        <v>600036</v>
      </c>
      <c r="D4" s="8" t="s">
        <v>1</v>
      </c>
      <c r="E4" s="8" t="s">
        <v>51</v>
      </c>
      <c r="F4" s="8" t="s">
        <v>52</v>
      </c>
      <c r="G4" s="8">
        <v>100</v>
      </c>
      <c r="H4" s="9">
        <v>38.695</v>
      </c>
      <c r="I4" s="9">
        <f>IFERROR(IF(AND(G4&lt;&gt;"",H4&lt;&gt;""),G4*H4,"-"),"")</f>
        <v>3869.5</v>
      </c>
      <c r="J4" s="9">
        <v>5</v>
      </c>
      <c r="K4" s="8"/>
    </row>
    <row r="5" customHeight="1" spans="2:11">
      <c r="B5" s="8">
        <f t="shared" ref="B5:B68" si="0">IF(C5&lt;&gt;"",ROW()-3,"")</f>
        <v>2</v>
      </c>
      <c r="C5" s="8">
        <v>601318</v>
      </c>
      <c r="D5" s="8" t="s">
        <v>1</v>
      </c>
      <c r="E5" s="8" t="s">
        <v>53</v>
      </c>
      <c r="F5" s="8" t="s">
        <v>41</v>
      </c>
      <c r="G5" s="8">
        <v>500</v>
      </c>
      <c r="H5" s="9">
        <v>51.003</v>
      </c>
      <c r="I5" s="9">
        <f t="shared" ref="I5:I68" si="1">IFERROR(IF(AND(G5&lt;&gt;"",H5&lt;&gt;""),G5*H5,"-"),"")</f>
        <v>25501.5</v>
      </c>
      <c r="J5" s="9">
        <v>70</v>
      </c>
      <c r="K5" s="8"/>
    </row>
    <row r="6" customHeight="1" spans="2:11">
      <c r="B6" s="8">
        <f t="shared" si="0"/>
        <v>3</v>
      </c>
      <c r="C6" s="8">
        <v>600438</v>
      </c>
      <c r="D6" s="8" t="s">
        <v>1</v>
      </c>
      <c r="E6" s="8" t="s">
        <v>54</v>
      </c>
      <c r="F6" s="8" t="s">
        <v>55</v>
      </c>
      <c r="G6" s="8">
        <v>500</v>
      </c>
      <c r="H6" s="9">
        <v>69.385</v>
      </c>
      <c r="I6" s="9">
        <f t="shared" si="1"/>
        <v>34692.5</v>
      </c>
      <c r="J6" s="9">
        <v>89</v>
      </c>
      <c r="K6" s="8"/>
    </row>
    <row r="7" customHeight="1" spans="2:11">
      <c r="B7" s="8">
        <f t="shared" si="0"/>
        <v>4</v>
      </c>
      <c r="C7" s="8">
        <v>601012</v>
      </c>
      <c r="D7" s="8" t="s">
        <v>1</v>
      </c>
      <c r="E7" s="8" t="s">
        <v>56</v>
      </c>
      <c r="F7" s="8" t="s">
        <v>55</v>
      </c>
      <c r="G7" s="8">
        <v>1240</v>
      </c>
      <c r="H7" s="9">
        <v>87.48</v>
      </c>
      <c r="I7" s="9">
        <f t="shared" si="1"/>
        <v>108475.2</v>
      </c>
      <c r="J7" s="9">
        <v>43</v>
      </c>
      <c r="K7" s="8"/>
    </row>
    <row r="8" customHeight="1" spans="2:11">
      <c r="B8" s="8">
        <f t="shared" si="0"/>
        <v>5</v>
      </c>
      <c r="C8" s="8">
        <v>600900</v>
      </c>
      <c r="D8" s="8" t="s">
        <v>1</v>
      </c>
      <c r="E8" s="8" t="s">
        <v>57</v>
      </c>
      <c r="F8" s="8" t="s">
        <v>58</v>
      </c>
      <c r="G8" s="8">
        <v>2300</v>
      </c>
      <c r="H8" s="9">
        <v>28.257</v>
      </c>
      <c r="I8" s="9">
        <f t="shared" si="1"/>
        <v>64991.1</v>
      </c>
      <c r="J8" s="9">
        <v>17</v>
      </c>
      <c r="K8" s="8"/>
    </row>
    <row r="9" customHeight="1" spans="2:11">
      <c r="B9" s="8">
        <f t="shared" si="0"/>
        <v>6</v>
      </c>
      <c r="C9" s="8">
        <v>159381</v>
      </c>
      <c r="D9" s="8" t="s">
        <v>59</v>
      </c>
      <c r="E9" s="8" t="s">
        <v>60</v>
      </c>
      <c r="F9" s="8" t="s">
        <v>61</v>
      </c>
      <c r="G9" s="8">
        <v>2000</v>
      </c>
      <c r="H9" s="9">
        <v>0.909</v>
      </c>
      <c r="I9" s="9">
        <f t="shared" si="1"/>
        <v>1818</v>
      </c>
      <c r="J9" s="9">
        <v>63</v>
      </c>
      <c r="K9" s="8"/>
    </row>
    <row r="10" customHeight="1" spans="2:11">
      <c r="B10" s="8">
        <f t="shared" si="0"/>
        <v>7</v>
      </c>
      <c r="C10" s="8" t="s">
        <v>31</v>
      </c>
      <c r="D10" s="8" t="s">
        <v>9</v>
      </c>
      <c r="E10" s="8" t="s">
        <v>62</v>
      </c>
      <c r="F10" s="8" t="s">
        <v>63</v>
      </c>
      <c r="G10" s="8">
        <v>100</v>
      </c>
      <c r="H10" s="10">
        <v>9</v>
      </c>
      <c r="I10" s="10">
        <f t="shared" si="1"/>
        <v>900</v>
      </c>
      <c r="J10" s="9"/>
      <c r="K10" s="8"/>
    </row>
    <row r="11" customHeight="1" spans="2:11">
      <c r="B11" s="8">
        <f t="shared" si="0"/>
        <v>8</v>
      </c>
      <c r="C11" s="33" t="s">
        <v>33</v>
      </c>
      <c r="D11" s="8" t="s">
        <v>10</v>
      </c>
      <c r="E11" s="8" t="s">
        <v>34</v>
      </c>
      <c r="F11" s="8" t="s">
        <v>64</v>
      </c>
      <c r="G11" s="8">
        <v>100</v>
      </c>
      <c r="H11" s="11">
        <v>130</v>
      </c>
      <c r="I11" s="11">
        <f t="shared" si="1"/>
        <v>13000</v>
      </c>
      <c r="J11" s="9"/>
      <c r="K11" s="8"/>
    </row>
    <row r="12" customHeight="1" spans="2:11">
      <c r="B12" s="8" t="str">
        <f t="shared" si="0"/>
        <v/>
      </c>
      <c r="C12" s="8"/>
      <c r="D12" s="8"/>
      <c r="E12" s="8" t="str">
        <f>IFERROR(VLOOKUP(C12,选股!$C$4:$E$1000,2,FALSE),"-")</f>
        <v>-</v>
      </c>
      <c r="F12" s="8" t="str">
        <f>IFERROR(VLOOKUP(C12,选股!$C$4:$E$1000,3,FALSE),"-")</f>
        <v>-</v>
      </c>
      <c r="G12" s="8"/>
      <c r="H12" s="9"/>
      <c r="I12" s="9" t="str">
        <f t="shared" si="1"/>
        <v>-</v>
      </c>
      <c r="J12" s="9"/>
      <c r="K12" s="8"/>
    </row>
    <row r="13" customHeight="1" spans="2:11">
      <c r="B13" s="8" t="str">
        <f t="shared" si="0"/>
        <v/>
      </c>
      <c r="C13" s="8"/>
      <c r="D13" s="8"/>
      <c r="E13" s="8" t="str">
        <f>IFERROR(VLOOKUP(C13,选股!$C$4:$E$1000,2,FALSE),"-")</f>
        <v>-</v>
      </c>
      <c r="F13" s="8" t="str">
        <f>IFERROR(VLOOKUP(C13,选股!$C$4:$E$1000,3,FALSE),"-")</f>
        <v>-</v>
      </c>
      <c r="G13" s="8"/>
      <c r="H13" s="9"/>
      <c r="I13" s="9" t="str">
        <f t="shared" si="1"/>
        <v>-</v>
      </c>
      <c r="J13" s="9"/>
      <c r="K13" s="8"/>
    </row>
    <row r="14" customHeight="1" spans="2:11">
      <c r="B14" s="8" t="str">
        <f t="shared" si="0"/>
        <v/>
      </c>
      <c r="C14" s="8"/>
      <c r="D14" s="8"/>
      <c r="E14" s="8" t="str">
        <f>IFERROR(VLOOKUP(C14,选股!$C$4:$E$1000,2,FALSE),"-")</f>
        <v>-</v>
      </c>
      <c r="F14" s="8" t="str">
        <f>IFERROR(VLOOKUP(C14,选股!$C$4:$E$1000,3,FALSE),"-")</f>
        <v>-</v>
      </c>
      <c r="G14" s="8"/>
      <c r="H14" s="9"/>
      <c r="I14" s="9" t="str">
        <f t="shared" si="1"/>
        <v>-</v>
      </c>
      <c r="J14" s="9"/>
      <c r="K14" s="8"/>
    </row>
    <row r="15" customHeight="1" spans="2:11">
      <c r="B15" s="8" t="str">
        <f t="shared" si="0"/>
        <v/>
      </c>
      <c r="C15" s="8"/>
      <c r="D15" s="8"/>
      <c r="E15" s="8" t="str">
        <f>IFERROR(VLOOKUP(C15,选股!$C$4:$E$1000,2,FALSE),"-")</f>
        <v>-</v>
      </c>
      <c r="F15" s="8" t="str">
        <f>IFERROR(VLOOKUP(C15,选股!$C$4:$E$1000,3,FALSE),"-")</f>
        <v>-</v>
      </c>
      <c r="G15" s="8"/>
      <c r="H15" s="9"/>
      <c r="I15" s="9" t="str">
        <f t="shared" si="1"/>
        <v>-</v>
      </c>
      <c r="J15" s="9"/>
      <c r="K15" s="8"/>
    </row>
    <row r="16" customHeight="1" spans="2:11">
      <c r="B16" s="8" t="str">
        <f t="shared" si="0"/>
        <v/>
      </c>
      <c r="C16" s="8"/>
      <c r="D16" s="8"/>
      <c r="E16" s="8" t="str">
        <f>IFERROR(VLOOKUP(C16,选股!$C$4:$E$1000,2,FALSE),"-")</f>
        <v>-</v>
      </c>
      <c r="F16" s="8" t="str">
        <f>IFERROR(VLOOKUP(C16,选股!$C$4:$E$1000,3,FALSE),"-")</f>
        <v>-</v>
      </c>
      <c r="G16" s="8"/>
      <c r="H16" s="9"/>
      <c r="I16" s="9" t="str">
        <f t="shared" si="1"/>
        <v>-</v>
      </c>
      <c r="J16" s="9"/>
      <c r="K16" s="8"/>
    </row>
    <row r="17" customHeight="1" spans="2:11">
      <c r="B17" s="8" t="str">
        <f t="shared" si="0"/>
        <v/>
      </c>
      <c r="C17" s="8"/>
      <c r="D17" s="8"/>
      <c r="E17" s="8" t="str">
        <f>IFERROR(VLOOKUP(C17,选股!$C$4:$E$1000,2,FALSE),"-")</f>
        <v>-</v>
      </c>
      <c r="F17" s="8" t="str">
        <f>IFERROR(VLOOKUP(C17,选股!$C$4:$E$1000,3,FALSE),"-")</f>
        <v>-</v>
      </c>
      <c r="G17" s="8"/>
      <c r="H17" s="9"/>
      <c r="I17" s="9" t="str">
        <f t="shared" si="1"/>
        <v>-</v>
      </c>
      <c r="J17" s="9"/>
      <c r="K17" s="8"/>
    </row>
    <row r="18" customHeight="1" spans="2:11">
      <c r="B18" s="8" t="str">
        <f t="shared" si="0"/>
        <v/>
      </c>
      <c r="C18" s="8"/>
      <c r="D18" s="8"/>
      <c r="E18" s="8" t="str">
        <f>IFERROR(VLOOKUP(C18,选股!$C$4:$E$1000,2,FALSE),"-")</f>
        <v>-</v>
      </c>
      <c r="F18" s="8" t="str">
        <f>IFERROR(VLOOKUP(C18,选股!$C$4:$E$1000,3,FALSE),"-")</f>
        <v>-</v>
      </c>
      <c r="G18" s="8"/>
      <c r="H18" s="9"/>
      <c r="I18" s="9" t="str">
        <f t="shared" si="1"/>
        <v>-</v>
      </c>
      <c r="J18" s="9"/>
      <c r="K18" s="8"/>
    </row>
    <row r="19" customHeight="1" spans="2:11">
      <c r="B19" s="8" t="str">
        <f t="shared" si="0"/>
        <v/>
      </c>
      <c r="C19" s="8"/>
      <c r="D19" s="8"/>
      <c r="E19" s="8" t="str">
        <f>IFERROR(VLOOKUP(C19,选股!$C$4:$E$1000,2,FALSE),"-")</f>
        <v>-</v>
      </c>
      <c r="F19" s="8" t="str">
        <f>IFERROR(VLOOKUP(C19,选股!$C$4:$E$1000,3,FALSE),"-")</f>
        <v>-</v>
      </c>
      <c r="G19" s="8"/>
      <c r="H19" s="9"/>
      <c r="I19" s="9" t="str">
        <f t="shared" si="1"/>
        <v>-</v>
      </c>
      <c r="J19" s="9"/>
      <c r="K19" s="8"/>
    </row>
    <row r="20" customHeight="1" spans="2:11">
      <c r="B20" s="8" t="str">
        <f t="shared" si="0"/>
        <v/>
      </c>
      <c r="C20" s="8"/>
      <c r="D20" s="8"/>
      <c r="E20" s="8" t="str">
        <f>IFERROR(VLOOKUP(C20,选股!$C$4:$E$1000,2,FALSE),"-")</f>
        <v>-</v>
      </c>
      <c r="F20" s="8" t="str">
        <f>IFERROR(VLOOKUP(C20,选股!$C$4:$E$1000,3,FALSE),"-")</f>
        <v>-</v>
      </c>
      <c r="G20" s="8"/>
      <c r="H20" s="9"/>
      <c r="I20" s="9" t="str">
        <f t="shared" si="1"/>
        <v>-</v>
      </c>
      <c r="J20" s="9"/>
      <c r="K20" s="8"/>
    </row>
    <row r="21" customHeight="1" spans="2:11">
      <c r="B21" s="8" t="str">
        <f t="shared" si="0"/>
        <v/>
      </c>
      <c r="C21" s="8"/>
      <c r="D21" s="8"/>
      <c r="E21" s="8" t="str">
        <f>IFERROR(VLOOKUP(C21,选股!$C$4:$E$1000,2,FALSE),"-")</f>
        <v>-</v>
      </c>
      <c r="F21" s="8" t="str">
        <f>IFERROR(VLOOKUP(C21,选股!$C$4:$E$1000,3,FALSE),"-")</f>
        <v>-</v>
      </c>
      <c r="G21" s="8"/>
      <c r="H21" s="9"/>
      <c r="I21" s="9" t="str">
        <f t="shared" si="1"/>
        <v>-</v>
      </c>
      <c r="J21" s="9"/>
      <c r="K21" s="8"/>
    </row>
    <row r="22" customHeight="1" spans="2:11">
      <c r="B22" s="8" t="str">
        <f t="shared" si="0"/>
        <v/>
      </c>
      <c r="C22" s="8"/>
      <c r="D22" s="8"/>
      <c r="E22" s="8" t="str">
        <f>IFERROR(VLOOKUP(C22,选股!$C$4:$E$1000,2,FALSE),"-")</f>
        <v>-</v>
      </c>
      <c r="F22" s="8" t="str">
        <f>IFERROR(VLOOKUP(C22,选股!$C$4:$E$1000,3,FALSE),"-")</f>
        <v>-</v>
      </c>
      <c r="G22" s="8"/>
      <c r="H22" s="9"/>
      <c r="I22" s="9" t="str">
        <f t="shared" si="1"/>
        <v>-</v>
      </c>
      <c r="J22" s="9"/>
      <c r="K22" s="8"/>
    </row>
    <row r="23" customHeight="1" spans="2:11">
      <c r="B23" s="8" t="str">
        <f t="shared" si="0"/>
        <v/>
      </c>
      <c r="C23" s="8"/>
      <c r="D23" s="8"/>
      <c r="E23" s="8" t="str">
        <f>IFERROR(VLOOKUP(C23,选股!$C$4:$E$1000,2,FALSE),"-")</f>
        <v>-</v>
      </c>
      <c r="F23" s="8" t="str">
        <f>IFERROR(VLOOKUP(C23,选股!$C$4:$E$1000,3,FALSE),"-")</f>
        <v>-</v>
      </c>
      <c r="G23" s="8"/>
      <c r="H23" s="9"/>
      <c r="I23" s="9" t="str">
        <f t="shared" si="1"/>
        <v>-</v>
      </c>
      <c r="J23" s="9"/>
      <c r="K23" s="8"/>
    </row>
    <row r="24" customHeight="1" spans="2:11">
      <c r="B24" s="8" t="str">
        <f t="shared" si="0"/>
        <v/>
      </c>
      <c r="C24" s="8"/>
      <c r="D24" s="8"/>
      <c r="E24" s="8" t="str">
        <f>IFERROR(VLOOKUP(C24,选股!$C$4:$E$1000,2,FALSE),"-")</f>
        <v>-</v>
      </c>
      <c r="F24" s="8" t="str">
        <f>IFERROR(VLOOKUP(C24,选股!$C$4:$E$1000,3,FALSE),"-")</f>
        <v>-</v>
      </c>
      <c r="G24" s="8"/>
      <c r="H24" s="9"/>
      <c r="I24" s="9" t="str">
        <f t="shared" si="1"/>
        <v>-</v>
      </c>
      <c r="J24" s="9"/>
      <c r="K24" s="8"/>
    </row>
    <row r="25" customHeight="1" spans="2:11">
      <c r="B25" s="8" t="str">
        <f t="shared" si="0"/>
        <v/>
      </c>
      <c r="C25" s="8"/>
      <c r="D25" s="8"/>
      <c r="E25" s="8" t="str">
        <f>IFERROR(VLOOKUP(C25,选股!$C$4:$E$1000,2,FALSE),"-")</f>
        <v>-</v>
      </c>
      <c r="F25" s="8" t="str">
        <f>IFERROR(VLOOKUP(C25,选股!$C$4:$E$1000,3,FALSE),"-")</f>
        <v>-</v>
      </c>
      <c r="G25" s="8"/>
      <c r="H25" s="9"/>
      <c r="I25" s="9" t="str">
        <f t="shared" si="1"/>
        <v>-</v>
      </c>
      <c r="J25" s="9"/>
      <c r="K25" s="8"/>
    </row>
    <row r="26" customHeight="1" spans="2:11">
      <c r="B26" s="8" t="str">
        <f t="shared" si="0"/>
        <v/>
      </c>
      <c r="C26" s="8"/>
      <c r="D26" s="8"/>
      <c r="E26" s="8" t="str">
        <f>IFERROR(VLOOKUP(C26,选股!$C$4:$E$1000,2,FALSE),"-")</f>
        <v>-</v>
      </c>
      <c r="F26" s="8" t="str">
        <f>IFERROR(VLOOKUP(C26,选股!$C$4:$E$1000,3,FALSE),"-")</f>
        <v>-</v>
      </c>
      <c r="G26" s="8"/>
      <c r="H26" s="9"/>
      <c r="I26" s="9" t="str">
        <f t="shared" si="1"/>
        <v>-</v>
      </c>
      <c r="J26" s="9"/>
      <c r="K26" s="8"/>
    </row>
    <row r="27" customHeight="1" spans="2:11">
      <c r="B27" s="8" t="str">
        <f t="shared" si="0"/>
        <v/>
      </c>
      <c r="C27" s="8"/>
      <c r="D27" s="8"/>
      <c r="E27" s="8" t="str">
        <f>IFERROR(VLOOKUP(C27,选股!$C$4:$E$1000,2,FALSE),"-")</f>
        <v>-</v>
      </c>
      <c r="F27" s="8" t="str">
        <f>IFERROR(VLOOKUP(C27,选股!$C$4:$E$1000,3,FALSE),"-")</f>
        <v>-</v>
      </c>
      <c r="G27" s="8"/>
      <c r="H27" s="9"/>
      <c r="I27" s="9" t="str">
        <f t="shared" si="1"/>
        <v>-</v>
      </c>
      <c r="J27" s="9"/>
      <c r="K27" s="8"/>
    </row>
    <row r="28" customHeight="1" spans="2:11">
      <c r="B28" s="8" t="str">
        <f t="shared" si="0"/>
        <v/>
      </c>
      <c r="C28" s="8"/>
      <c r="D28" s="8"/>
      <c r="E28" s="8" t="str">
        <f>IFERROR(VLOOKUP(C28,选股!$C$4:$E$1000,2,FALSE),"-")</f>
        <v>-</v>
      </c>
      <c r="F28" s="8" t="str">
        <f>IFERROR(VLOOKUP(C28,选股!$C$4:$E$1000,3,FALSE),"-")</f>
        <v>-</v>
      </c>
      <c r="G28" s="8"/>
      <c r="H28" s="9"/>
      <c r="I28" s="9" t="str">
        <f t="shared" si="1"/>
        <v>-</v>
      </c>
      <c r="J28" s="9"/>
      <c r="K28" s="8"/>
    </row>
    <row r="29" customHeight="1" spans="2:11">
      <c r="B29" s="8" t="str">
        <f t="shared" si="0"/>
        <v/>
      </c>
      <c r="C29" s="8"/>
      <c r="D29" s="8"/>
      <c r="E29" s="8" t="str">
        <f>IFERROR(VLOOKUP(C29,选股!$C$4:$E$1000,2,FALSE),"-")</f>
        <v>-</v>
      </c>
      <c r="F29" s="8" t="str">
        <f>IFERROR(VLOOKUP(C29,选股!$C$4:$E$1000,3,FALSE),"-")</f>
        <v>-</v>
      </c>
      <c r="G29" s="8"/>
      <c r="H29" s="9"/>
      <c r="I29" s="9" t="str">
        <f t="shared" si="1"/>
        <v>-</v>
      </c>
      <c r="J29" s="9"/>
      <c r="K29" s="8"/>
    </row>
    <row r="30" customHeight="1" spans="2:11">
      <c r="B30" s="8" t="str">
        <f t="shared" si="0"/>
        <v/>
      </c>
      <c r="C30" s="8"/>
      <c r="D30" s="8"/>
      <c r="E30" s="8" t="str">
        <f>IFERROR(VLOOKUP(C30,选股!$C$4:$E$1000,2,FALSE),"-")</f>
        <v>-</v>
      </c>
      <c r="F30" s="8" t="str">
        <f>IFERROR(VLOOKUP(C30,选股!$C$4:$E$1000,3,FALSE),"-")</f>
        <v>-</v>
      </c>
      <c r="G30" s="8"/>
      <c r="H30" s="9"/>
      <c r="I30" s="9" t="str">
        <f t="shared" si="1"/>
        <v>-</v>
      </c>
      <c r="J30" s="9"/>
      <c r="K30" s="8"/>
    </row>
    <row r="31" customHeight="1" spans="2:11">
      <c r="B31" s="8" t="str">
        <f t="shared" si="0"/>
        <v/>
      </c>
      <c r="C31" s="8"/>
      <c r="D31" s="8"/>
      <c r="E31" s="8" t="str">
        <f>IFERROR(VLOOKUP(C31,选股!$C$4:$E$1000,2,FALSE),"-")</f>
        <v>-</v>
      </c>
      <c r="F31" s="8" t="str">
        <f>IFERROR(VLOOKUP(C31,选股!$C$4:$E$1000,3,FALSE),"-")</f>
        <v>-</v>
      </c>
      <c r="G31" s="8"/>
      <c r="H31" s="9"/>
      <c r="I31" s="9" t="str">
        <f t="shared" si="1"/>
        <v>-</v>
      </c>
      <c r="J31" s="9"/>
      <c r="K31" s="8"/>
    </row>
    <row r="32" customHeight="1" spans="2:11">
      <c r="B32" s="8" t="str">
        <f t="shared" si="0"/>
        <v/>
      </c>
      <c r="C32" s="8"/>
      <c r="D32" s="8"/>
      <c r="E32" s="8" t="str">
        <f>IFERROR(VLOOKUP(C32,选股!$C$4:$E$1000,2,FALSE),"-")</f>
        <v>-</v>
      </c>
      <c r="F32" s="8" t="str">
        <f>IFERROR(VLOOKUP(C32,选股!$C$4:$E$1000,3,FALSE),"-")</f>
        <v>-</v>
      </c>
      <c r="G32" s="8"/>
      <c r="H32" s="9"/>
      <c r="I32" s="9" t="str">
        <f t="shared" si="1"/>
        <v>-</v>
      </c>
      <c r="J32" s="9"/>
      <c r="K32" s="8"/>
    </row>
    <row r="33" customHeight="1" spans="2:11">
      <c r="B33" s="8" t="str">
        <f t="shared" si="0"/>
        <v/>
      </c>
      <c r="C33" s="8"/>
      <c r="D33" s="8"/>
      <c r="E33" s="8" t="str">
        <f>IFERROR(VLOOKUP(C33,选股!$C$4:$E$1000,2,FALSE),"-")</f>
        <v>-</v>
      </c>
      <c r="F33" s="8" t="str">
        <f>IFERROR(VLOOKUP(C33,选股!$C$4:$E$1000,3,FALSE),"-")</f>
        <v>-</v>
      </c>
      <c r="G33" s="8"/>
      <c r="H33" s="9"/>
      <c r="I33" s="9" t="str">
        <f t="shared" si="1"/>
        <v>-</v>
      </c>
      <c r="J33" s="9"/>
      <c r="K33" s="8"/>
    </row>
    <row r="34" customHeight="1" spans="2:11">
      <c r="B34" s="8" t="str">
        <f t="shared" si="0"/>
        <v/>
      </c>
      <c r="C34" s="8"/>
      <c r="D34" s="8"/>
      <c r="E34" s="8" t="str">
        <f>IFERROR(VLOOKUP(C34,选股!$C$4:$E$1000,2,FALSE),"-")</f>
        <v>-</v>
      </c>
      <c r="F34" s="8" t="str">
        <f>IFERROR(VLOOKUP(C34,选股!$C$4:$E$1000,3,FALSE),"-")</f>
        <v>-</v>
      </c>
      <c r="G34" s="8"/>
      <c r="H34" s="9"/>
      <c r="I34" s="9" t="str">
        <f t="shared" si="1"/>
        <v>-</v>
      </c>
      <c r="J34" s="9"/>
      <c r="K34" s="8"/>
    </row>
    <row r="35" customHeight="1" spans="2:11">
      <c r="B35" s="8" t="str">
        <f t="shared" si="0"/>
        <v/>
      </c>
      <c r="C35" s="8"/>
      <c r="D35" s="8"/>
      <c r="E35" s="8" t="str">
        <f>IFERROR(VLOOKUP(C35,选股!$C$4:$E$1000,2,FALSE),"-")</f>
        <v>-</v>
      </c>
      <c r="F35" s="8" t="str">
        <f>IFERROR(VLOOKUP(C35,选股!$C$4:$E$1000,3,FALSE),"-")</f>
        <v>-</v>
      </c>
      <c r="G35" s="8"/>
      <c r="H35" s="9"/>
      <c r="I35" s="9" t="str">
        <f t="shared" si="1"/>
        <v>-</v>
      </c>
      <c r="J35" s="9"/>
      <c r="K35" s="8"/>
    </row>
    <row r="36" customHeight="1" spans="2:11">
      <c r="B36" s="8" t="str">
        <f t="shared" si="0"/>
        <v/>
      </c>
      <c r="C36" s="8"/>
      <c r="D36" s="8"/>
      <c r="E36" s="8" t="str">
        <f>IFERROR(VLOOKUP(C36,选股!$C$4:$E$1000,2,FALSE),"-")</f>
        <v>-</v>
      </c>
      <c r="F36" s="8" t="str">
        <f>IFERROR(VLOOKUP(C36,选股!$C$4:$E$1000,3,FALSE),"-")</f>
        <v>-</v>
      </c>
      <c r="G36" s="8"/>
      <c r="H36" s="9"/>
      <c r="I36" s="9" t="str">
        <f t="shared" si="1"/>
        <v>-</v>
      </c>
      <c r="J36" s="9"/>
      <c r="K36" s="8"/>
    </row>
    <row r="37" customHeight="1" spans="2:11">
      <c r="B37" s="8" t="str">
        <f t="shared" si="0"/>
        <v/>
      </c>
      <c r="C37" s="8"/>
      <c r="D37" s="8"/>
      <c r="E37" s="8" t="str">
        <f>IFERROR(VLOOKUP(C37,选股!$C$4:$E$1000,2,FALSE),"-")</f>
        <v>-</v>
      </c>
      <c r="F37" s="8" t="str">
        <f>IFERROR(VLOOKUP(C37,选股!$C$4:$E$1000,3,FALSE),"-")</f>
        <v>-</v>
      </c>
      <c r="G37" s="8"/>
      <c r="H37" s="9"/>
      <c r="I37" s="9" t="str">
        <f t="shared" si="1"/>
        <v>-</v>
      </c>
      <c r="J37" s="9"/>
      <c r="K37" s="8"/>
    </row>
    <row r="38" customHeight="1" spans="2:11">
      <c r="B38" s="8" t="str">
        <f t="shared" si="0"/>
        <v/>
      </c>
      <c r="C38" s="8"/>
      <c r="D38" s="8"/>
      <c r="E38" s="8" t="str">
        <f>IFERROR(VLOOKUP(C38,选股!$C$4:$E$1000,2,FALSE),"-")</f>
        <v>-</v>
      </c>
      <c r="F38" s="8" t="str">
        <f>IFERROR(VLOOKUP(C38,选股!$C$4:$E$1000,3,FALSE),"-")</f>
        <v>-</v>
      </c>
      <c r="G38" s="8"/>
      <c r="H38" s="9"/>
      <c r="I38" s="9" t="str">
        <f t="shared" si="1"/>
        <v>-</v>
      </c>
      <c r="J38" s="9"/>
      <c r="K38" s="8"/>
    </row>
    <row r="39" customHeight="1" spans="2:11">
      <c r="B39" s="8" t="str">
        <f t="shared" si="0"/>
        <v/>
      </c>
      <c r="C39" s="8"/>
      <c r="D39" s="8"/>
      <c r="E39" s="8" t="str">
        <f>IFERROR(VLOOKUP(C39,选股!$C$4:$E$1000,2,FALSE),"-")</f>
        <v>-</v>
      </c>
      <c r="F39" s="8" t="str">
        <f>IFERROR(VLOOKUP(C39,选股!$C$4:$E$1000,3,FALSE),"-")</f>
        <v>-</v>
      </c>
      <c r="G39" s="8"/>
      <c r="H39" s="9"/>
      <c r="I39" s="9" t="str">
        <f t="shared" si="1"/>
        <v>-</v>
      </c>
      <c r="J39" s="9"/>
      <c r="K39" s="8"/>
    </row>
    <row r="40" customHeight="1" spans="2:11">
      <c r="B40" s="8" t="str">
        <f t="shared" si="0"/>
        <v/>
      </c>
      <c r="C40" s="8"/>
      <c r="D40" s="8"/>
      <c r="E40" s="8" t="str">
        <f>IFERROR(VLOOKUP(C40,选股!$C$4:$E$1000,2,FALSE),"-")</f>
        <v>-</v>
      </c>
      <c r="F40" s="8" t="str">
        <f>IFERROR(VLOOKUP(C40,选股!$C$4:$E$1000,3,FALSE),"-")</f>
        <v>-</v>
      </c>
      <c r="G40" s="8"/>
      <c r="H40" s="9"/>
      <c r="I40" s="9" t="str">
        <f t="shared" si="1"/>
        <v>-</v>
      </c>
      <c r="J40" s="9"/>
      <c r="K40" s="8"/>
    </row>
    <row r="41" customHeight="1" spans="2:11">
      <c r="B41" s="8" t="str">
        <f t="shared" si="0"/>
        <v/>
      </c>
      <c r="C41" s="8"/>
      <c r="D41" s="8"/>
      <c r="E41" s="8" t="str">
        <f>IFERROR(VLOOKUP(C41,选股!$C$4:$E$1000,2,FALSE),"-")</f>
        <v>-</v>
      </c>
      <c r="F41" s="8" t="str">
        <f>IFERROR(VLOOKUP(C41,选股!$C$4:$E$1000,3,FALSE),"-")</f>
        <v>-</v>
      </c>
      <c r="G41" s="8"/>
      <c r="H41" s="9"/>
      <c r="I41" s="9" t="str">
        <f t="shared" si="1"/>
        <v>-</v>
      </c>
      <c r="J41" s="9"/>
      <c r="K41" s="8"/>
    </row>
    <row r="42" customHeight="1" spans="2:11">
      <c r="B42" s="8" t="str">
        <f t="shared" si="0"/>
        <v/>
      </c>
      <c r="C42" s="8"/>
      <c r="D42" s="8"/>
      <c r="E42" s="8" t="str">
        <f>IFERROR(VLOOKUP(C42,选股!$C$4:$E$1000,2,FALSE),"-")</f>
        <v>-</v>
      </c>
      <c r="F42" s="8" t="str">
        <f>IFERROR(VLOOKUP(C42,选股!$C$4:$E$1000,3,FALSE),"-")</f>
        <v>-</v>
      </c>
      <c r="G42" s="8"/>
      <c r="H42" s="9"/>
      <c r="I42" s="9" t="str">
        <f t="shared" si="1"/>
        <v>-</v>
      </c>
      <c r="J42" s="9"/>
      <c r="K42" s="8"/>
    </row>
    <row r="43" customHeight="1" spans="2:11">
      <c r="B43" s="8" t="str">
        <f t="shared" si="0"/>
        <v/>
      </c>
      <c r="C43" s="8"/>
      <c r="D43" s="8"/>
      <c r="E43" s="8" t="str">
        <f>IFERROR(VLOOKUP(C43,选股!$C$4:$E$1000,2,FALSE),"-")</f>
        <v>-</v>
      </c>
      <c r="F43" s="8" t="str">
        <f>IFERROR(VLOOKUP(C43,选股!$C$4:$E$1000,3,FALSE),"-")</f>
        <v>-</v>
      </c>
      <c r="G43" s="8"/>
      <c r="H43" s="9"/>
      <c r="I43" s="9" t="str">
        <f t="shared" si="1"/>
        <v>-</v>
      </c>
      <c r="J43" s="9"/>
      <c r="K43" s="8"/>
    </row>
    <row r="44" customHeight="1" spans="2:11">
      <c r="B44" s="8" t="str">
        <f t="shared" si="0"/>
        <v/>
      </c>
      <c r="C44" s="8"/>
      <c r="D44" s="8"/>
      <c r="E44" s="8" t="str">
        <f>IFERROR(VLOOKUP(C44,选股!$C$4:$E$1000,2,FALSE),"-")</f>
        <v>-</v>
      </c>
      <c r="F44" s="8" t="str">
        <f>IFERROR(VLOOKUP(C44,选股!$C$4:$E$1000,3,FALSE),"-")</f>
        <v>-</v>
      </c>
      <c r="G44" s="8"/>
      <c r="H44" s="9"/>
      <c r="I44" s="9" t="str">
        <f t="shared" si="1"/>
        <v>-</v>
      </c>
      <c r="J44" s="9"/>
      <c r="K44" s="8"/>
    </row>
    <row r="45" customHeight="1" spans="2:11">
      <c r="B45" s="8" t="str">
        <f t="shared" si="0"/>
        <v/>
      </c>
      <c r="C45" s="8"/>
      <c r="D45" s="8"/>
      <c r="E45" s="8" t="str">
        <f>IFERROR(VLOOKUP(C45,选股!$C$4:$E$1000,2,FALSE),"-")</f>
        <v>-</v>
      </c>
      <c r="F45" s="8" t="str">
        <f>IFERROR(VLOOKUP(C45,选股!$C$4:$E$1000,3,FALSE),"-")</f>
        <v>-</v>
      </c>
      <c r="G45" s="8"/>
      <c r="H45" s="9"/>
      <c r="I45" s="9" t="str">
        <f t="shared" si="1"/>
        <v>-</v>
      </c>
      <c r="J45" s="9"/>
      <c r="K45" s="8"/>
    </row>
    <row r="46" customHeight="1" spans="2:11">
      <c r="B46" s="8" t="str">
        <f t="shared" si="0"/>
        <v/>
      </c>
      <c r="C46" s="8"/>
      <c r="D46" s="8"/>
      <c r="E46" s="8" t="str">
        <f>IFERROR(VLOOKUP(C46,选股!$C$4:$E$1000,2,FALSE),"-")</f>
        <v>-</v>
      </c>
      <c r="F46" s="8" t="str">
        <f>IFERROR(VLOOKUP(C46,选股!$C$4:$E$1000,3,FALSE),"-")</f>
        <v>-</v>
      </c>
      <c r="G46" s="8"/>
      <c r="H46" s="9"/>
      <c r="I46" s="9" t="str">
        <f t="shared" si="1"/>
        <v>-</v>
      </c>
      <c r="J46" s="9"/>
      <c r="K46" s="8"/>
    </row>
    <row r="47" customHeight="1" spans="2:11">
      <c r="B47" s="8" t="str">
        <f t="shared" si="0"/>
        <v/>
      </c>
      <c r="C47" s="8"/>
      <c r="D47" s="8"/>
      <c r="E47" s="8" t="str">
        <f>IFERROR(VLOOKUP(C47,选股!$C$4:$E$1000,2,FALSE),"-")</f>
        <v>-</v>
      </c>
      <c r="F47" s="8" t="str">
        <f>IFERROR(VLOOKUP(C47,选股!$C$4:$E$1000,3,FALSE),"-")</f>
        <v>-</v>
      </c>
      <c r="G47" s="8"/>
      <c r="H47" s="9"/>
      <c r="I47" s="9" t="str">
        <f t="shared" si="1"/>
        <v>-</v>
      </c>
      <c r="J47" s="9"/>
      <c r="K47" s="8"/>
    </row>
    <row r="48" customHeight="1" spans="2:11">
      <c r="B48" s="8" t="str">
        <f t="shared" si="0"/>
        <v/>
      </c>
      <c r="C48" s="8"/>
      <c r="D48" s="8"/>
      <c r="E48" s="8" t="str">
        <f>IFERROR(VLOOKUP(C48,选股!$C$4:$E$1000,2,FALSE),"-")</f>
        <v>-</v>
      </c>
      <c r="F48" s="8" t="str">
        <f>IFERROR(VLOOKUP(C48,选股!$C$4:$E$1000,3,FALSE),"-")</f>
        <v>-</v>
      </c>
      <c r="G48" s="8"/>
      <c r="H48" s="9"/>
      <c r="I48" s="9" t="str">
        <f t="shared" si="1"/>
        <v>-</v>
      </c>
      <c r="J48" s="9"/>
      <c r="K48" s="8"/>
    </row>
    <row r="49" customHeight="1" spans="2:11">
      <c r="B49" s="8" t="str">
        <f t="shared" si="0"/>
        <v/>
      </c>
      <c r="C49" s="8"/>
      <c r="D49" s="8"/>
      <c r="E49" s="8" t="str">
        <f>IFERROR(VLOOKUP(C49,选股!$C$4:$E$1000,2,FALSE),"-")</f>
        <v>-</v>
      </c>
      <c r="F49" s="8" t="str">
        <f>IFERROR(VLOOKUP(C49,选股!$C$4:$E$1000,3,FALSE),"-")</f>
        <v>-</v>
      </c>
      <c r="G49" s="8"/>
      <c r="H49" s="9"/>
      <c r="I49" s="9" t="str">
        <f t="shared" si="1"/>
        <v>-</v>
      </c>
      <c r="J49" s="9"/>
      <c r="K49" s="8"/>
    </row>
    <row r="50" customHeight="1" spans="2:11">
      <c r="B50" s="8" t="str">
        <f t="shared" si="0"/>
        <v/>
      </c>
      <c r="C50" s="8"/>
      <c r="D50" s="8"/>
      <c r="E50" s="8" t="str">
        <f>IFERROR(VLOOKUP(C50,选股!$C$4:$E$1000,2,FALSE),"-")</f>
        <v>-</v>
      </c>
      <c r="F50" s="8" t="str">
        <f>IFERROR(VLOOKUP(C50,选股!$C$4:$E$1000,3,FALSE),"-")</f>
        <v>-</v>
      </c>
      <c r="G50" s="8"/>
      <c r="H50" s="9"/>
      <c r="I50" s="9" t="str">
        <f t="shared" si="1"/>
        <v>-</v>
      </c>
      <c r="J50" s="9"/>
      <c r="K50" s="8"/>
    </row>
    <row r="51" customHeight="1" spans="2:11">
      <c r="B51" s="8" t="str">
        <f t="shared" si="0"/>
        <v/>
      </c>
      <c r="C51" s="8"/>
      <c r="D51" s="8"/>
      <c r="E51" s="8" t="str">
        <f>IFERROR(VLOOKUP(C51,选股!$C$4:$E$1000,2,FALSE),"-")</f>
        <v>-</v>
      </c>
      <c r="F51" s="8" t="str">
        <f>IFERROR(VLOOKUP(C51,选股!$C$4:$E$1000,3,FALSE),"-")</f>
        <v>-</v>
      </c>
      <c r="G51" s="8"/>
      <c r="H51" s="9"/>
      <c r="I51" s="9" t="str">
        <f t="shared" si="1"/>
        <v>-</v>
      </c>
      <c r="J51" s="9"/>
      <c r="K51" s="8"/>
    </row>
    <row r="52" customHeight="1" spans="2:11">
      <c r="B52" s="8" t="str">
        <f t="shared" si="0"/>
        <v/>
      </c>
      <c r="C52" s="8"/>
      <c r="D52" s="8"/>
      <c r="E52" s="8" t="str">
        <f>IFERROR(VLOOKUP(C52,选股!$C$4:$E$1000,2,FALSE),"-")</f>
        <v>-</v>
      </c>
      <c r="F52" s="8" t="str">
        <f>IFERROR(VLOOKUP(C52,选股!$C$4:$E$1000,3,FALSE),"-")</f>
        <v>-</v>
      </c>
      <c r="G52" s="8"/>
      <c r="H52" s="9"/>
      <c r="I52" s="9" t="str">
        <f t="shared" si="1"/>
        <v>-</v>
      </c>
      <c r="J52" s="9"/>
      <c r="K52" s="8"/>
    </row>
    <row r="53" customHeight="1" spans="2:11">
      <c r="B53" s="8" t="str">
        <f t="shared" si="0"/>
        <v/>
      </c>
      <c r="C53" s="8"/>
      <c r="D53" s="8"/>
      <c r="E53" s="8" t="str">
        <f>IFERROR(VLOOKUP(C53,选股!$C$4:$E$1000,2,FALSE),"-")</f>
        <v>-</v>
      </c>
      <c r="F53" s="8" t="str">
        <f>IFERROR(VLOOKUP(C53,选股!$C$4:$E$1000,3,FALSE),"-")</f>
        <v>-</v>
      </c>
      <c r="G53" s="8"/>
      <c r="H53" s="9"/>
      <c r="I53" s="9" t="str">
        <f t="shared" si="1"/>
        <v>-</v>
      </c>
      <c r="J53" s="9"/>
      <c r="K53" s="8"/>
    </row>
    <row r="54" customHeight="1" spans="2:11">
      <c r="B54" s="8" t="str">
        <f t="shared" si="0"/>
        <v/>
      </c>
      <c r="C54" s="8"/>
      <c r="D54" s="8"/>
      <c r="E54" s="8" t="str">
        <f>IFERROR(VLOOKUP(C54,选股!$C$4:$E$1000,2,FALSE),"-")</f>
        <v>-</v>
      </c>
      <c r="F54" s="8" t="str">
        <f>IFERROR(VLOOKUP(C54,选股!$C$4:$E$1000,3,FALSE),"-")</f>
        <v>-</v>
      </c>
      <c r="G54" s="8"/>
      <c r="H54" s="9"/>
      <c r="I54" s="9" t="str">
        <f t="shared" si="1"/>
        <v>-</v>
      </c>
      <c r="J54" s="9"/>
      <c r="K54" s="8"/>
    </row>
    <row r="55" customHeight="1" spans="2:11">
      <c r="B55" s="8" t="str">
        <f t="shared" si="0"/>
        <v/>
      </c>
      <c r="C55" s="8"/>
      <c r="D55" s="8"/>
      <c r="E55" s="8" t="str">
        <f>IFERROR(VLOOKUP(C55,选股!$C$4:$E$1000,2,FALSE),"-")</f>
        <v>-</v>
      </c>
      <c r="F55" s="8" t="str">
        <f>IFERROR(VLOOKUP(C55,选股!$C$4:$E$1000,3,FALSE),"-")</f>
        <v>-</v>
      </c>
      <c r="G55" s="8"/>
      <c r="H55" s="9"/>
      <c r="I55" s="9" t="str">
        <f t="shared" si="1"/>
        <v>-</v>
      </c>
      <c r="J55" s="9"/>
      <c r="K55" s="8"/>
    </row>
    <row r="56" customHeight="1" spans="2:11">
      <c r="B56" s="8" t="str">
        <f t="shared" si="0"/>
        <v/>
      </c>
      <c r="C56" s="8"/>
      <c r="D56" s="8"/>
      <c r="E56" s="8" t="str">
        <f>IFERROR(VLOOKUP(C56,选股!$C$4:$E$1000,2,FALSE),"-")</f>
        <v>-</v>
      </c>
      <c r="F56" s="8" t="str">
        <f>IFERROR(VLOOKUP(C56,选股!$C$4:$E$1000,3,FALSE),"-")</f>
        <v>-</v>
      </c>
      <c r="G56" s="8"/>
      <c r="H56" s="9"/>
      <c r="I56" s="9" t="str">
        <f t="shared" si="1"/>
        <v>-</v>
      </c>
      <c r="J56" s="9"/>
      <c r="K56" s="8"/>
    </row>
    <row r="57" customHeight="1" spans="2:11">
      <c r="B57" s="8" t="str">
        <f t="shared" si="0"/>
        <v/>
      </c>
      <c r="C57" s="8"/>
      <c r="D57" s="8"/>
      <c r="E57" s="8" t="str">
        <f>IFERROR(VLOOKUP(C57,选股!$C$4:$E$1000,2,FALSE),"-")</f>
        <v>-</v>
      </c>
      <c r="F57" s="8" t="str">
        <f>IFERROR(VLOOKUP(C57,选股!$C$4:$E$1000,3,FALSE),"-")</f>
        <v>-</v>
      </c>
      <c r="G57" s="8"/>
      <c r="H57" s="9"/>
      <c r="I57" s="9" t="str">
        <f t="shared" si="1"/>
        <v>-</v>
      </c>
      <c r="J57" s="9"/>
      <c r="K57" s="8"/>
    </row>
    <row r="58" customHeight="1" spans="2:11">
      <c r="B58" s="8" t="str">
        <f t="shared" si="0"/>
        <v/>
      </c>
      <c r="C58" s="8"/>
      <c r="D58" s="8"/>
      <c r="E58" s="8" t="str">
        <f>IFERROR(VLOOKUP(C58,选股!$C$4:$E$1000,2,FALSE),"-")</f>
        <v>-</v>
      </c>
      <c r="F58" s="8" t="str">
        <f>IFERROR(VLOOKUP(C58,选股!$C$4:$E$1000,3,FALSE),"-")</f>
        <v>-</v>
      </c>
      <c r="G58" s="8"/>
      <c r="H58" s="9"/>
      <c r="I58" s="9" t="str">
        <f t="shared" si="1"/>
        <v>-</v>
      </c>
      <c r="J58" s="9"/>
      <c r="K58" s="8"/>
    </row>
    <row r="59" customHeight="1" spans="2:11">
      <c r="B59" s="8" t="str">
        <f t="shared" si="0"/>
        <v/>
      </c>
      <c r="C59" s="8"/>
      <c r="D59" s="8"/>
      <c r="E59" s="8" t="str">
        <f>IFERROR(VLOOKUP(C59,选股!$C$4:$E$1000,2,FALSE),"-")</f>
        <v>-</v>
      </c>
      <c r="F59" s="8" t="str">
        <f>IFERROR(VLOOKUP(C59,选股!$C$4:$E$1000,3,FALSE),"-")</f>
        <v>-</v>
      </c>
      <c r="G59" s="8"/>
      <c r="H59" s="9"/>
      <c r="I59" s="9" t="str">
        <f t="shared" si="1"/>
        <v>-</v>
      </c>
      <c r="J59" s="9"/>
      <c r="K59" s="8"/>
    </row>
    <row r="60" customHeight="1" spans="2:11">
      <c r="B60" s="8" t="str">
        <f t="shared" si="0"/>
        <v/>
      </c>
      <c r="C60" s="8"/>
      <c r="D60" s="8"/>
      <c r="E60" s="8" t="str">
        <f>IFERROR(VLOOKUP(C60,选股!$C$4:$E$1000,2,FALSE),"-")</f>
        <v>-</v>
      </c>
      <c r="F60" s="8" t="str">
        <f>IFERROR(VLOOKUP(C60,选股!$C$4:$E$1000,3,FALSE),"-")</f>
        <v>-</v>
      </c>
      <c r="G60" s="8"/>
      <c r="H60" s="9"/>
      <c r="I60" s="9" t="str">
        <f t="shared" si="1"/>
        <v>-</v>
      </c>
      <c r="J60" s="9"/>
      <c r="K60" s="8"/>
    </row>
    <row r="61" customHeight="1" spans="2:11">
      <c r="B61" s="8" t="str">
        <f t="shared" si="0"/>
        <v/>
      </c>
      <c r="C61" s="8"/>
      <c r="D61" s="8"/>
      <c r="E61" s="8" t="str">
        <f>IFERROR(VLOOKUP(C61,选股!$C$4:$E$1000,2,FALSE),"-")</f>
        <v>-</v>
      </c>
      <c r="F61" s="8" t="str">
        <f>IFERROR(VLOOKUP(C61,选股!$C$4:$E$1000,3,FALSE),"-")</f>
        <v>-</v>
      </c>
      <c r="G61" s="8"/>
      <c r="H61" s="9"/>
      <c r="I61" s="9" t="str">
        <f t="shared" si="1"/>
        <v>-</v>
      </c>
      <c r="J61" s="9"/>
      <c r="K61" s="8"/>
    </row>
    <row r="62" customHeight="1" spans="2:11">
      <c r="B62" s="8" t="str">
        <f t="shared" si="0"/>
        <v/>
      </c>
      <c r="C62" s="8"/>
      <c r="D62" s="8"/>
      <c r="E62" s="8" t="str">
        <f>IFERROR(VLOOKUP(C62,选股!$C$4:$E$1000,2,FALSE),"-")</f>
        <v>-</v>
      </c>
      <c r="F62" s="8" t="str">
        <f>IFERROR(VLOOKUP(C62,选股!$C$4:$E$1000,3,FALSE),"-")</f>
        <v>-</v>
      </c>
      <c r="G62" s="8"/>
      <c r="H62" s="9"/>
      <c r="I62" s="9" t="str">
        <f t="shared" si="1"/>
        <v>-</v>
      </c>
      <c r="J62" s="9"/>
      <c r="K62" s="8"/>
    </row>
    <row r="63" customHeight="1" spans="2:11">
      <c r="B63" s="8" t="str">
        <f t="shared" si="0"/>
        <v/>
      </c>
      <c r="C63" s="8"/>
      <c r="D63" s="8"/>
      <c r="E63" s="8" t="str">
        <f>IFERROR(VLOOKUP(C63,选股!$C$4:$E$1000,2,FALSE),"-")</f>
        <v>-</v>
      </c>
      <c r="F63" s="8" t="str">
        <f>IFERROR(VLOOKUP(C63,选股!$C$4:$E$1000,3,FALSE),"-")</f>
        <v>-</v>
      </c>
      <c r="G63" s="8"/>
      <c r="H63" s="9"/>
      <c r="I63" s="9" t="str">
        <f t="shared" si="1"/>
        <v>-</v>
      </c>
      <c r="J63" s="9"/>
      <c r="K63" s="8"/>
    </row>
    <row r="64" customHeight="1" spans="2:11">
      <c r="B64" s="8" t="str">
        <f t="shared" si="0"/>
        <v/>
      </c>
      <c r="C64" s="8"/>
      <c r="D64" s="8"/>
      <c r="E64" s="8" t="str">
        <f>IFERROR(VLOOKUP(C64,选股!$C$4:$E$1000,2,FALSE),"-")</f>
        <v>-</v>
      </c>
      <c r="F64" s="8" t="str">
        <f>IFERROR(VLOOKUP(C64,选股!$C$4:$E$1000,3,FALSE),"-")</f>
        <v>-</v>
      </c>
      <c r="G64" s="8"/>
      <c r="H64" s="9"/>
      <c r="I64" s="9" t="str">
        <f t="shared" si="1"/>
        <v>-</v>
      </c>
      <c r="J64" s="9"/>
      <c r="K64" s="8"/>
    </row>
    <row r="65" customHeight="1" spans="2:11">
      <c r="B65" s="8" t="str">
        <f t="shared" si="0"/>
        <v/>
      </c>
      <c r="C65" s="8"/>
      <c r="D65" s="8"/>
      <c r="E65" s="8" t="str">
        <f>IFERROR(VLOOKUP(C65,选股!$C$4:$E$1000,2,FALSE),"-")</f>
        <v>-</v>
      </c>
      <c r="F65" s="8" t="str">
        <f>IFERROR(VLOOKUP(C65,选股!$C$4:$E$1000,3,FALSE),"-")</f>
        <v>-</v>
      </c>
      <c r="G65" s="8"/>
      <c r="H65" s="9"/>
      <c r="I65" s="9" t="str">
        <f t="shared" si="1"/>
        <v>-</v>
      </c>
      <c r="J65" s="9"/>
      <c r="K65" s="8"/>
    </row>
    <row r="66" customHeight="1" spans="2:11">
      <c r="B66" s="8" t="str">
        <f t="shared" si="0"/>
        <v/>
      </c>
      <c r="C66" s="8"/>
      <c r="D66" s="8"/>
      <c r="E66" s="8" t="str">
        <f>IFERROR(VLOOKUP(C66,选股!$C$4:$E$1000,2,FALSE),"-")</f>
        <v>-</v>
      </c>
      <c r="F66" s="8" t="str">
        <f>IFERROR(VLOOKUP(C66,选股!$C$4:$E$1000,3,FALSE),"-")</f>
        <v>-</v>
      </c>
      <c r="G66" s="8"/>
      <c r="H66" s="9"/>
      <c r="I66" s="9" t="str">
        <f t="shared" si="1"/>
        <v>-</v>
      </c>
      <c r="J66" s="9"/>
      <c r="K66" s="8"/>
    </row>
    <row r="67" customHeight="1" spans="2:11">
      <c r="B67" s="8" t="str">
        <f t="shared" si="0"/>
        <v/>
      </c>
      <c r="C67" s="8"/>
      <c r="D67" s="8"/>
      <c r="E67" s="8" t="str">
        <f>IFERROR(VLOOKUP(C67,选股!$C$4:$E$1000,2,FALSE),"-")</f>
        <v>-</v>
      </c>
      <c r="F67" s="8" t="str">
        <f>IFERROR(VLOOKUP(C67,选股!$C$4:$E$1000,3,FALSE),"-")</f>
        <v>-</v>
      </c>
      <c r="G67" s="8"/>
      <c r="H67" s="9"/>
      <c r="I67" s="9" t="str">
        <f t="shared" si="1"/>
        <v>-</v>
      </c>
      <c r="J67" s="9"/>
      <c r="K67" s="8"/>
    </row>
    <row r="68" customHeight="1" spans="2:11">
      <c r="B68" s="8" t="str">
        <f t="shared" si="0"/>
        <v/>
      </c>
      <c r="C68" s="8"/>
      <c r="D68" s="8"/>
      <c r="E68" s="8" t="str">
        <f>IFERROR(VLOOKUP(C68,选股!$C$4:$E$1000,2,FALSE),"-")</f>
        <v>-</v>
      </c>
      <c r="F68" s="8" t="str">
        <f>IFERROR(VLOOKUP(C68,选股!$C$4:$E$1000,3,FALSE),"-")</f>
        <v>-</v>
      </c>
      <c r="G68" s="8"/>
      <c r="H68" s="9"/>
      <c r="I68" s="9" t="str">
        <f t="shared" si="1"/>
        <v>-</v>
      </c>
      <c r="J68" s="9"/>
      <c r="K68" s="8"/>
    </row>
    <row r="69" customHeight="1" spans="2:11">
      <c r="B69" s="8" t="str">
        <f t="shared" ref="B69:B132" si="2">IF(C69&lt;&gt;"",ROW()-3,"")</f>
        <v/>
      </c>
      <c r="C69" s="8"/>
      <c r="D69" s="8"/>
      <c r="E69" s="8" t="str">
        <f>IFERROR(VLOOKUP(C69,选股!$C$4:$E$1000,2,FALSE),"-")</f>
        <v>-</v>
      </c>
      <c r="F69" s="8" t="str">
        <f>IFERROR(VLOOKUP(C69,选股!$C$4:$E$1000,3,FALSE),"-")</f>
        <v>-</v>
      </c>
      <c r="G69" s="8"/>
      <c r="H69" s="9"/>
      <c r="I69" s="9" t="str">
        <f t="shared" ref="I69:I132" si="3">IFERROR(IF(AND(G69&lt;&gt;"",H69&lt;&gt;""),G69*H69,"-"),"")</f>
        <v>-</v>
      </c>
      <c r="J69" s="9"/>
      <c r="K69" s="8"/>
    </row>
    <row r="70" customHeight="1" spans="2:11">
      <c r="B70" s="8" t="str">
        <f t="shared" si="2"/>
        <v/>
      </c>
      <c r="C70" s="8"/>
      <c r="D70" s="8"/>
      <c r="E70" s="8" t="str">
        <f>IFERROR(VLOOKUP(C70,选股!$C$4:$E$1000,2,FALSE),"-")</f>
        <v>-</v>
      </c>
      <c r="F70" s="8" t="str">
        <f>IFERROR(VLOOKUP(C70,选股!$C$4:$E$1000,3,FALSE),"-")</f>
        <v>-</v>
      </c>
      <c r="G70" s="8"/>
      <c r="H70" s="9"/>
      <c r="I70" s="9" t="str">
        <f t="shared" si="3"/>
        <v>-</v>
      </c>
      <c r="J70" s="9"/>
      <c r="K70" s="8"/>
    </row>
    <row r="71" customHeight="1" spans="2:11">
      <c r="B71" s="8" t="str">
        <f t="shared" si="2"/>
        <v/>
      </c>
      <c r="C71" s="8"/>
      <c r="D71" s="8"/>
      <c r="E71" s="8" t="str">
        <f>IFERROR(VLOOKUP(C71,选股!$C$4:$E$1000,2,FALSE),"-")</f>
        <v>-</v>
      </c>
      <c r="F71" s="8" t="str">
        <f>IFERROR(VLOOKUP(C71,选股!$C$4:$E$1000,3,FALSE),"-")</f>
        <v>-</v>
      </c>
      <c r="G71" s="8"/>
      <c r="H71" s="9"/>
      <c r="I71" s="9" t="str">
        <f t="shared" si="3"/>
        <v>-</v>
      </c>
      <c r="J71" s="9"/>
      <c r="K71" s="8"/>
    </row>
    <row r="72" customHeight="1" spans="2:11">
      <c r="B72" s="8" t="str">
        <f t="shared" si="2"/>
        <v/>
      </c>
      <c r="C72" s="8"/>
      <c r="D72" s="8"/>
      <c r="E72" s="8" t="str">
        <f>IFERROR(VLOOKUP(C72,选股!$C$4:$E$1000,2,FALSE),"-")</f>
        <v>-</v>
      </c>
      <c r="F72" s="8" t="str">
        <f>IFERROR(VLOOKUP(C72,选股!$C$4:$E$1000,3,FALSE),"-")</f>
        <v>-</v>
      </c>
      <c r="G72" s="8"/>
      <c r="H72" s="9"/>
      <c r="I72" s="9" t="str">
        <f t="shared" si="3"/>
        <v>-</v>
      </c>
      <c r="J72" s="9"/>
      <c r="K72" s="8"/>
    </row>
    <row r="73" customHeight="1" spans="2:11">
      <c r="B73" s="8" t="str">
        <f t="shared" si="2"/>
        <v/>
      </c>
      <c r="C73" s="8"/>
      <c r="D73" s="8"/>
      <c r="E73" s="8" t="str">
        <f>IFERROR(VLOOKUP(C73,选股!$C$4:$E$1000,2,FALSE),"-")</f>
        <v>-</v>
      </c>
      <c r="F73" s="8" t="str">
        <f>IFERROR(VLOOKUP(C73,选股!$C$4:$E$1000,3,FALSE),"-")</f>
        <v>-</v>
      </c>
      <c r="G73" s="8"/>
      <c r="H73" s="9"/>
      <c r="I73" s="9" t="str">
        <f t="shared" si="3"/>
        <v>-</v>
      </c>
      <c r="J73" s="9"/>
      <c r="K73" s="8"/>
    </row>
    <row r="74" customHeight="1" spans="2:11">
      <c r="B74" s="8" t="str">
        <f t="shared" si="2"/>
        <v/>
      </c>
      <c r="C74" s="8"/>
      <c r="D74" s="8"/>
      <c r="E74" s="8" t="str">
        <f>IFERROR(VLOOKUP(C74,选股!$C$4:$E$1000,2,FALSE),"-")</f>
        <v>-</v>
      </c>
      <c r="F74" s="8" t="str">
        <f>IFERROR(VLOOKUP(C74,选股!$C$4:$E$1000,3,FALSE),"-")</f>
        <v>-</v>
      </c>
      <c r="G74" s="8"/>
      <c r="H74" s="9"/>
      <c r="I74" s="9" t="str">
        <f t="shared" si="3"/>
        <v>-</v>
      </c>
      <c r="J74" s="9"/>
      <c r="K74" s="8"/>
    </row>
    <row r="75" customHeight="1" spans="2:11">
      <c r="B75" s="8" t="str">
        <f t="shared" si="2"/>
        <v/>
      </c>
      <c r="C75" s="8"/>
      <c r="D75" s="8"/>
      <c r="E75" s="8" t="str">
        <f>IFERROR(VLOOKUP(C75,选股!$C$4:$E$1000,2,FALSE),"-")</f>
        <v>-</v>
      </c>
      <c r="F75" s="8" t="str">
        <f>IFERROR(VLOOKUP(C75,选股!$C$4:$E$1000,3,FALSE),"-")</f>
        <v>-</v>
      </c>
      <c r="G75" s="8"/>
      <c r="H75" s="9"/>
      <c r="I75" s="9" t="str">
        <f t="shared" si="3"/>
        <v>-</v>
      </c>
      <c r="J75" s="9"/>
      <c r="K75" s="8"/>
    </row>
    <row r="76" customHeight="1" spans="2:11">
      <c r="B76" s="8" t="str">
        <f t="shared" si="2"/>
        <v/>
      </c>
      <c r="C76" s="8"/>
      <c r="D76" s="8"/>
      <c r="E76" s="8" t="str">
        <f>IFERROR(VLOOKUP(C76,选股!$C$4:$E$1000,2,FALSE),"-")</f>
        <v>-</v>
      </c>
      <c r="F76" s="8" t="str">
        <f>IFERROR(VLOOKUP(C76,选股!$C$4:$E$1000,3,FALSE),"-")</f>
        <v>-</v>
      </c>
      <c r="G76" s="8"/>
      <c r="H76" s="9"/>
      <c r="I76" s="9" t="str">
        <f t="shared" si="3"/>
        <v>-</v>
      </c>
      <c r="J76" s="9"/>
      <c r="K76" s="8"/>
    </row>
    <row r="77" customHeight="1" spans="2:11">
      <c r="B77" s="8" t="str">
        <f t="shared" si="2"/>
        <v/>
      </c>
      <c r="C77" s="8"/>
      <c r="D77" s="8"/>
      <c r="E77" s="8" t="str">
        <f>IFERROR(VLOOKUP(C77,选股!$C$4:$E$1000,2,FALSE),"-")</f>
        <v>-</v>
      </c>
      <c r="F77" s="8" t="str">
        <f>IFERROR(VLOOKUP(C77,选股!$C$4:$E$1000,3,FALSE),"-")</f>
        <v>-</v>
      </c>
      <c r="G77" s="8"/>
      <c r="H77" s="9"/>
      <c r="I77" s="9" t="str">
        <f t="shared" si="3"/>
        <v>-</v>
      </c>
      <c r="J77" s="9"/>
      <c r="K77" s="8"/>
    </row>
    <row r="78" customHeight="1" spans="2:11">
      <c r="B78" s="8" t="str">
        <f t="shared" si="2"/>
        <v/>
      </c>
      <c r="C78" s="8"/>
      <c r="D78" s="8"/>
      <c r="E78" s="8" t="str">
        <f>IFERROR(VLOOKUP(C78,选股!$C$4:$E$1000,2,FALSE),"-")</f>
        <v>-</v>
      </c>
      <c r="F78" s="8" t="str">
        <f>IFERROR(VLOOKUP(C78,选股!$C$4:$E$1000,3,FALSE),"-")</f>
        <v>-</v>
      </c>
      <c r="G78" s="8"/>
      <c r="H78" s="9"/>
      <c r="I78" s="9" t="str">
        <f t="shared" si="3"/>
        <v>-</v>
      </c>
      <c r="J78" s="9"/>
      <c r="K78" s="8"/>
    </row>
    <row r="79" customHeight="1" spans="2:11">
      <c r="B79" s="8" t="str">
        <f t="shared" si="2"/>
        <v/>
      </c>
      <c r="C79" s="8"/>
      <c r="D79" s="8"/>
      <c r="E79" s="8" t="str">
        <f>IFERROR(VLOOKUP(C79,选股!$C$4:$E$1000,2,FALSE),"-")</f>
        <v>-</v>
      </c>
      <c r="F79" s="8" t="str">
        <f>IFERROR(VLOOKUP(C79,选股!$C$4:$E$1000,3,FALSE),"-")</f>
        <v>-</v>
      </c>
      <c r="G79" s="8"/>
      <c r="H79" s="9"/>
      <c r="I79" s="9" t="str">
        <f t="shared" si="3"/>
        <v>-</v>
      </c>
      <c r="J79" s="9"/>
      <c r="K79" s="8"/>
    </row>
    <row r="80" customHeight="1" spans="2:11">
      <c r="B80" s="8" t="str">
        <f t="shared" si="2"/>
        <v/>
      </c>
      <c r="C80" s="8"/>
      <c r="D80" s="8"/>
      <c r="E80" s="8" t="str">
        <f>IFERROR(VLOOKUP(C80,选股!$C$4:$E$1000,2,FALSE),"-")</f>
        <v>-</v>
      </c>
      <c r="F80" s="8" t="str">
        <f>IFERROR(VLOOKUP(C80,选股!$C$4:$E$1000,3,FALSE),"-")</f>
        <v>-</v>
      </c>
      <c r="G80" s="8"/>
      <c r="H80" s="9"/>
      <c r="I80" s="9" t="str">
        <f t="shared" si="3"/>
        <v>-</v>
      </c>
      <c r="J80" s="9"/>
      <c r="K80" s="8"/>
    </row>
    <row r="81" customHeight="1" spans="2:11">
      <c r="B81" s="8" t="str">
        <f t="shared" si="2"/>
        <v/>
      </c>
      <c r="C81" s="8"/>
      <c r="D81" s="8"/>
      <c r="E81" s="8" t="str">
        <f>IFERROR(VLOOKUP(C81,选股!$C$4:$E$1000,2,FALSE),"-")</f>
        <v>-</v>
      </c>
      <c r="F81" s="8" t="str">
        <f>IFERROR(VLOOKUP(C81,选股!$C$4:$E$1000,3,FALSE),"-")</f>
        <v>-</v>
      </c>
      <c r="G81" s="8"/>
      <c r="H81" s="9"/>
      <c r="I81" s="9" t="str">
        <f t="shared" si="3"/>
        <v>-</v>
      </c>
      <c r="J81" s="9"/>
      <c r="K81" s="8"/>
    </row>
    <row r="82" customHeight="1" spans="2:11">
      <c r="B82" s="8" t="str">
        <f t="shared" si="2"/>
        <v/>
      </c>
      <c r="C82" s="8"/>
      <c r="D82" s="8"/>
      <c r="E82" s="8" t="str">
        <f>IFERROR(VLOOKUP(C82,选股!$C$4:$E$1000,2,FALSE),"-")</f>
        <v>-</v>
      </c>
      <c r="F82" s="8" t="str">
        <f>IFERROR(VLOOKUP(C82,选股!$C$4:$E$1000,3,FALSE),"-")</f>
        <v>-</v>
      </c>
      <c r="G82" s="8"/>
      <c r="H82" s="9"/>
      <c r="I82" s="9" t="str">
        <f t="shared" si="3"/>
        <v>-</v>
      </c>
      <c r="J82" s="9"/>
      <c r="K82" s="8"/>
    </row>
    <row r="83" customHeight="1" spans="2:11">
      <c r="B83" s="8" t="str">
        <f t="shared" si="2"/>
        <v/>
      </c>
      <c r="C83" s="8"/>
      <c r="D83" s="8"/>
      <c r="E83" s="8" t="str">
        <f>IFERROR(VLOOKUP(C83,选股!$C$4:$E$1000,2,FALSE),"-")</f>
        <v>-</v>
      </c>
      <c r="F83" s="8" t="str">
        <f>IFERROR(VLOOKUP(C83,选股!$C$4:$E$1000,3,FALSE),"-")</f>
        <v>-</v>
      </c>
      <c r="G83" s="8"/>
      <c r="H83" s="9"/>
      <c r="I83" s="9" t="str">
        <f t="shared" si="3"/>
        <v>-</v>
      </c>
      <c r="J83" s="9"/>
      <c r="K83" s="8"/>
    </row>
    <row r="84" customHeight="1" spans="2:11">
      <c r="B84" s="8" t="str">
        <f t="shared" si="2"/>
        <v/>
      </c>
      <c r="C84" s="8"/>
      <c r="D84" s="8"/>
      <c r="E84" s="8" t="str">
        <f>IFERROR(VLOOKUP(C84,选股!$C$4:$E$1000,2,FALSE),"-")</f>
        <v>-</v>
      </c>
      <c r="F84" s="8" t="str">
        <f>IFERROR(VLOOKUP(C84,选股!$C$4:$E$1000,3,FALSE),"-")</f>
        <v>-</v>
      </c>
      <c r="G84" s="8"/>
      <c r="H84" s="9"/>
      <c r="I84" s="9" t="str">
        <f t="shared" si="3"/>
        <v>-</v>
      </c>
      <c r="J84" s="9"/>
      <c r="K84" s="8"/>
    </row>
    <row r="85" customHeight="1" spans="2:11">
      <c r="B85" s="8" t="str">
        <f t="shared" si="2"/>
        <v/>
      </c>
      <c r="C85" s="8"/>
      <c r="D85" s="8"/>
      <c r="E85" s="8" t="str">
        <f>IFERROR(VLOOKUP(C85,选股!$C$4:$E$1000,2,FALSE),"-")</f>
        <v>-</v>
      </c>
      <c r="F85" s="8" t="str">
        <f>IFERROR(VLOOKUP(C85,选股!$C$4:$E$1000,3,FALSE),"-")</f>
        <v>-</v>
      </c>
      <c r="G85" s="8"/>
      <c r="H85" s="9"/>
      <c r="I85" s="9" t="str">
        <f t="shared" si="3"/>
        <v>-</v>
      </c>
      <c r="J85" s="9"/>
      <c r="K85" s="8"/>
    </row>
    <row r="86" customHeight="1" spans="2:11">
      <c r="B86" s="8" t="str">
        <f t="shared" si="2"/>
        <v/>
      </c>
      <c r="C86" s="8"/>
      <c r="D86" s="8"/>
      <c r="E86" s="8" t="str">
        <f>IFERROR(VLOOKUP(C86,选股!$C$4:$E$1000,2,FALSE),"-")</f>
        <v>-</v>
      </c>
      <c r="F86" s="8" t="str">
        <f>IFERROR(VLOOKUP(C86,选股!$C$4:$E$1000,3,FALSE),"-")</f>
        <v>-</v>
      </c>
      <c r="G86" s="8"/>
      <c r="H86" s="9"/>
      <c r="I86" s="9" t="str">
        <f t="shared" si="3"/>
        <v>-</v>
      </c>
      <c r="J86" s="9"/>
      <c r="K86" s="8"/>
    </row>
    <row r="87" customHeight="1" spans="2:11">
      <c r="B87" s="8" t="str">
        <f t="shared" si="2"/>
        <v/>
      </c>
      <c r="C87" s="8"/>
      <c r="D87" s="8"/>
      <c r="E87" s="8" t="str">
        <f>IFERROR(VLOOKUP(C87,选股!$C$4:$E$1000,2,FALSE),"-")</f>
        <v>-</v>
      </c>
      <c r="F87" s="8" t="str">
        <f>IFERROR(VLOOKUP(C87,选股!$C$4:$E$1000,3,FALSE),"-")</f>
        <v>-</v>
      </c>
      <c r="G87" s="8"/>
      <c r="H87" s="9"/>
      <c r="I87" s="9" t="str">
        <f t="shared" si="3"/>
        <v>-</v>
      </c>
      <c r="J87" s="9"/>
      <c r="K87" s="8"/>
    </row>
    <row r="88" customHeight="1" spans="2:11">
      <c r="B88" s="8" t="str">
        <f t="shared" si="2"/>
        <v/>
      </c>
      <c r="C88" s="8"/>
      <c r="D88" s="8"/>
      <c r="E88" s="8" t="str">
        <f>IFERROR(VLOOKUP(C88,选股!$C$4:$E$1000,2,FALSE),"-")</f>
        <v>-</v>
      </c>
      <c r="F88" s="8" t="str">
        <f>IFERROR(VLOOKUP(C88,选股!$C$4:$E$1000,3,FALSE),"-")</f>
        <v>-</v>
      </c>
      <c r="G88" s="8"/>
      <c r="H88" s="9"/>
      <c r="I88" s="9" t="str">
        <f t="shared" si="3"/>
        <v>-</v>
      </c>
      <c r="J88" s="9"/>
      <c r="K88" s="8"/>
    </row>
    <row r="89" customHeight="1" spans="2:11">
      <c r="B89" s="8" t="str">
        <f t="shared" si="2"/>
        <v/>
      </c>
      <c r="C89" s="8"/>
      <c r="D89" s="8"/>
      <c r="E89" s="8" t="str">
        <f>IFERROR(VLOOKUP(C89,选股!$C$4:$E$1000,2,FALSE),"-")</f>
        <v>-</v>
      </c>
      <c r="F89" s="8" t="str">
        <f>IFERROR(VLOOKUP(C89,选股!$C$4:$E$1000,3,FALSE),"-")</f>
        <v>-</v>
      </c>
      <c r="G89" s="8"/>
      <c r="H89" s="9"/>
      <c r="I89" s="9" t="str">
        <f t="shared" si="3"/>
        <v>-</v>
      </c>
      <c r="J89" s="9"/>
      <c r="K89" s="8"/>
    </row>
    <row r="90" customHeight="1" spans="2:11">
      <c r="B90" s="8" t="str">
        <f t="shared" si="2"/>
        <v/>
      </c>
      <c r="C90" s="8"/>
      <c r="D90" s="8"/>
      <c r="E90" s="8" t="str">
        <f>IFERROR(VLOOKUP(C90,选股!$C$4:$E$1000,2,FALSE),"-")</f>
        <v>-</v>
      </c>
      <c r="F90" s="8" t="str">
        <f>IFERROR(VLOOKUP(C90,选股!$C$4:$E$1000,3,FALSE),"-")</f>
        <v>-</v>
      </c>
      <c r="G90" s="8"/>
      <c r="H90" s="9"/>
      <c r="I90" s="9" t="str">
        <f t="shared" si="3"/>
        <v>-</v>
      </c>
      <c r="J90" s="9"/>
      <c r="K90" s="8"/>
    </row>
    <row r="91" customHeight="1" spans="2:11">
      <c r="B91" s="8" t="str">
        <f t="shared" si="2"/>
        <v/>
      </c>
      <c r="C91" s="8"/>
      <c r="D91" s="8"/>
      <c r="E91" s="8" t="str">
        <f>IFERROR(VLOOKUP(C91,选股!$C$4:$E$1000,2,FALSE),"-")</f>
        <v>-</v>
      </c>
      <c r="F91" s="8" t="str">
        <f>IFERROR(VLOOKUP(C91,选股!$C$4:$E$1000,3,FALSE),"-")</f>
        <v>-</v>
      </c>
      <c r="G91" s="8"/>
      <c r="H91" s="9"/>
      <c r="I91" s="9" t="str">
        <f t="shared" si="3"/>
        <v>-</v>
      </c>
      <c r="J91" s="9"/>
      <c r="K91" s="8"/>
    </row>
    <row r="92" customHeight="1" spans="2:11">
      <c r="B92" s="8" t="str">
        <f t="shared" si="2"/>
        <v/>
      </c>
      <c r="C92" s="8"/>
      <c r="D92" s="8"/>
      <c r="E92" s="8" t="str">
        <f>IFERROR(VLOOKUP(C92,选股!$C$4:$E$1000,2,FALSE),"-")</f>
        <v>-</v>
      </c>
      <c r="F92" s="8" t="str">
        <f>IFERROR(VLOOKUP(C92,选股!$C$4:$E$1000,3,FALSE),"-")</f>
        <v>-</v>
      </c>
      <c r="G92" s="8"/>
      <c r="H92" s="9"/>
      <c r="I92" s="9" t="str">
        <f t="shared" si="3"/>
        <v>-</v>
      </c>
      <c r="J92" s="9"/>
      <c r="K92" s="8"/>
    </row>
    <row r="93" customHeight="1" spans="2:11">
      <c r="B93" s="8" t="str">
        <f t="shared" si="2"/>
        <v/>
      </c>
      <c r="C93" s="8"/>
      <c r="D93" s="8"/>
      <c r="E93" s="8" t="str">
        <f>IFERROR(VLOOKUP(C93,选股!$C$4:$E$1000,2,FALSE),"-")</f>
        <v>-</v>
      </c>
      <c r="F93" s="8" t="str">
        <f>IFERROR(VLOOKUP(C93,选股!$C$4:$E$1000,3,FALSE),"-")</f>
        <v>-</v>
      </c>
      <c r="G93" s="8"/>
      <c r="H93" s="9"/>
      <c r="I93" s="9" t="str">
        <f t="shared" si="3"/>
        <v>-</v>
      </c>
      <c r="J93" s="9"/>
      <c r="K93" s="8"/>
    </row>
    <row r="94" customHeight="1" spans="2:11">
      <c r="B94" s="8" t="str">
        <f t="shared" si="2"/>
        <v/>
      </c>
      <c r="C94" s="8"/>
      <c r="D94" s="8"/>
      <c r="E94" s="8" t="str">
        <f>IFERROR(VLOOKUP(C94,选股!$C$4:$E$1000,2,FALSE),"-")</f>
        <v>-</v>
      </c>
      <c r="F94" s="8" t="str">
        <f>IFERROR(VLOOKUP(C94,选股!$C$4:$E$1000,3,FALSE),"-")</f>
        <v>-</v>
      </c>
      <c r="G94" s="8"/>
      <c r="H94" s="9"/>
      <c r="I94" s="9" t="str">
        <f t="shared" si="3"/>
        <v>-</v>
      </c>
      <c r="J94" s="9"/>
      <c r="K94" s="8"/>
    </row>
    <row r="95" customHeight="1" spans="2:11">
      <c r="B95" s="8" t="str">
        <f t="shared" si="2"/>
        <v/>
      </c>
      <c r="C95" s="8"/>
      <c r="D95" s="8"/>
      <c r="E95" s="8" t="str">
        <f>IFERROR(VLOOKUP(C95,选股!$C$4:$E$1000,2,FALSE),"-")</f>
        <v>-</v>
      </c>
      <c r="F95" s="8" t="str">
        <f>IFERROR(VLOOKUP(C95,选股!$C$4:$E$1000,3,FALSE),"-")</f>
        <v>-</v>
      </c>
      <c r="G95" s="8"/>
      <c r="H95" s="9"/>
      <c r="I95" s="9" t="str">
        <f t="shared" si="3"/>
        <v>-</v>
      </c>
      <c r="J95" s="9"/>
      <c r="K95" s="8"/>
    </row>
    <row r="96" customHeight="1" spans="2:11">
      <c r="B96" s="8" t="str">
        <f t="shared" si="2"/>
        <v/>
      </c>
      <c r="C96" s="8"/>
      <c r="D96" s="8"/>
      <c r="E96" s="8" t="str">
        <f>IFERROR(VLOOKUP(C96,选股!$C$4:$E$1000,2,FALSE),"-")</f>
        <v>-</v>
      </c>
      <c r="F96" s="8" t="str">
        <f>IFERROR(VLOOKUP(C96,选股!$C$4:$E$1000,3,FALSE),"-")</f>
        <v>-</v>
      </c>
      <c r="G96" s="8"/>
      <c r="H96" s="9"/>
      <c r="I96" s="9" t="str">
        <f t="shared" si="3"/>
        <v>-</v>
      </c>
      <c r="J96" s="9"/>
      <c r="K96" s="8"/>
    </row>
    <row r="97" customHeight="1" spans="2:11">
      <c r="B97" s="8" t="str">
        <f t="shared" si="2"/>
        <v/>
      </c>
      <c r="C97" s="8"/>
      <c r="D97" s="8"/>
      <c r="E97" s="8" t="str">
        <f>IFERROR(VLOOKUP(C97,选股!$C$4:$E$1000,2,FALSE),"-")</f>
        <v>-</v>
      </c>
      <c r="F97" s="8" t="str">
        <f>IFERROR(VLOOKUP(C97,选股!$C$4:$E$1000,3,FALSE),"-")</f>
        <v>-</v>
      </c>
      <c r="G97" s="8"/>
      <c r="H97" s="9"/>
      <c r="I97" s="9" t="str">
        <f t="shared" si="3"/>
        <v>-</v>
      </c>
      <c r="J97" s="9"/>
      <c r="K97" s="8"/>
    </row>
    <row r="98" customHeight="1" spans="2:11">
      <c r="B98" s="8" t="str">
        <f t="shared" si="2"/>
        <v/>
      </c>
      <c r="C98" s="8"/>
      <c r="D98" s="8"/>
      <c r="E98" s="8" t="str">
        <f>IFERROR(VLOOKUP(C98,选股!$C$4:$E$1000,2,FALSE),"-")</f>
        <v>-</v>
      </c>
      <c r="F98" s="8" t="str">
        <f>IFERROR(VLOOKUP(C98,选股!$C$4:$E$1000,3,FALSE),"-")</f>
        <v>-</v>
      </c>
      <c r="G98" s="8"/>
      <c r="H98" s="9"/>
      <c r="I98" s="9" t="str">
        <f t="shared" si="3"/>
        <v>-</v>
      </c>
      <c r="J98" s="9"/>
      <c r="K98" s="8"/>
    </row>
    <row r="99" customHeight="1" spans="2:11">
      <c r="B99" s="8" t="str">
        <f t="shared" si="2"/>
        <v/>
      </c>
      <c r="C99" s="8"/>
      <c r="D99" s="8"/>
      <c r="E99" s="8" t="str">
        <f>IFERROR(VLOOKUP(C99,选股!$C$4:$E$1000,2,FALSE),"-")</f>
        <v>-</v>
      </c>
      <c r="F99" s="8" t="str">
        <f>IFERROR(VLOOKUP(C99,选股!$C$4:$E$1000,3,FALSE),"-")</f>
        <v>-</v>
      </c>
      <c r="G99" s="8"/>
      <c r="H99" s="9"/>
      <c r="I99" s="9" t="str">
        <f t="shared" si="3"/>
        <v>-</v>
      </c>
      <c r="J99" s="9"/>
      <c r="K99" s="8"/>
    </row>
    <row r="100" customHeight="1" spans="2:11">
      <c r="B100" s="8" t="str">
        <f t="shared" si="2"/>
        <v/>
      </c>
      <c r="C100" s="8"/>
      <c r="D100" s="8"/>
      <c r="E100" s="8" t="str">
        <f>IFERROR(VLOOKUP(C100,选股!$C$4:$E$1000,2,FALSE),"-")</f>
        <v>-</v>
      </c>
      <c r="F100" s="8" t="str">
        <f>IFERROR(VLOOKUP(C100,选股!$C$4:$E$1000,3,FALSE),"-")</f>
        <v>-</v>
      </c>
      <c r="G100" s="8"/>
      <c r="H100" s="9"/>
      <c r="I100" s="9" t="str">
        <f t="shared" si="3"/>
        <v>-</v>
      </c>
      <c r="J100" s="9"/>
      <c r="K100" s="8"/>
    </row>
    <row r="101" customHeight="1" spans="2:11">
      <c r="B101" s="8" t="str">
        <f t="shared" si="2"/>
        <v/>
      </c>
      <c r="C101" s="8"/>
      <c r="D101" s="8"/>
      <c r="E101" s="8" t="str">
        <f>IFERROR(VLOOKUP(C101,选股!$C$4:$E$1000,2,FALSE),"-")</f>
        <v>-</v>
      </c>
      <c r="F101" s="8" t="str">
        <f>IFERROR(VLOOKUP(C101,选股!$C$4:$E$1000,3,FALSE),"-")</f>
        <v>-</v>
      </c>
      <c r="G101" s="8"/>
      <c r="H101" s="9"/>
      <c r="I101" s="9" t="str">
        <f t="shared" si="3"/>
        <v>-</v>
      </c>
      <c r="J101" s="9"/>
      <c r="K101" s="8"/>
    </row>
    <row r="102" customHeight="1" spans="2:11">
      <c r="B102" s="8" t="str">
        <f t="shared" si="2"/>
        <v/>
      </c>
      <c r="C102" s="8"/>
      <c r="D102" s="8"/>
      <c r="E102" s="8" t="str">
        <f>IFERROR(VLOOKUP(C102,选股!$C$4:$E$1000,2,FALSE),"-")</f>
        <v>-</v>
      </c>
      <c r="F102" s="8" t="str">
        <f>IFERROR(VLOOKUP(C102,选股!$C$4:$E$1000,3,FALSE),"-")</f>
        <v>-</v>
      </c>
      <c r="G102" s="8"/>
      <c r="H102" s="9"/>
      <c r="I102" s="9" t="str">
        <f t="shared" si="3"/>
        <v>-</v>
      </c>
      <c r="J102" s="9"/>
      <c r="K102" s="8"/>
    </row>
    <row r="103" customHeight="1" spans="2:11">
      <c r="B103" s="8" t="str">
        <f t="shared" si="2"/>
        <v/>
      </c>
      <c r="C103" s="8"/>
      <c r="D103" s="8"/>
      <c r="E103" s="8" t="str">
        <f>IFERROR(VLOOKUP(C103,选股!$C$4:$E$1000,2,FALSE),"-")</f>
        <v>-</v>
      </c>
      <c r="F103" s="8" t="str">
        <f>IFERROR(VLOOKUP(C103,选股!$C$4:$E$1000,3,FALSE),"-")</f>
        <v>-</v>
      </c>
      <c r="G103" s="8"/>
      <c r="H103" s="9"/>
      <c r="I103" s="9" t="str">
        <f t="shared" si="3"/>
        <v>-</v>
      </c>
      <c r="J103" s="9"/>
      <c r="K103" s="8"/>
    </row>
    <row r="104" customHeight="1" spans="2:11">
      <c r="B104" s="8" t="str">
        <f t="shared" si="2"/>
        <v/>
      </c>
      <c r="C104" s="8"/>
      <c r="D104" s="8"/>
      <c r="E104" s="8" t="str">
        <f>IFERROR(VLOOKUP(C104,选股!$C$4:$E$1000,2,FALSE),"-")</f>
        <v>-</v>
      </c>
      <c r="F104" s="8" t="str">
        <f>IFERROR(VLOOKUP(C104,选股!$C$4:$E$1000,3,FALSE),"-")</f>
        <v>-</v>
      </c>
      <c r="G104" s="8"/>
      <c r="H104" s="9"/>
      <c r="I104" s="9" t="str">
        <f t="shared" si="3"/>
        <v>-</v>
      </c>
      <c r="J104" s="9"/>
      <c r="K104" s="8"/>
    </row>
    <row r="105" customHeight="1" spans="2:11">
      <c r="B105" s="8" t="str">
        <f t="shared" si="2"/>
        <v/>
      </c>
      <c r="C105" s="8"/>
      <c r="D105" s="8"/>
      <c r="E105" s="8" t="str">
        <f>IFERROR(VLOOKUP(C105,选股!$C$4:$E$1000,2,FALSE),"-")</f>
        <v>-</v>
      </c>
      <c r="F105" s="8" t="str">
        <f>IFERROR(VLOOKUP(C105,选股!$C$4:$E$1000,3,FALSE),"-")</f>
        <v>-</v>
      </c>
      <c r="G105" s="8"/>
      <c r="H105" s="9"/>
      <c r="I105" s="9" t="str">
        <f t="shared" si="3"/>
        <v>-</v>
      </c>
      <c r="J105" s="9"/>
      <c r="K105" s="8"/>
    </row>
    <row r="106" customHeight="1" spans="2:11">
      <c r="B106" s="8" t="str">
        <f t="shared" si="2"/>
        <v/>
      </c>
      <c r="C106" s="8"/>
      <c r="D106" s="8"/>
      <c r="E106" s="8" t="str">
        <f>IFERROR(VLOOKUP(C106,选股!$C$4:$E$1000,2,FALSE),"-")</f>
        <v>-</v>
      </c>
      <c r="F106" s="8" t="str">
        <f>IFERROR(VLOOKUP(C106,选股!$C$4:$E$1000,3,FALSE),"-")</f>
        <v>-</v>
      </c>
      <c r="G106" s="8"/>
      <c r="H106" s="9"/>
      <c r="I106" s="9" t="str">
        <f t="shared" si="3"/>
        <v>-</v>
      </c>
      <c r="J106" s="9"/>
      <c r="K106" s="8"/>
    </row>
    <row r="107" customHeight="1" spans="2:11">
      <c r="B107" s="8" t="str">
        <f t="shared" si="2"/>
        <v/>
      </c>
      <c r="C107" s="8"/>
      <c r="D107" s="8"/>
      <c r="E107" s="8" t="str">
        <f>IFERROR(VLOOKUP(C107,选股!$C$4:$E$1000,2,FALSE),"-")</f>
        <v>-</v>
      </c>
      <c r="F107" s="8" t="str">
        <f>IFERROR(VLOOKUP(C107,选股!$C$4:$E$1000,3,FALSE),"-")</f>
        <v>-</v>
      </c>
      <c r="G107" s="8"/>
      <c r="H107" s="9"/>
      <c r="I107" s="9" t="str">
        <f t="shared" si="3"/>
        <v>-</v>
      </c>
      <c r="J107" s="9"/>
      <c r="K107" s="8"/>
    </row>
    <row r="108" customHeight="1" spans="2:11">
      <c r="B108" s="8" t="str">
        <f t="shared" si="2"/>
        <v/>
      </c>
      <c r="C108" s="8"/>
      <c r="D108" s="8"/>
      <c r="E108" s="8" t="str">
        <f>IFERROR(VLOOKUP(C108,选股!$C$4:$E$1000,2,FALSE),"-")</f>
        <v>-</v>
      </c>
      <c r="F108" s="8" t="str">
        <f>IFERROR(VLOOKUP(C108,选股!$C$4:$E$1000,3,FALSE),"-")</f>
        <v>-</v>
      </c>
      <c r="G108" s="8"/>
      <c r="H108" s="9"/>
      <c r="I108" s="9" t="str">
        <f t="shared" si="3"/>
        <v>-</v>
      </c>
      <c r="J108" s="9"/>
      <c r="K108" s="8"/>
    </row>
    <row r="109" customHeight="1" spans="2:11">
      <c r="B109" s="8" t="str">
        <f t="shared" si="2"/>
        <v/>
      </c>
      <c r="C109" s="8"/>
      <c r="D109" s="8"/>
      <c r="E109" s="8" t="str">
        <f>IFERROR(VLOOKUP(C109,选股!$C$4:$E$1000,2,FALSE),"-")</f>
        <v>-</v>
      </c>
      <c r="F109" s="8" t="str">
        <f>IFERROR(VLOOKUP(C109,选股!$C$4:$E$1000,3,FALSE),"-")</f>
        <v>-</v>
      </c>
      <c r="G109" s="8"/>
      <c r="H109" s="9"/>
      <c r="I109" s="9" t="str">
        <f t="shared" si="3"/>
        <v>-</v>
      </c>
      <c r="J109" s="9"/>
      <c r="K109" s="8"/>
    </row>
    <row r="110" customHeight="1" spans="2:11">
      <c r="B110" s="8" t="str">
        <f t="shared" si="2"/>
        <v/>
      </c>
      <c r="C110" s="8"/>
      <c r="D110" s="8"/>
      <c r="E110" s="8" t="str">
        <f>IFERROR(VLOOKUP(C110,选股!$C$4:$E$1000,2,FALSE),"-")</f>
        <v>-</v>
      </c>
      <c r="F110" s="8" t="str">
        <f>IFERROR(VLOOKUP(C110,选股!$C$4:$E$1000,3,FALSE),"-")</f>
        <v>-</v>
      </c>
      <c r="G110" s="8"/>
      <c r="H110" s="9"/>
      <c r="I110" s="9" t="str">
        <f t="shared" si="3"/>
        <v>-</v>
      </c>
      <c r="J110" s="9"/>
      <c r="K110" s="8"/>
    </row>
    <row r="111" customHeight="1" spans="2:11">
      <c r="B111" s="8" t="str">
        <f t="shared" si="2"/>
        <v/>
      </c>
      <c r="C111" s="8"/>
      <c r="D111" s="8"/>
      <c r="E111" s="8" t="str">
        <f>IFERROR(VLOOKUP(C111,选股!$C$4:$E$1000,2,FALSE),"-")</f>
        <v>-</v>
      </c>
      <c r="F111" s="8" t="str">
        <f>IFERROR(VLOOKUP(C111,选股!$C$4:$E$1000,3,FALSE),"-")</f>
        <v>-</v>
      </c>
      <c r="G111" s="8"/>
      <c r="H111" s="9"/>
      <c r="I111" s="9" t="str">
        <f t="shared" si="3"/>
        <v>-</v>
      </c>
      <c r="J111" s="9"/>
      <c r="K111" s="8"/>
    </row>
    <row r="112" customHeight="1" spans="2:11">
      <c r="B112" s="8" t="str">
        <f t="shared" si="2"/>
        <v/>
      </c>
      <c r="C112" s="8"/>
      <c r="D112" s="8"/>
      <c r="E112" s="8" t="str">
        <f>IFERROR(VLOOKUP(C112,选股!$C$4:$E$1000,2,FALSE),"-")</f>
        <v>-</v>
      </c>
      <c r="F112" s="8" t="str">
        <f>IFERROR(VLOOKUP(C112,选股!$C$4:$E$1000,3,FALSE),"-")</f>
        <v>-</v>
      </c>
      <c r="G112" s="8"/>
      <c r="H112" s="9"/>
      <c r="I112" s="9" t="str">
        <f t="shared" si="3"/>
        <v>-</v>
      </c>
      <c r="J112" s="9"/>
      <c r="K112" s="8"/>
    </row>
    <row r="113" customHeight="1" spans="2:11">
      <c r="B113" s="8" t="str">
        <f t="shared" si="2"/>
        <v/>
      </c>
      <c r="C113" s="8"/>
      <c r="D113" s="8"/>
      <c r="E113" s="8" t="str">
        <f>IFERROR(VLOOKUP(C113,选股!$C$4:$E$1000,2,FALSE),"-")</f>
        <v>-</v>
      </c>
      <c r="F113" s="8" t="str">
        <f>IFERROR(VLOOKUP(C113,选股!$C$4:$E$1000,3,FALSE),"-")</f>
        <v>-</v>
      </c>
      <c r="G113" s="8"/>
      <c r="H113" s="9"/>
      <c r="I113" s="9" t="str">
        <f t="shared" si="3"/>
        <v>-</v>
      </c>
      <c r="J113" s="9"/>
      <c r="K113" s="8"/>
    </row>
    <row r="114" customHeight="1" spans="2:11">
      <c r="B114" s="8" t="str">
        <f t="shared" si="2"/>
        <v/>
      </c>
      <c r="C114" s="8"/>
      <c r="D114" s="8"/>
      <c r="E114" s="8" t="str">
        <f>IFERROR(VLOOKUP(C114,选股!$C$4:$E$1000,2,FALSE),"-")</f>
        <v>-</v>
      </c>
      <c r="F114" s="8" t="str">
        <f>IFERROR(VLOOKUP(C114,选股!$C$4:$E$1000,3,FALSE),"-")</f>
        <v>-</v>
      </c>
      <c r="G114" s="8"/>
      <c r="H114" s="9"/>
      <c r="I114" s="9" t="str">
        <f t="shared" si="3"/>
        <v>-</v>
      </c>
      <c r="J114" s="9"/>
      <c r="K114" s="8"/>
    </row>
    <row r="115" customHeight="1" spans="2:11">
      <c r="B115" s="8" t="str">
        <f t="shared" si="2"/>
        <v/>
      </c>
      <c r="C115" s="8"/>
      <c r="D115" s="8"/>
      <c r="E115" s="8" t="str">
        <f>IFERROR(VLOOKUP(C115,选股!$C$4:$E$1000,2,FALSE),"-")</f>
        <v>-</v>
      </c>
      <c r="F115" s="8" t="str">
        <f>IFERROR(VLOOKUP(C115,选股!$C$4:$E$1000,3,FALSE),"-")</f>
        <v>-</v>
      </c>
      <c r="G115" s="8"/>
      <c r="H115" s="9"/>
      <c r="I115" s="9" t="str">
        <f t="shared" si="3"/>
        <v>-</v>
      </c>
      <c r="J115" s="9"/>
      <c r="K115" s="8"/>
    </row>
    <row r="116" customHeight="1" spans="2:11">
      <c r="B116" s="8" t="str">
        <f t="shared" si="2"/>
        <v/>
      </c>
      <c r="C116" s="8"/>
      <c r="D116" s="8"/>
      <c r="E116" s="8" t="str">
        <f>IFERROR(VLOOKUP(C116,选股!$C$4:$E$1000,2,FALSE),"-")</f>
        <v>-</v>
      </c>
      <c r="F116" s="8" t="str">
        <f>IFERROR(VLOOKUP(C116,选股!$C$4:$E$1000,3,FALSE),"-")</f>
        <v>-</v>
      </c>
      <c r="G116" s="8"/>
      <c r="H116" s="9"/>
      <c r="I116" s="9" t="str">
        <f t="shared" si="3"/>
        <v>-</v>
      </c>
      <c r="J116" s="9"/>
      <c r="K116" s="8"/>
    </row>
    <row r="117" customHeight="1" spans="2:11">
      <c r="B117" s="8" t="str">
        <f t="shared" si="2"/>
        <v/>
      </c>
      <c r="C117" s="8"/>
      <c r="D117" s="8"/>
      <c r="E117" s="8" t="str">
        <f>IFERROR(VLOOKUP(C117,选股!$C$4:$E$1000,2,FALSE),"-")</f>
        <v>-</v>
      </c>
      <c r="F117" s="8" t="str">
        <f>IFERROR(VLOOKUP(C117,选股!$C$4:$E$1000,3,FALSE),"-")</f>
        <v>-</v>
      </c>
      <c r="G117" s="8"/>
      <c r="H117" s="9"/>
      <c r="I117" s="9" t="str">
        <f t="shared" si="3"/>
        <v>-</v>
      </c>
      <c r="J117" s="9"/>
      <c r="K117" s="8"/>
    </row>
    <row r="118" customHeight="1" spans="2:11">
      <c r="B118" s="8" t="str">
        <f t="shared" si="2"/>
        <v/>
      </c>
      <c r="C118" s="8"/>
      <c r="D118" s="8"/>
      <c r="E118" s="8" t="str">
        <f>IFERROR(VLOOKUP(C118,选股!$C$4:$E$1000,2,FALSE),"-")</f>
        <v>-</v>
      </c>
      <c r="F118" s="8" t="str">
        <f>IFERROR(VLOOKUP(C118,选股!$C$4:$E$1000,3,FALSE),"-")</f>
        <v>-</v>
      </c>
      <c r="G118" s="8"/>
      <c r="H118" s="9"/>
      <c r="I118" s="9" t="str">
        <f t="shared" si="3"/>
        <v>-</v>
      </c>
      <c r="J118" s="9"/>
      <c r="K118" s="8"/>
    </row>
    <row r="119" customHeight="1" spans="2:11">
      <c r="B119" s="8" t="str">
        <f t="shared" si="2"/>
        <v/>
      </c>
      <c r="C119" s="8"/>
      <c r="D119" s="8"/>
      <c r="E119" s="8" t="str">
        <f>IFERROR(VLOOKUP(C119,选股!$C$4:$E$1000,2,FALSE),"-")</f>
        <v>-</v>
      </c>
      <c r="F119" s="8" t="str">
        <f>IFERROR(VLOOKUP(C119,选股!$C$4:$E$1000,3,FALSE),"-")</f>
        <v>-</v>
      </c>
      <c r="G119" s="8"/>
      <c r="H119" s="9"/>
      <c r="I119" s="9" t="str">
        <f t="shared" si="3"/>
        <v>-</v>
      </c>
      <c r="J119" s="9"/>
      <c r="K119" s="8"/>
    </row>
    <row r="120" customHeight="1" spans="2:11">
      <c r="B120" s="8" t="str">
        <f t="shared" si="2"/>
        <v/>
      </c>
      <c r="C120" s="8"/>
      <c r="D120" s="8"/>
      <c r="E120" s="8" t="str">
        <f>IFERROR(VLOOKUP(C120,选股!$C$4:$E$1000,2,FALSE),"-")</f>
        <v>-</v>
      </c>
      <c r="F120" s="8" t="str">
        <f>IFERROR(VLOOKUP(C120,选股!$C$4:$E$1000,3,FALSE),"-")</f>
        <v>-</v>
      </c>
      <c r="G120" s="8"/>
      <c r="H120" s="9"/>
      <c r="I120" s="9" t="str">
        <f t="shared" si="3"/>
        <v>-</v>
      </c>
      <c r="J120" s="9"/>
      <c r="K120" s="8"/>
    </row>
    <row r="121" customHeight="1" spans="2:11">
      <c r="B121" s="8" t="str">
        <f t="shared" si="2"/>
        <v/>
      </c>
      <c r="C121" s="8"/>
      <c r="D121" s="8"/>
      <c r="E121" s="8" t="str">
        <f>IFERROR(VLOOKUP(C121,选股!$C$4:$E$1000,2,FALSE),"-")</f>
        <v>-</v>
      </c>
      <c r="F121" s="8" t="str">
        <f>IFERROR(VLOOKUP(C121,选股!$C$4:$E$1000,3,FALSE),"-")</f>
        <v>-</v>
      </c>
      <c r="G121" s="8"/>
      <c r="H121" s="9"/>
      <c r="I121" s="9" t="str">
        <f t="shared" si="3"/>
        <v>-</v>
      </c>
      <c r="J121" s="9"/>
      <c r="K121" s="8"/>
    </row>
    <row r="122" customHeight="1" spans="2:11">
      <c r="B122" s="8" t="str">
        <f t="shared" si="2"/>
        <v/>
      </c>
      <c r="C122" s="8"/>
      <c r="D122" s="8"/>
      <c r="E122" s="8" t="str">
        <f>IFERROR(VLOOKUP(C122,选股!$C$4:$E$1000,2,FALSE),"-")</f>
        <v>-</v>
      </c>
      <c r="F122" s="8" t="str">
        <f>IFERROR(VLOOKUP(C122,选股!$C$4:$E$1000,3,FALSE),"-")</f>
        <v>-</v>
      </c>
      <c r="G122" s="8"/>
      <c r="H122" s="9"/>
      <c r="I122" s="9" t="str">
        <f t="shared" si="3"/>
        <v>-</v>
      </c>
      <c r="J122" s="9"/>
      <c r="K122" s="8"/>
    </row>
    <row r="123" customHeight="1" spans="2:11">
      <c r="B123" s="8" t="str">
        <f t="shared" si="2"/>
        <v/>
      </c>
      <c r="C123" s="8"/>
      <c r="D123" s="8"/>
      <c r="E123" s="8" t="str">
        <f>IFERROR(VLOOKUP(C123,选股!$C$4:$E$1000,2,FALSE),"-")</f>
        <v>-</v>
      </c>
      <c r="F123" s="8" t="str">
        <f>IFERROR(VLOOKUP(C123,选股!$C$4:$E$1000,3,FALSE),"-")</f>
        <v>-</v>
      </c>
      <c r="G123" s="8"/>
      <c r="H123" s="9"/>
      <c r="I123" s="9" t="str">
        <f t="shared" si="3"/>
        <v>-</v>
      </c>
      <c r="J123" s="9"/>
      <c r="K123" s="8"/>
    </row>
    <row r="124" customHeight="1" spans="2:11">
      <c r="B124" s="8" t="str">
        <f t="shared" si="2"/>
        <v/>
      </c>
      <c r="C124" s="8"/>
      <c r="D124" s="8"/>
      <c r="E124" s="8" t="str">
        <f>IFERROR(VLOOKUP(C124,选股!$C$4:$E$1000,2,FALSE),"-")</f>
        <v>-</v>
      </c>
      <c r="F124" s="8" t="str">
        <f>IFERROR(VLOOKUP(C124,选股!$C$4:$E$1000,3,FALSE),"-")</f>
        <v>-</v>
      </c>
      <c r="G124" s="8"/>
      <c r="H124" s="9"/>
      <c r="I124" s="9" t="str">
        <f t="shared" si="3"/>
        <v>-</v>
      </c>
      <c r="J124" s="9"/>
      <c r="K124" s="8"/>
    </row>
    <row r="125" customHeight="1" spans="2:11">
      <c r="B125" s="8" t="str">
        <f t="shared" si="2"/>
        <v/>
      </c>
      <c r="C125" s="8"/>
      <c r="D125" s="8"/>
      <c r="E125" s="8" t="str">
        <f>IFERROR(VLOOKUP(C125,选股!$C$4:$E$1000,2,FALSE),"-")</f>
        <v>-</v>
      </c>
      <c r="F125" s="8" t="str">
        <f>IFERROR(VLOOKUP(C125,选股!$C$4:$E$1000,3,FALSE),"-")</f>
        <v>-</v>
      </c>
      <c r="G125" s="8"/>
      <c r="H125" s="9"/>
      <c r="I125" s="9" t="str">
        <f t="shared" si="3"/>
        <v>-</v>
      </c>
      <c r="J125" s="9"/>
      <c r="K125" s="8"/>
    </row>
    <row r="126" customHeight="1" spans="2:11">
      <c r="B126" s="8" t="str">
        <f t="shared" si="2"/>
        <v/>
      </c>
      <c r="C126" s="8"/>
      <c r="D126" s="8"/>
      <c r="E126" s="8" t="str">
        <f>IFERROR(VLOOKUP(C126,选股!$C$4:$E$1000,2,FALSE),"-")</f>
        <v>-</v>
      </c>
      <c r="F126" s="8" t="str">
        <f>IFERROR(VLOOKUP(C126,选股!$C$4:$E$1000,3,FALSE),"-")</f>
        <v>-</v>
      </c>
      <c r="G126" s="8"/>
      <c r="H126" s="9"/>
      <c r="I126" s="9" t="str">
        <f t="shared" si="3"/>
        <v>-</v>
      </c>
      <c r="J126" s="9"/>
      <c r="K126" s="8"/>
    </row>
    <row r="127" customHeight="1" spans="2:11">
      <c r="B127" s="8" t="str">
        <f t="shared" si="2"/>
        <v/>
      </c>
      <c r="C127" s="8"/>
      <c r="D127" s="8"/>
      <c r="E127" s="8" t="str">
        <f>IFERROR(VLOOKUP(C127,选股!$C$4:$E$1000,2,FALSE),"-")</f>
        <v>-</v>
      </c>
      <c r="F127" s="8" t="str">
        <f>IFERROR(VLOOKUP(C127,选股!$C$4:$E$1000,3,FALSE),"-")</f>
        <v>-</v>
      </c>
      <c r="G127" s="8"/>
      <c r="H127" s="9"/>
      <c r="I127" s="9" t="str">
        <f t="shared" si="3"/>
        <v>-</v>
      </c>
      <c r="J127" s="9"/>
      <c r="K127" s="8"/>
    </row>
    <row r="128" customHeight="1" spans="2:11">
      <c r="B128" s="8" t="str">
        <f t="shared" si="2"/>
        <v/>
      </c>
      <c r="C128" s="8"/>
      <c r="D128" s="8"/>
      <c r="E128" s="8" t="str">
        <f>IFERROR(VLOOKUP(C128,选股!$C$4:$E$1000,2,FALSE),"-")</f>
        <v>-</v>
      </c>
      <c r="F128" s="8" t="str">
        <f>IFERROR(VLOOKUP(C128,选股!$C$4:$E$1000,3,FALSE),"-")</f>
        <v>-</v>
      </c>
      <c r="G128" s="8"/>
      <c r="H128" s="9"/>
      <c r="I128" s="9" t="str">
        <f t="shared" si="3"/>
        <v>-</v>
      </c>
      <c r="J128" s="9"/>
      <c r="K128" s="8"/>
    </row>
    <row r="129" customHeight="1" spans="2:11">
      <c r="B129" s="8" t="str">
        <f t="shared" si="2"/>
        <v/>
      </c>
      <c r="C129" s="8"/>
      <c r="D129" s="8"/>
      <c r="E129" s="8" t="str">
        <f>IFERROR(VLOOKUP(C129,选股!$C$4:$E$1000,2,FALSE),"-")</f>
        <v>-</v>
      </c>
      <c r="F129" s="8" t="str">
        <f>IFERROR(VLOOKUP(C129,选股!$C$4:$E$1000,3,FALSE),"-")</f>
        <v>-</v>
      </c>
      <c r="G129" s="8"/>
      <c r="H129" s="9"/>
      <c r="I129" s="9" t="str">
        <f t="shared" si="3"/>
        <v>-</v>
      </c>
      <c r="J129" s="9"/>
      <c r="K129" s="8"/>
    </row>
    <row r="130" customHeight="1" spans="2:11">
      <c r="B130" s="8" t="str">
        <f t="shared" si="2"/>
        <v/>
      </c>
      <c r="C130" s="8"/>
      <c r="D130" s="8"/>
      <c r="E130" s="8" t="str">
        <f>IFERROR(VLOOKUP(C130,选股!$C$4:$E$1000,2,FALSE),"-")</f>
        <v>-</v>
      </c>
      <c r="F130" s="8" t="str">
        <f>IFERROR(VLOOKUP(C130,选股!$C$4:$E$1000,3,FALSE),"-")</f>
        <v>-</v>
      </c>
      <c r="G130" s="8"/>
      <c r="H130" s="9"/>
      <c r="I130" s="9" t="str">
        <f t="shared" si="3"/>
        <v>-</v>
      </c>
      <c r="J130" s="9"/>
      <c r="K130" s="8"/>
    </row>
    <row r="131" customHeight="1" spans="2:11">
      <c r="B131" s="8" t="str">
        <f t="shared" si="2"/>
        <v/>
      </c>
      <c r="C131" s="8"/>
      <c r="D131" s="8"/>
      <c r="E131" s="8" t="str">
        <f>IFERROR(VLOOKUP(C131,选股!$C$4:$E$1000,2,FALSE),"-")</f>
        <v>-</v>
      </c>
      <c r="F131" s="8" t="str">
        <f>IFERROR(VLOOKUP(C131,选股!$C$4:$E$1000,3,FALSE),"-")</f>
        <v>-</v>
      </c>
      <c r="G131" s="8"/>
      <c r="H131" s="9"/>
      <c r="I131" s="9" t="str">
        <f t="shared" si="3"/>
        <v>-</v>
      </c>
      <c r="J131" s="9"/>
      <c r="K131" s="8"/>
    </row>
    <row r="132" customHeight="1" spans="2:11">
      <c r="B132" s="8" t="str">
        <f t="shared" si="2"/>
        <v/>
      </c>
      <c r="C132" s="8"/>
      <c r="D132" s="8"/>
      <c r="E132" s="8" t="str">
        <f>IFERROR(VLOOKUP(C132,选股!$C$4:$E$1000,2,FALSE),"-")</f>
        <v>-</v>
      </c>
      <c r="F132" s="8" t="str">
        <f>IFERROR(VLOOKUP(C132,选股!$C$4:$E$1000,3,FALSE),"-")</f>
        <v>-</v>
      </c>
      <c r="G132" s="8"/>
      <c r="H132" s="9"/>
      <c r="I132" s="9" t="str">
        <f t="shared" si="3"/>
        <v>-</v>
      </c>
      <c r="J132" s="9"/>
      <c r="K132" s="8"/>
    </row>
    <row r="133" customHeight="1" spans="2:11">
      <c r="B133" s="8" t="str">
        <f t="shared" ref="B133:B196" si="4">IF(C133&lt;&gt;"",ROW()-3,"")</f>
        <v/>
      </c>
      <c r="C133" s="8"/>
      <c r="D133" s="8"/>
      <c r="E133" s="8" t="str">
        <f>IFERROR(VLOOKUP(C133,选股!$C$4:$E$1000,2,FALSE),"-")</f>
        <v>-</v>
      </c>
      <c r="F133" s="8" t="str">
        <f>IFERROR(VLOOKUP(C133,选股!$C$4:$E$1000,3,FALSE),"-")</f>
        <v>-</v>
      </c>
      <c r="G133" s="8"/>
      <c r="H133" s="9"/>
      <c r="I133" s="9" t="str">
        <f t="shared" ref="I133:I196" si="5">IFERROR(IF(AND(G133&lt;&gt;"",H133&lt;&gt;""),G133*H133,"-"),"")</f>
        <v>-</v>
      </c>
      <c r="J133" s="9"/>
      <c r="K133" s="8"/>
    </row>
    <row r="134" customHeight="1" spans="2:11">
      <c r="B134" s="8" t="str">
        <f t="shared" si="4"/>
        <v/>
      </c>
      <c r="C134" s="8"/>
      <c r="D134" s="8"/>
      <c r="E134" s="8" t="str">
        <f>IFERROR(VLOOKUP(C134,选股!$C$4:$E$1000,2,FALSE),"-")</f>
        <v>-</v>
      </c>
      <c r="F134" s="8" t="str">
        <f>IFERROR(VLOOKUP(C134,选股!$C$4:$E$1000,3,FALSE),"-")</f>
        <v>-</v>
      </c>
      <c r="G134" s="8"/>
      <c r="H134" s="9"/>
      <c r="I134" s="9" t="str">
        <f t="shared" si="5"/>
        <v>-</v>
      </c>
      <c r="J134" s="9"/>
      <c r="K134" s="8"/>
    </row>
    <row r="135" customHeight="1" spans="2:11">
      <c r="B135" s="8" t="str">
        <f t="shared" si="4"/>
        <v/>
      </c>
      <c r="C135" s="8"/>
      <c r="D135" s="8"/>
      <c r="E135" s="8" t="str">
        <f>IFERROR(VLOOKUP(C135,选股!$C$4:$E$1000,2,FALSE),"-")</f>
        <v>-</v>
      </c>
      <c r="F135" s="8" t="str">
        <f>IFERROR(VLOOKUP(C135,选股!$C$4:$E$1000,3,FALSE),"-")</f>
        <v>-</v>
      </c>
      <c r="G135" s="8"/>
      <c r="H135" s="9"/>
      <c r="I135" s="9" t="str">
        <f t="shared" si="5"/>
        <v>-</v>
      </c>
      <c r="J135" s="9"/>
      <c r="K135" s="8"/>
    </row>
    <row r="136" customHeight="1" spans="2:11">
      <c r="B136" s="8" t="str">
        <f t="shared" si="4"/>
        <v/>
      </c>
      <c r="C136" s="8"/>
      <c r="D136" s="8"/>
      <c r="E136" s="8" t="str">
        <f>IFERROR(VLOOKUP(C136,选股!$C$4:$E$1000,2,FALSE),"-")</f>
        <v>-</v>
      </c>
      <c r="F136" s="8" t="str">
        <f>IFERROR(VLOOKUP(C136,选股!$C$4:$E$1000,3,FALSE),"-")</f>
        <v>-</v>
      </c>
      <c r="G136" s="8"/>
      <c r="H136" s="9"/>
      <c r="I136" s="9" t="str">
        <f t="shared" si="5"/>
        <v>-</v>
      </c>
      <c r="J136" s="9"/>
      <c r="K136" s="8"/>
    </row>
    <row r="137" customHeight="1" spans="2:11">
      <c r="B137" s="8" t="str">
        <f t="shared" si="4"/>
        <v/>
      </c>
      <c r="C137" s="8"/>
      <c r="D137" s="8"/>
      <c r="E137" s="8" t="str">
        <f>IFERROR(VLOOKUP(C137,选股!$C$4:$E$1000,2,FALSE),"-")</f>
        <v>-</v>
      </c>
      <c r="F137" s="8" t="str">
        <f>IFERROR(VLOOKUP(C137,选股!$C$4:$E$1000,3,FALSE),"-")</f>
        <v>-</v>
      </c>
      <c r="G137" s="8"/>
      <c r="H137" s="9"/>
      <c r="I137" s="9" t="str">
        <f t="shared" si="5"/>
        <v>-</v>
      </c>
      <c r="J137" s="9"/>
      <c r="K137" s="8"/>
    </row>
    <row r="138" customHeight="1" spans="2:11">
      <c r="B138" s="8" t="str">
        <f t="shared" si="4"/>
        <v/>
      </c>
      <c r="C138" s="8"/>
      <c r="D138" s="8"/>
      <c r="E138" s="8" t="str">
        <f>IFERROR(VLOOKUP(C138,选股!$C$4:$E$1000,2,FALSE),"-")</f>
        <v>-</v>
      </c>
      <c r="F138" s="8" t="str">
        <f>IFERROR(VLOOKUP(C138,选股!$C$4:$E$1000,3,FALSE),"-")</f>
        <v>-</v>
      </c>
      <c r="G138" s="8"/>
      <c r="H138" s="9"/>
      <c r="I138" s="9" t="str">
        <f t="shared" si="5"/>
        <v>-</v>
      </c>
      <c r="J138" s="9"/>
      <c r="K138" s="8"/>
    </row>
    <row r="139" customHeight="1" spans="2:11">
      <c r="B139" s="8" t="str">
        <f t="shared" si="4"/>
        <v/>
      </c>
      <c r="C139" s="8"/>
      <c r="D139" s="8"/>
      <c r="E139" s="8" t="str">
        <f>IFERROR(VLOOKUP(C139,选股!$C$4:$E$1000,2,FALSE),"-")</f>
        <v>-</v>
      </c>
      <c r="F139" s="8" t="str">
        <f>IFERROR(VLOOKUP(C139,选股!$C$4:$E$1000,3,FALSE),"-")</f>
        <v>-</v>
      </c>
      <c r="G139" s="8"/>
      <c r="H139" s="9"/>
      <c r="I139" s="9" t="str">
        <f t="shared" si="5"/>
        <v>-</v>
      </c>
      <c r="J139" s="9"/>
      <c r="K139" s="8"/>
    </row>
    <row r="140" customHeight="1" spans="2:11">
      <c r="B140" s="8" t="str">
        <f t="shared" si="4"/>
        <v/>
      </c>
      <c r="C140" s="8"/>
      <c r="D140" s="8"/>
      <c r="E140" s="8" t="str">
        <f>IFERROR(VLOOKUP(C140,选股!$C$4:$E$1000,2,FALSE),"-")</f>
        <v>-</v>
      </c>
      <c r="F140" s="8" t="str">
        <f>IFERROR(VLOOKUP(C140,选股!$C$4:$E$1000,3,FALSE),"-")</f>
        <v>-</v>
      </c>
      <c r="G140" s="8"/>
      <c r="H140" s="9"/>
      <c r="I140" s="9" t="str">
        <f t="shared" si="5"/>
        <v>-</v>
      </c>
      <c r="J140" s="9"/>
      <c r="K140" s="8"/>
    </row>
    <row r="141" customHeight="1" spans="2:11">
      <c r="B141" s="8" t="str">
        <f t="shared" si="4"/>
        <v/>
      </c>
      <c r="C141" s="8"/>
      <c r="D141" s="8"/>
      <c r="E141" s="8" t="str">
        <f>IFERROR(VLOOKUP(C141,选股!$C$4:$E$1000,2,FALSE),"-")</f>
        <v>-</v>
      </c>
      <c r="F141" s="8" t="str">
        <f>IFERROR(VLOOKUP(C141,选股!$C$4:$E$1000,3,FALSE),"-")</f>
        <v>-</v>
      </c>
      <c r="G141" s="8"/>
      <c r="H141" s="9"/>
      <c r="I141" s="9" t="str">
        <f t="shared" si="5"/>
        <v>-</v>
      </c>
      <c r="J141" s="9"/>
      <c r="K141" s="8"/>
    </row>
    <row r="142" customHeight="1" spans="2:11">
      <c r="B142" s="8" t="str">
        <f t="shared" si="4"/>
        <v/>
      </c>
      <c r="C142" s="8"/>
      <c r="D142" s="8"/>
      <c r="E142" s="8" t="str">
        <f>IFERROR(VLOOKUP(C142,选股!$C$4:$E$1000,2,FALSE),"-")</f>
        <v>-</v>
      </c>
      <c r="F142" s="8" t="str">
        <f>IFERROR(VLOOKUP(C142,选股!$C$4:$E$1000,3,FALSE),"-")</f>
        <v>-</v>
      </c>
      <c r="G142" s="8"/>
      <c r="H142" s="9"/>
      <c r="I142" s="9" t="str">
        <f t="shared" si="5"/>
        <v>-</v>
      </c>
      <c r="J142" s="9"/>
      <c r="K142" s="8"/>
    </row>
    <row r="143" customHeight="1" spans="2:11">
      <c r="B143" s="8" t="str">
        <f t="shared" si="4"/>
        <v/>
      </c>
      <c r="C143" s="8"/>
      <c r="D143" s="8"/>
      <c r="E143" s="8" t="str">
        <f>IFERROR(VLOOKUP(C143,选股!$C$4:$E$1000,2,FALSE),"-")</f>
        <v>-</v>
      </c>
      <c r="F143" s="8" t="str">
        <f>IFERROR(VLOOKUP(C143,选股!$C$4:$E$1000,3,FALSE),"-")</f>
        <v>-</v>
      </c>
      <c r="G143" s="8"/>
      <c r="H143" s="9"/>
      <c r="I143" s="9" t="str">
        <f t="shared" si="5"/>
        <v>-</v>
      </c>
      <c r="J143" s="9"/>
      <c r="K143" s="8"/>
    </row>
    <row r="144" customHeight="1" spans="2:11">
      <c r="B144" s="8" t="str">
        <f t="shared" si="4"/>
        <v/>
      </c>
      <c r="C144" s="8"/>
      <c r="D144" s="8"/>
      <c r="E144" s="8" t="str">
        <f>IFERROR(VLOOKUP(C144,选股!$C$4:$E$1000,2,FALSE),"-")</f>
        <v>-</v>
      </c>
      <c r="F144" s="8" t="str">
        <f>IFERROR(VLOOKUP(C144,选股!$C$4:$E$1000,3,FALSE),"-")</f>
        <v>-</v>
      </c>
      <c r="G144" s="8"/>
      <c r="H144" s="9"/>
      <c r="I144" s="9" t="str">
        <f t="shared" si="5"/>
        <v>-</v>
      </c>
      <c r="J144" s="9"/>
      <c r="K144" s="8"/>
    </row>
    <row r="145" customHeight="1" spans="2:11">
      <c r="B145" s="8" t="str">
        <f t="shared" si="4"/>
        <v/>
      </c>
      <c r="C145" s="8"/>
      <c r="D145" s="8"/>
      <c r="E145" s="8" t="str">
        <f>IFERROR(VLOOKUP(C145,选股!$C$4:$E$1000,2,FALSE),"-")</f>
        <v>-</v>
      </c>
      <c r="F145" s="8" t="str">
        <f>IFERROR(VLOOKUP(C145,选股!$C$4:$E$1000,3,FALSE),"-")</f>
        <v>-</v>
      </c>
      <c r="G145" s="8"/>
      <c r="H145" s="9"/>
      <c r="I145" s="9" t="str">
        <f t="shared" si="5"/>
        <v>-</v>
      </c>
      <c r="J145" s="9"/>
      <c r="K145" s="8"/>
    </row>
    <row r="146" customHeight="1" spans="2:11">
      <c r="B146" s="8" t="str">
        <f t="shared" si="4"/>
        <v/>
      </c>
      <c r="C146" s="8"/>
      <c r="D146" s="8"/>
      <c r="E146" s="8" t="str">
        <f>IFERROR(VLOOKUP(C146,选股!$C$4:$E$1000,2,FALSE),"-")</f>
        <v>-</v>
      </c>
      <c r="F146" s="8" t="str">
        <f>IFERROR(VLOOKUP(C146,选股!$C$4:$E$1000,3,FALSE),"-")</f>
        <v>-</v>
      </c>
      <c r="G146" s="8"/>
      <c r="H146" s="9"/>
      <c r="I146" s="9" t="str">
        <f t="shared" si="5"/>
        <v>-</v>
      </c>
      <c r="J146" s="9"/>
      <c r="K146" s="8"/>
    </row>
    <row r="147" customHeight="1" spans="2:11">
      <c r="B147" s="8" t="str">
        <f t="shared" si="4"/>
        <v/>
      </c>
      <c r="C147" s="8"/>
      <c r="D147" s="8"/>
      <c r="E147" s="8" t="str">
        <f>IFERROR(VLOOKUP(C147,选股!$C$4:$E$1000,2,FALSE),"-")</f>
        <v>-</v>
      </c>
      <c r="F147" s="8" t="str">
        <f>IFERROR(VLOOKUP(C147,选股!$C$4:$E$1000,3,FALSE),"-")</f>
        <v>-</v>
      </c>
      <c r="G147" s="8"/>
      <c r="H147" s="9"/>
      <c r="I147" s="9" t="str">
        <f t="shared" si="5"/>
        <v>-</v>
      </c>
      <c r="J147" s="9"/>
      <c r="K147" s="8"/>
    </row>
    <row r="148" customHeight="1" spans="2:11">
      <c r="B148" s="8" t="str">
        <f t="shared" si="4"/>
        <v/>
      </c>
      <c r="C148" s="8"/>
      <c r="D148" s="8"/>
      <c r="E148" s="8" t="str">
        <f>IFERROR(VLOOKUP(C148,选股!$C$4:$E$1000,2,FALSE),"-")</f>
        <v>-</v>
      </c>
      <c r="F148" s="8" t="str">
        <f>IFERROR(VLOOKUP(C148,选股!$C$4:$E$1000,3,FALSE),"-")</f>
        <v>-</v>
      </c>
      <c r="G148" s="8"/>
      <c r="H148" s="9"/>
      <c r="I148" s="9" t="str">
        <f t="shared" si="5"/>
        <v>-</v>
      </c>
      <c r="J148" s="9"/>
      <c r="K148" s="8"/>
    </row>
    <row r="149" customHeight="1" spans="2:11">
      <c r="B149" s="8" t="str">
        <f t="shared" si="4"/>
        <v/>
      </c>
      <c r="C149" s="8"/>
      <c r="D149" s="8"/>
      <c r="E149" s="8" t="str">
        <f>IFERROR(VLOOKUP(C149,选股!$C$4:$E$1000,2,FALSE),"-")</f>
        <v>-</v>
      </c>
      <c r="F149" s="8" t="str">
        <f>IFERROR(VLOOKUP(C149,选股!$C$4:$E$1000,3,FALSE),"-")</f>
        <v>-</v>
      </c>
      <c r="G149" s="8"/>
      <c r="H149" s="9"/>
      <c r="I149" s="9" t="str">
        <f t="shared" si="5"/>
        <v>-</v>
      </c>
      <c r="J149" s="9"/>
      <c r="K149" s="8"/>
    </row>
    <row r="150" customHeight="1" spans="2:11">
      <c r="B150" s="8" t="str">
        <f t="shared" si="4"/>
        <v/>
      </c>
      <c r="C150" s="8"/>
      <c r="D150" s="8"/>
      <c r="E150" s="8" t="str">
        <f>IFERROR(VLOOKUP(C150,选股!$C$4:$E$1000,2,FALSE),"-")</f>
        <v>-</v>
      </c>
      <c r="F150" s="8" t="str">
        <f>IFERROR(VLOOKUP(C150,选股!$C$4:$E$1000,3,FALSE),"-")</f>
        <v>-</v>
      </c>
      <c r="G150" s="8"/>
      <c r="H150" s="9"/>
      <c r="I150" s="9" t="str">
        <f t="shared" si="5"/>
        <v>-</v>
      </c>
      <c r="J150" s="9"/>
      <c r="K150" s="8"/>
    </row>
    <row r="151" customHeight="1" spans="2:11">
      <c r="B151" s="8" t="str">
        <f t="shared" si="4"/>
        <v/>
      </c>
      <c r="C151" s="8"/>
      <c r="D151" s="8"/>
      <c r="E151" s="8" t="str">
        <f>IFERROR(VLOOKUP(C151,选股!$C$4:$E$1000,2,FALSE),"-")</f>
        <v>-</v>
      </c>
      <c r="F151" s="8" t="str">
        <f>IFERROR(VLOOKUP(C151,选股!$C$4:$E$1000,3,FALSE),"-")</f>
        <v>-</v>
      </c>
      <c r="G151" s="8"/>
      <c r="H151" s="9"/>
      <c r="I151" s="9" t="str">
        <f t="shared" si="5"/>
        <v>-</v>
      </c>
      <c r="J151" s="9"/>
      <c r="K151" s="8"/>
    </row>
    <row r="152" customHeight="1" spans="2:11">
      <c r="B152" s="8" t="str">
        <f t="shared" si="4"/>
        <v/>
      </c>
      <c r="C152" s="8"/>
      <c r="D152" s="8"/>
      <c r="E152" s="8" t="str">
        <f>IFERROR(VLOOKUP(C152,选股!$C$4:$E$1000,2,FALSE),"-")</f>
        <v>-</v>
      </c>
      <c r="F152" s="8" t="str">
        <f>IFERROR(VLOOKUP(C152,选股!$C$4:$E$1000,3,FALSE),"-")</f>
        <v>-</v>
      </c>
      <c r="G152" s="8"/>
      <c r="H152" s="9"/>
      <c r="I152" s="9" t="str">
        <f t="shared" si="5"/>
        <v>-</v>
      </c>
      <c r="J152" s="9"/>
      <c r="K152" s="8"/>
    </row>
    <row r="153" customHeight="1" spans="2:11">
      <c r="B153" s="8" t="str">
        <f t="shared" si="4"/>
        <v/>
      </c>
      <c r="C153" s="8"/>
      <c r="D153" s="8"/>
      <c r="E153" s="8" t="str">
        <f>IFERROR(VLOOKUP(C153,选股!$C$4:$E$1000,2,FALSE),"-")</f>
        <v>-</v>
      </c>
      <c r="F153" s="8" t="str">
        <f>IFERROR(VLOOKUP(C153,选股!$C$4:$E$1000,3,FALSE),"-")</f>
        <v>-</v>
      </c>
      <c r="G153" s="8"/>
      <c r="H153" s="9"/>
      <c r="I153" s="9" t="str">
        <f t="shared" si="5"/>
        <v>-</v>
      </c>
      <c r="J153" s="9"/>
      <c r="K153" s="8"/>
    </row>
    <row r="154" customHeight="1" spans="2:11">
      <c r="B154" s="8" t="str">
        <f t="shared" si="4"/>
        <v/>
      </c>
      <c r="C154" s="8"/>
      <c r="D154" s="8"/>
      <c r="E154" s="8" t="str">
        <f>IFERROR(VLOOKUP(C154,选股!$C$4:$E$1000,2,FALSE),"-")</f>
        <v>-</v>
      </c>
      <c r="F154" s="8" t="str">
        <f>IFERROR(VLOOKUP(C154,选股!$C$4:$E$1000,3,FALSE),"-")</f>
        <v>-</v>
      </c>
      <c r="G154" s="8"/>
      <c r="H154" s="9"/>
      <c r="I154" s="9" t="str">
        <f t="shared" si="5"/>
        <v>-</v>
      </c>
      <c r="J154" s="9"/>
      <c r="K154" s="8"/>
    </row>
    <row r="155" customHeight="1" spans="2:11">
      <c r="B155" s="8" t="str">
        <f t="shared" si="4"/>
        <v/>
      </c>
      <c r="C155" s="8"/>
      <c r="D155" s="8"/>
      <c r="E155" s="8" t="str">
        <f>IFERROR(VLOOKUP(C155,选股!$C$4:$E$1000,2,FALSE),"-")</f>
        <v>-</v>
      </c>
      <c r="F155" s="8" t="str">
        <f>IFERROR(VLOOKUP(C155,选股!$C$4:$E$1000,3,FALSE),"-")</f>
        <v>-</v>
      </c>
      <c r="G155" s="8"/>
      <c r="H155" s="9"/>
      <c r="I155" s="9" t="str">
        <f t="shared" si="5"/>
        <v>-</v>
      </c>
      <c r="J155" s="9"/>
      <c r="K155" s="8"/>
    </row>
    <row r="156" customHeight="1" spans="2:11">
      <c r="B156" s="8" t="str">
        <f t="shared" si="4"/>
        <v/>
      </c>
      <c r="C156" s="8"/>
      <c r="D156" s="8"/>
      <c r="E156" s="8" t="str">
        <f>IFERROR(VLOOKUP(C156,选股!$C$4:$E$1000,2,FALSE),"-")</f>
        <v>-</v>
      </c>
      <c r="F156" s="8" t="str">
        <f>IFERROR(VLOOKUP(C156,选股!$C$4:$E$1000,3,FALSE),"-")</f>
        <v>-</v>
      </c>
      <c r="G156" s="8"/>
      <c r="H156" s="9"/>
      <c r="I156" s="9" t="str">
        <f t="shared" si="5"/>
        <v>-</v>
      </c>
      <c r="J156" s="9"/>
      <c r="K156" s="8"/>
    </row>
    <row r="157" customHeight="1" spans="2:11">
      <c r="B157" s="8" t="str">
        <f t="shared" si="4"/>
        <v/>
      </c>
      <c r="C157" s="8"/>
      <c r="D157" s="8"/>
      <c r="E157" s="8" t="str">
        <f>IFERROR(VLOOKUP(C157,选股!$C$4:$E$1000,2,FALSE),"-")</f>
        <v>-</v>
      </c>
      <c r="F157" s="8" t="str">
        <f>IFERROR(VLOOKUP(C157,选股!$C$4:$E$1000,3,FALSE),"-")</f>
        <v>-</v>
      </c>
      <c r="G157" s="8"/>
      <c r="H157" s="9"/>
      <c r="I157" s="9" t="str">
        <f t="shared" si="5"/>
        <v>-</v>
      </c>
      <c r="J157" s="9"/>
      <c r="K157" s="8"/>
    </row>
    <row r="158" customHeight="1" spans="2:11">
      <c r="B158" s="8" t="str">
        <f t="shared" si="4"/>
        <v/>
      </c>
      <c r="C158" s="8"/>
      <c r="D158" s="8"/>
      <c r="E158" s="8" t="str">
        <f>IFERROR(VLOOKUP(C158,选股!$C$4:$E$1000,2,FALSE),"-")</f>
        <v>-</v>
      </c>
      <c r="F158" s="8" t="str">
        <f>IFERROR(VLOOKUP(C158,选股!$C$4:$E$1000,3,FALSE),"-")</f>
        <v>-</v>
      </c>
      <c r="G158" s="8"/>
      <c r="H158" s="9"/>
      <c r="I158" s="9" t="str">
        <f t="shared" si="5"/>
        <v>-</v>
      </c>
      <c r="J158" s="9"/>
      <c r="K158" s="8"/>
    </row>
    <row r="159" customHeight="1" spans="2:11">
      <c r="B159" s="8" t="str">
        <f t="shared" si="4"/>
        <v/>
      </c>
      <c r="C159" s="8"/>
      <c r="D159" s="8"/>
      <c r="E159" s="8" t="str">
        <f>IFERROR(VLOOKUP(C159,选股!$C$4:$E$1000,2,FALSE),"-")</f>
        <v>-</v>
      </c>
      <c r="F159" s="8" t="str">
        <f>IFERROR(VLOOKUP(C159,选股!$C$4:$E$1000,3,FALSE),"-")</f>
        <v>-</v>
      </c>
      <c r="G159" s="8"/>
      <c r="H159" s="9"/>
      <c r="I159" s="9" t="str">
        <f t="shared" si="5"/>
        <v>-</v>
      </c>
      <c r="J159" s="9"/>
      <c r="K159" s="8"/>
    </row>
    <row r="160" customHeight="1" spans="2:11">
      <c r="B160" s="8" t="str">
        <f t="shared" si="4"/>
        <v/>
      </c>
      <c r="C160" s="8"/>
      <c r="D160" s="8"/>
      <c r="E160" s="8" t="str">
        <f>IFERROR(VLOOKUP(C160,选股!$C$4:$E$1000,2,FALSE),"-")</f>
        <v>-</v>
      </c>
      <c r="F160" s="8" t="str">
        <f>IFERROR(VLOOKUP(C160,选股!$C$4:$E$1000,3,FALSE),"-")</f>
        <v>-</v>
      </c>
      <c r="G160" s="8"/>
      <c r="H160" s="9"/>
      <c r="I160" s="9" t="str">
        <f t="shared" si="5"/>
        <v>-</v>
      </c>
      <c r="J160" s="9"/>
      <c r="K160" s="8"/>
    </row>
    <row r="161" customHeight="1" spans="2:11">
      <c r="B161" s="8" t="str">
        <f t="shared" si="4"/>
        <v/>
      </c>
      <c r="C161" s="8"/>
      <c r="D161" s="8"/>
      <c r="E161" s="8" t="str">
        <f>IFERROR(VLOOKUP(C161,选股!$C$4:$E$1000,2,FALSE),"-")</f>
        <v>-</v>
      </c>
      <c r="F161" s="8" t="str">
        <f>IFERROR(VLOOKUP(C161,选股!$C$4:$E$1000,3,FALSE),"-")</f>
        <v>-</v>
      </c>
      <c r="G161" s="8"/>
      <c r="H161" s="9"/>
      <c r="I161" s="9" t="str">
        <f t="shared" si="5"/>
        <v>-</v>
      </c>
      <c r="J161" s="9"/>
      <c r="K161" s="8"/>
    </row>
    <row r="162" customHeight="1" spans="2:11">
      <c r="B162" s="8" t="str">
        <f t="shared" si="4"/>
        <v/>
      </c>
      <c r="C162" s="8"/>
      <c r="D162" s="8"/>
      <c r="E162" s="8" t="str">
        <f>IFERROR(VLOOKUP(C162,选股!$C$4:$E$1000,2,FALSE),"-")</f>
        <v>-</v>
      </c>
      <c r="F162" s="8" t="str">
        <f>IFERROR(VLOOKUP(C162,选股!$C$4:$E$1000,3,FALSE),"-")</f>
        <v>-</v>
      </c>
      <c r="G162" s="8"/>
      <c r="H162" s="9"/>
      <c r="I162" s="9" t="str">
        <f t="shared" si="5"/>
        <v>-</v>
      </c>
      <c r="J162" s="9"/>
      <c r="K162" s="8"/>
    </row>
    <row r="163" customHeight="1" spans="2:11">
      <c r="B163" s="8" t="str">
        <f t="shared" si="4"/>
        <v/>
      </c>
      <c r="C163" s="8"/>
      <c r="D163" s="8"/>
      <c r="E163" s="8" t="str">
        <f>IFERROR(VLOOKUP(C163,选股!$C$4:$E$1000,2,FALSE),"-")</f>
        <v>-</v>
      </c>
      <c r="F163" s="8" t="str">
        <f>IFERROR(VLOOKUP(C163,选股!$C$4:$E$1000,3,FALSE),"-")</f>
        <v>-</v>
      </c>
      <c r="G163" s="8"/>
      <c r="H163" s="9"/>
      <c r="I163" s="9" t="str">
        <f t="shared" si="5"/>
        <v>-</v>
      </c>
      <c r="J163" s="9"/>
      <c r="K163" s="8"/>
    </row>
    <row r="164" customHeight="1" spans="2:11">
      <c r="B164" s="8" t="str">
        <f t="shared" si="4"/>
        <v/>
      </c>
      <c r="C164" s="8"/>
      <c r="D164" s="8"/>
      <c r="E164" s="8" t="str">
        <f>IFERROR(VLOOKUP(C164,选股!$C$4:$E$1000,2,FALSE),"-")</f>
        <v>-</v>
      </c>
      <c r="F164" s="8" t="str">
        <f>IFERROR(VLOOKUP(C164,选股!$C$4:$E$1000,3,FALSE),"-")</f>
        <v>-</v>
      </c>
      <c r="G164" s="8"/>
      <c r="H164" s="9"/>
      <c r="I164" s="9" t="str">
        <f t="shared" si="5"/>
        <v>-</v>
      </c>
      <c r="J164" s="9"/>
      <c r="K164" s="8"/>
    </row>
    <row r="165" customHeight="1" spans="2:11">
      <c r="B165" s="8" t="str">
        <f t="shared" si="4"/>
        <v/>
      </c>
      <c r="C165" s="8"/>
      <c r="D165" s="8"/>
      <c r="E165" s="8" t="str">
        <f>IFERROR(VLOOKUP(C165,选股!$C$4:$E$1000,2,FALSE),"-")</f>
        <v>-</v>
      </c>
      <c r="F165" s="8" t="str">
        <f>IFERROR(VLOOKUP(C165,选股!$C$4:$E$1000,3,FALSE),"-")</f>
        <v>-</v>
      </c>
      <c r="G165" s="8"/>
      <c r="H165" s="9"/>
      <c r="I165" s="9" t="str">
        <f t="shared" si="5"/>
        <v>-</v>
      </c>
      <c r="J165" s="9"/>
      <c r="K165" s="8"/>
    </row>
    <row r="166" customHeight="1" spans="2:11">
      <c r="B166" s="8" t="str">
        <f t="shared" si="4"/>
        <v/>
      </c>
      <c r="C166" s="8"/>
      <c r="D166" s="8"/>
      <c r="E166" s="8" t="str">
        <f>IFERROR(VLOOKUP(C166,选股!$C$4:$E$1000,2,FALSE),"-")</f>
        <v>-</v>
      </c>
      <c r="F166" s="8" t="str">
        <f>IFERROR(VLOOKUP(C166,选股!$C$4:$E$1000,3,FALSE),"-")</f>
        <v>-</v>
      </c>
      <c r="G166" s="8"/>
      <c r="H166" s="9"/>
      <c r="I166" s="9" t="str">
        <f t="shared" si="5"/>
        <v>-</v>
      </c>
      <c r="J166" s="9"/>
      <c r="K166" s="8"/>
    </row>
    <row r="167" customHeight="1" spans="2:11">
      <c r="B167" s="8" t="str">
        <f t="shared" si="4"/>
        <v/>
      </c>
      <c r="C167" s="8"/>
      <c r="D167" s="8"/>
      <c r="E167" s="8" t="str">
        <f>IFERROR(VLOOKUP(C167,选股!$C$4:$E$1000,2,FALSE),"-")</f>
        <v>-</v>
      </c>
      <c r="F167" s="8" t="str">
        <f>IFERROR(VLOOKUP(C167,选股!$C$4:$E$1000,3,FALSE),"-")</f>
        <v>-</v>
      </c>
      <c r="G167" s="8"/>
      <c r="H167" s="9"/>
      <c r="I167" s="9" t="str">
        <f t="shared" si="5"/>
        <v>-</v>
      </c>
      <c r="J167" s="9"/>
      <c r="K167" s="8"/>
    </row>
    <row r="168" customHeight="1" spans="2:11">
      <c r="B168" s="8" t="str">
        <f t="shared" si="4"/>
        <v/>
      </c>
      <c r="C168" s="8"/>
      <c r="D168" s="8"/>
      <c r="E168" s="8" t="str">
        <f>IFERROR(VLOOKUP(C168,选股!$C$4:$E$1000,2,FALSE),"-")</f>
        <v>-</v>
      </c>
      <c r="F168" s="8" t="str">
        <f>IFERROR(VLOOKUP(C168,选股!$C$4:$E$1000,3,FALSE),"-")</f>
        <v>-</v>
      </c>
      <c r="G168" s="8"/>
      <c r="H168" s="9"/>
      <c r="I168" s="9" t="str">
        <f t="shared" si="5"/>
        <v>-</v>
      </c>
      <c r="J168" s="9"/>
      <c r="K168" s="8"/>
    </row>
    <row r="169" customHeight="1" spans="2:11">
      <c r="B169" s="8" t="str">
        <f t="shared" si="4"/>
        <v/>
      </c>
      <c r="C169" s="8"/>
      <c r="D169" s="8"/>
      <c r="E169" s="8" t="str">
        <f>IFERROR(VLOOKUP(C169,选股!$C$4:$E$1000,2,FALSE),"-")</f>
        <v>-</v>
      </c>
      <c r="F169" s="8" t="str">
        <f>IFERROR(VLOOKUP(C169,选股!$C$4:$E$1000,3,FALSE),"-")</f>
        <v>-</v>
      </c>
      <c r="G169" s="8"/>
      <c r="H169" s="9"/>
      <c r="I169" s="9" t="str">
        <f t="shared" si="5"/>
        <v>-</v>
      </c>
      <c r="J169" s="9"/>
      <c r="K169" s="8"/>
    </row>
    <row r="170" customHeight="1" spans="2:11">
      <c r="B170" s="8" t="str">
        <f t="shared" si="4"/>
        <v/>
      </c>
      <c r="C170" s="8"/>
      <c r="D170" s="8"/>
      <c r="E170" s="8" t="str">
        <f>IFERROR(VLOOKUP(C170,选股!$C$4:$E$1000,2,FALSE),"-")</f>
        <v>-</v>
      </c>
      <c r="F170" s="8" t="str">
        <f>IFERROR(VLOOKUP(C170,选股!$C$4:$E$1000,3,FALSE),"-")</f>
        <v>-</v>
      </c>
      <c r="G170" s="8"/>
      <c r="H170" s="9"/>
      <c r="I170" s="9" t="str">
        <f t="shared" si="5"/>
        <v>-</v>
      </c>
      <c r="J170" s="9"/>
      <c r="K170" s="8"/>
    </row>
    <row r="171" customHeight="1" spans="2:11">
      <c r="B171" s="8" t="str">
        <f t="shared" si="4"/>
        <v/>
      </c>
      <c r="C171" s="8"/>
      <c r="D171" s="8"/>
      <c r="E171" s="8" t="str">
        <f>IFERROR(VLOOKUP(C171,选股!$C$4:$E$1000,2,FALSE),"-")</f>
        <v>-</v>
      </c>
      <c r="F171" s="8" t="str">
        <f>IFERROR(VLOOKUP(C171,选股!$C$4:$E$1000,3,FALSE),"-")</f>
        <v>-</v>
      </c>
      <c r="G171" s="8"/>
      <c r="H171" s="9"/>
      <c r="I171" s="9" t="str">
        <f t="shared" si="5"/>
        <v>-</v>
      </c>
      <c r="J171" s="9"/>
      <c r="K171" s="8"/>
    </row>
    <row r="172" customHeight="1" spans="2:11">
      <c r="B172" s="8" t="str">
        <f t="shared" si="4"/>
        <v/>
      </c>
      <c r="C172" s="8"/>
      <c r="D172" s="8"/>
      <c r="E172" s="8" t="str">
        <f>IFERROR(VLOOKUP(C172,选股!$C$4:$E$1000,2,FALSE),"-")</f>
        <v>-</v>
      </c>
      <c r="F172" s="8" t="str">
        <f>IFERROR(VLOOKUP(C172,选股!$C$4:$E$1000,3,FALSE),"-")</f>
        <v>-</v>
      </c>
      <c r="G172" s="8"/>
      <c r="H172" s="9"/>
      <c r="I172" s="9" t="str">
        <f t="shared" si="5"/>
        <v>-</v>
      </c>
      <c r="J172" s="9"/>
      <c r="K172" s="8"/>
    </row>
    <row r="173" customHeight="1" spans="2:11">
      <c r="B173" s="8" t="str">
        <f t="shared" si="4"/>
        <v/>
      </c>
      <c r="C173" s="8"/>
      <c r="D173" s="8"/>
      <c r="E173" s="8" t="str">
        <f>IFERROR(VLOOKUP(C173,选股!$C$4:$E$1000,2,FALSE),"-")</f>
        <v>-</v>
      </c>
      <c r="F173" s="8" t="str">
        <f>IFERROR(VLOOKUP(C173,选股!$C$4:$E$1000,3,FALSE),"-")</f>
        <v>-</v>
      </c>
      <c r="G173" s="8"/>
      <c r="H173" s="9"/>
      <c r="I173" s="9" t="str">
        <f t="shared" si="5"/>
        <v>-</v>
      </c>
      <c r="J173" s="9"/>
      <c r="K173" s="8"/>
    </row>
    <row r="174" customHeight="1" spans="2:11">
      <c r="B174" s="8" t="str">
        <f t="shared" si="4"/>
        <v/>
      </c>
      <c r="C174" s="8"/>
      <c r="D174" s="8"/>
      <c r="E174" s="8" t="str">
        <f>IFERROR(VLOOKUP(C174,选股!$C$4:$E$1000,2,FALSE),"-")</f>
        <v>-</v>
      </c>
      <c r="F174" s="8" t="str">
        <f>IFERROR(VLOOKUP(C174,选股!$C$4:$E$1000,3,FALSE),"-")</f>
        <v>-</v>
      </c>
      <c r="G174" s="8"/>
      <c r="H174" s="9"/>
      <c r="I174" s="9" t="str">
        <f t="shared" si="5"/>
        <v>-</v>
      </c>
      <c r="J174" s="9"/>
      <c r="K174" s="8"/>
    </row>
    <row r="175" customHeight="1" spans="2:11">
      <c r="B175" s="8" t="str">
        <f t="shared" si="4"/>
        <v/>
      </c>
      <c r="C175" s="8"/>
      <c r="D175" s="8"/>
      <c r="E175" s="8" t="str">
        <f>IFERROR(VLOOKUP(C175,选股!$C$4:$E$1000,2,FALSE),"-")</f>
        <v>-</v>
      </c>
      <c r="F175" s="8" t="str">
        <f>IFERROR(VLOOKUP(C175,选股!$C$4:$E$1000,3,FALSE),"-")</f>
        <v>-</v>
      </c>
      <c r="G175" s="8"/>
      <c r="H175" s="9"/>
      <c r="I175" s="9" t="str">
        <f t="shared" si="5"/>
        <v>-</v>
      </c>
      <c r="J175" s="9"/>
      <c r="K175" s="8"/>
    </row>
    <row r="176" customHeight="1" spans="2:11">
      <c r="B176" s="8" t="str">
        <f t="shared" si="4"/>
        <v/>
      </c>
      <c r="C176" s="8"/>
      <c r="D176" s="8"/>
      <c r="E176" s="8" t="str">
        <f>IFERROR(VLOOKUP(C176,选股!$C$4:$E$1000,2,FALSE),"-")</f>
        <v>-</v>
      </c>
      <c r="F176" s="8" t="str">
        <f>IFERROR(VLOOKUP(C176,选股!$C$4:$E$1000,3,FALSE),"-")</f>
        <v>-</v>
      </c>
      <c r="G176" s="8"/>
      <c r="H176" s="9"/>
      <c r="I176" s="9" t="str">
        <f t="shared" si="5"/>
        <v>-</v>
      </c>
      <c r="J176" s="9"/>
      <c r="K176" s="8"/>
    </row>
    <row r="177" customHeight="1" spans="2:11">
      <c r="B177" s="8" t="str">
        <f t="shared" si="4"/>
        <v/>
      </c>
      <c r="C177" s="8"/>
      <c r="D177" s="8"/>
      <c r="E177" s="8" t="str">
        <f>IFERROR(VLOOKUP(C177,选股!$C$4:$E$1000,2,FALSE),"-")</f>
        <v>-</v>
      </c>
      <c r="F177" s="8" t="str">
        <f>IFERROR(VLOOKUP(C177,选股!$C$4:$E$1000,3,FALSE),"-")</f>
        <v>-</v>
      </c>
      <c r="G177" s="8"/>
      <c r="H177" s="9"/>
      <c r="I177" s="9" t="str">
        <f t="shared" si="5"/>
        <v>-</v>
      </c>
      <c r="J177" s="9"/>
      <c r="K177" s="8"/>
    </row>
    <row r="178" customHeight="1" spans="2:11">
      <c r="B178" s="8" t="str">
        <f t="shared" si="4"/>
        <v/>
      </c>
      <c r="C178" s="8"/>
      <c r="D178" s="8"/>
      <c r="E178" s="8" t="str">
        <f>IFERROR(VLOOKUP(C178,选股!$C$4:$E$1000,2,FALSE),"-")</f>
        <v>-</v>
      </c>
      <c r="F178" s="8" t="str">
        <f>IFERROR(VLOOKUP(C178,选股!$C$4:$E$1000,3,FALSE),"-")</f>
        <v>-</v>
      </c>
      <c r="G178" s="8"/>
      <c r="H178" s="9"/>
      <c r="I178" s="9" t="str">
        <f t="shared" si="5"/>
        <v>-</v>
      </c>
      <c r="J178" s="9"/>
      <c r="K178" s="8"/>
    </row>
    <row r="179" customHeight="1" spans="2:11">
      <c r="B179" s="8" t="str">
        <f t="shared" si="4"/>
        <v/>
      </c>
      <c r="C179" s="8"/>
      <c r="D179" s="8"/>
      <c r="E179" s="8" t="str">
        <f>IFERROR(VLOOKUP(C179,选股!$C$4:$E$1000,2,FALSE),"-")</f>
        <v>-</v>
      </c>
      <c r="F179" s="8" t="str">
        <f>IFERROR(VLOOKUP(C179,选股!$C$4:$E$1000,3,FALSE),"-")</f>
        <v>-</v>
      </c>
      <c r="G179" s="8"/>
      <c r="H179" s="9"/>
      <c r="I179" s="9" t="str">
        <f t="shared" si="5"/>
        <v>-</v>
      </c>
      <c r="J179" s="9"/>
      <c r="K179" s="8"/>
    </row>
    <row r="180" customHeight="1" spans="2:11">
      <c r="B180" s="8" t="str">
        <f t="shared" si="4"/>
        <v/>
      </c>
      <c r="C180" s="8"/>
      <c r="D180" s="8"/>
      <c r="E180" s="8" t="str">
        <f>IFERROR(VLOOKUP(C180,选股!$C$4:$E$1000,2,FALSE),"-")</f>
        <v>-</v>
      </c>
      <c r="F180" s="8" t="str">
        <f>IFERROR(VLOOKUP(C180,选股!$C$4:$E$1000,3,FALSE),"-")</f>
        <v>-</v>
      </c>
      <c r="G180" s="8"/>
      <c r="H180" s="9"/>
      <c r="I180" s="9" t="str">
        <f t="shared" si="5"/>
        <v>-</v>
      </c>
      <c r="J180" s="9"/>
      <c r="K180" s="8"/>
    </row>
    <row r="181" customHeight="1" spans="2:11">
      <c r="B181" s="8" t="str">
        <f t="shared" si="4"/>
        <v/>
      </c>
      <c r="C181" s="8"/>
      <c r="D181" s="8"/>
      <c r="E181" s="8" t="str">
        <f>IFERROR(VLOOKUP(C181,选股!$C$4:$E$1000,2,FALSE),"-")</f>
        <v>-</v>
      </c>
      <c r="F181" s="8" t="str">
        <f>IFERROR(VLOOKUP(C181,选股!$C$4:$E$1000,3,FALSE),"-")</f>
        <v>-</v>
      </c>
      <c r="G181" s="8"/>
      <c r="H181" s="9"/>
      <c r="I181" s="9" t="str">
        <f t="shared" si="5"/>
        <v>-</v>
      </c>
      <c r="J181" s="9"/>
      <c r="K181" s="8"/>
    </row>
    <row r="182" customHeight="1" spans="2:11">
      <c r="B182" s="8" t="str">
        <f t="shared" si="4"/>
        <v/>
      </c>
      <c r="C182" s="8"/>
      <c r="D182" s="8"/>
      <c r="E182" s="8" t="str">
        <f>IFERROR(VLOOKUP(C182,选股!$C$4:$E$1000,2,FALSE),"-")</f>
        <v>-</v>
      </c>
      <c r="F182" s="8" t="str">
        <f>IFERROR(VLOOKUP(C182,选股!$C$4:$E$1000,3,FALSE),"-")</f>
        <v>-</v>
      </c>
      <c r="G182" s="8"/>
      <c r="H182" s="9"/>
      <c r="I182" s="9" t="str">
        <f t="shared" si="5"/>
        <v>-</v>
      </c>
      <c r="J182" s="9"/>
      <c r="K182" s="8"/>
    </row>
    <row r="183" customHeight="1" spans="2:11">
      <c r="B183" s="8" t="str">
        <f t="shared" si="4"/>
        <v/>
      </c>
      <c r="C183" s="8"/>
      <c r="D183" s="8"/>
      <c r="E183" s="8" t="str">
        <f>IFERROR(VLOOKUP(C183,选股!$C$4:$E$1000,2,FALSE),"-")</f>
        <v>-</v>
      </c>
      <c r="F183" s="8" t="str">
        <f>IFERROR(VLOOKUP(C183,选股!$C$4:$E$1000,3,FALSE),"-")</f>
        <v>-</v>
      </c>
      <c r="G183" s="8"/>
      <c r="H183" s="9"/>
      <c r="I183" s="9" t="str">
        <f t="shared" si="5"/>
        <v>-</v>
      </c>
      <c r="J183" s="9"/>
      <c r="K183" s="8"/>
    </row>
    <row r="184" customHeight="1" spans="2:11">
      <c r="B184" s="8" t="str">
        <f t="shared" si="4"/>
        <v/>
      </c>
      <c r="C184" s="8"/>
      <c r="D184" s="8"/>
      <c r="E184" s="8" t="str">
        <f>IFERROR(VLOOKUP(C184,选股!$C$4:$E$1000,2,FALSE),"-")</f>
        <v>-</v>
      </c>
      <c r="F184" s="8" t="str">
        <f>IFERROR(VLOOKUP(C184,选股!$C$4:$E$1000,3,FALSE),"-")</f>
        <v>-</v>
      </c>
      <c r="G184" s="8"/>
      <c r="H184" s="9"/>
      <c r="I184" s="9" t="str">
        <f t="shared" si="5"/>
        <v>-</v>
      </c>
      <c r="J184" s="9"/>
      <c r="K184" s="8"/>
    </row>
    <row r="185" customHeight="1" spans="2:11">
      <c r="B185" s="8" t="str">
        <f t="shared" si="4"/>
        <v/>
      </c>
      <c r="C185" s="8"/>
      <c r="D185" s="8"/>
      <c r="E185" s="8" t="str">
        <f>IFERROR(VLOOKUP(C185,选股!$C$4:$E$1000,2,FALSE),"-")</f>
        <v>-</v>
      </c>
      <c r="F185" s="8" t="str">
        <f>IFERROR(VLOOKUP(C185,选股!$C$4:$E$1000,3,FALSE),"-")</f>
        <v>-</v>
      </c>
      <c r="G185" s="8"/>
      <c r="H185" s="9"/>
      <c r="I185" s="9" t="str">
        <f t="shared" si="5"/>
        <v>-</v>
      </c>
      <c r="J185" s="9"/>
      <c r="K185" s="8"/>
    </row>
    <row r="186" customHeight="1" spans="2:11">
      <c r="B186" s="8" t="str">
        <f t="shared" si="4"/>
        <v/>
      </c>
      <c r="C186" s="8"/>
      <c r="D186" s="8"/>
      <c r="E186" s="8" t="str">
        <f>IFERROR(VLOOKUP(C186,选股!$C$4:$E$1000,2,FALSE),"-")</f>
        <v>-</v>
      </c>
      <c r="F186" s="8" t="str">
        <f>IFERROR(VLOOKUP(C186,选股!$C$4:$E$1000,3,FALSE),"-")</f>
        <v>-</v>
      </c>
      <c r="G186" s="8"/>
      <c r="H186" s="9"/>
      <c r="I186" s="9" t="str">
        <f t="shared" si="5"/>
        <v>-</v>
      </c>
      <c r="J186" s="9"/>
      <c r="K186" s="8"/>
    </row>
    <row r="187" customHeight="1" spans="2:11">
      <c r="B187" s="8" t="str">
        <f t="shared" si="4"/>
        <v/>
      </c>
      <c r="C187" s="8"/>
      <c r="D187" s="8"/>
      <c r="E187" s="8" t="str">
        <f>IFERROR(VLOOKUP(C187,选股!$C$4:$E$1000,2,FALSE),"-")</f>
        <v>-</v>
      </c>
      <c r="F187" s="8" t="str">
        <f>IFERROR(VLOOKUP(C187,选股!$C$4:$E$1000,3,FALSE),"-")</f>
        <v>-</v>
      </c>
      <c r="G187" s="8"/>
      <c r="H187" s="9"/>
      <c r="I187" s="9" t="str">
        <f t="shared" si="5"/>
        <v>-</v>
      </c>
      <c r="J187" s="9"/>
      <c r="K187" s="8"/>
    </row>
    <row r="188" customHeight="1" spans="2:11">
      <c r="B188" s="8" t="str">
        <f t="shared" si="4"/>
        <v/>
      </c>
      <c r="C188" s="8"/>
      <c r="D188" s="8"/>
      <c r="E188" s="8" t="str">
        <f>IFERROR(VLOOKUP(C188,选股!$C$4:$E$1000,2,FALSE),"-")</f>
        <v>-</v>
      </c>
      <c r="F188" s="8" t="str">
        <f>IFERROR(VLOOKUP(C188,选股!$C$4:$E$1000,3,FALSE),"-")</f>
        <v>-</v>
      </c>
      <c r="G188" s="8"/>
      <c r="H188" s="9"/>
      <c r="I188" s="9" t="str">
        <f t="shared" si="5"/>
        <v>-</v>
      </c>
      <c r="J188" s="9"/>
      <c r="K188" s="8"/>
    </row>
    <row r="189" customHeight="1" spans="2:11">
      <c r="B189" s="8" t="str">
        <f t="shared" si="4"/>
        <v/>
      </c>
      <c r="C189" s="8"/>
      <c r="D189" s="8"/>
      <c r="E189" s="8" t="str">
        <f>IFERROR(VLOOKUP(C189,选股!$C$4:$E$1000,2,FALSE),"-")</f>
        <v>-</v>
      </c>
      <c r="F189" s="8" t="str">
        <f>IFERROR(VLOOKUP(C189,选股!$C$4:$E$1000,3,FALSE),"-")</f>
        <v>-</v>
      </c>
      <c r="G189" s="8"/>
      <c r="H189" s="9"/>
      <c r="I189" s="9" t="str">
        <f t="shared" si="5"/>
        <v>-</v>
      </c>
      <c r="J189" s="9"/>
      <c r="K189" s="8"/>
    </row>
    <row r="190" customHeight="1" spans="2:11">
      <c r="B190" s="8" t="str">
        <f t="shared" si="4"/>
        <v/>
      </c>
      <c r="C190" s="8"/>
      <c r="D190" s="8"/>
      <c r="E190" s="8" t="str">
        <f>IFERROR(VLOOKUP(C190,选股!$C$4:$E$1000,2,FALSE),"-")</f>
        <v>-</v>
      </c>
      <c r="F190" s="8" t="str">
        <f>IFERROR(VLOOKUP(C190,选股!$C$4:$E$1000,3,FALSE),"-")</f>
        <v>-</v>
      </c>
      <c r="G190" s="8"/>
      <c r="H190" s="9"/>
      <c r="I190" s="9" t="str">
        <f t="shared" si="5"/>
        <v>-</v>
      </c>
      <c r="J190" s="9"/>
      <c r="K190" s="8"/>
    </row>
    <row r="191" customHeight="1" spans="2:11">
      <c r="B191" s="8" t="str">
        <f t="shared" si="4"/>
        <v/>
      </c>
      <c r="C191" s="8"/>
      <c r="D191" s="8"/>
      <c r="E191" s="8" t="str">
        <f>IFERROR(VLOOKUP(C191,选股!$C$4:$E$1000,2,FALSE),"-")</f>
        <v>-</v>
      </c>
      <c r="F191" s="8" t="str">
        <f>IFERROR(VLOOKUP(C191,选股!$C$4:$E$1000,3,FALSE),"-")</f>
        <v>-</v>
      </c>
      <c r="G191" s="8"/>
      <c r="H191" s="9"/>
      <c r="I191" s="9" t="str">
        <f t="shared" si="5"/>
        <v>-</v>
      </c>
      <c r="J191" s="9"/>
      <c r="K191" s="8"/>
    </row>
    <row r="192" customHeight="1" spans="2:11">
      <c r="B192" s="8" t="str">
        <f t="shared" si="4"/>
        <v/>
      </c>
      <c r="C192" s="8"/>
      <c r="D192" s="8"/>
      <c r="E192" s="8" t="str">
        <f>IFERROR(VLOOKUP(C192,选股!$C$4:$E$1000,2,FALSE),"-")</f>
        <v>-</v>
      </c>
      <c r="F192" s="8" t="str">
        <f>IFERROR(VLOOKUP(C192,选股!$C$4:$E$1000,3,FALSE),"-")</f>
        <v>-</v>
      </c>
      <c r="G192" s="8"/>
      <c r="H192" s="9"/>
      <c r="I192" s="9" t="str">
        <f t="shared" si="5"/>
        <v>-</v>
      </c>
      <c r="J192" s="9"/>
      <c r="K192" s="8"/>
    </row>
    <row r="193" customHeight="1" spans="2:11">
      <c r="B193" s="8" t="str">
        <f t="shared" si="4"/>
        <v/>
      </c>
      <c r="C193" s="8"/>
      <c r="D193" s="8"/>
      <c r="E193" s="8" t="str">
        <f>IFERROR(VLOOKUP(C193,选股!$C$4:$E$1000,2,FALSE),"-")</f>
        <v>-</v>
      </c>
      <c r="F193" s="8" t="str">
        <f>IFERROR(VLOOKUP(C193,选股!$C$4:$E$1000,3,FALSE),"-")</f>
        <v>-</v>
      </c>
      <c r="G193" s="8"/>
      <c r="H193" s="9"/>
      <c r="I193" s="9" t="str">
        <f t="shared" si="5"/>
        <v>-</v>
      </c>
      <c r="J193" s="9"/>
      <c r="K193" s="8"/>
    </row>
    <row r="194" customHeight="1" spans="2:11">
      <c r="B194" s="8" t="str">
        <f t="shared" si="4"/>
        <v/>
      </c>
      <c r="C194" s="8"/>
      <c r="D194" s="8"/>
      <c r="E194" s="8" t="str">
        <f>IFERROR(VLOOKUP(C194,选股!$C$4:$E$1000,2,FALSE),"-")</f>
        <v>-</v>
      </c>
      <c r="F194" s="8" t="str">
        <f>IFERROR(VLOOKUP(C194,选股!$C$4:$E$1000,3,FALSE),"-")</f>
        <v>-</v>
      </c>
      <c r="G194" s="8"/>
      <c r="H194" s="9"/>
      <c r="I194" s="9" t="str">
        <f t="shared" si="5"/>
        <v>-</v>
      </c>
      <c r="J194" s="9"/>
      <c r="K194" s="8"/>
    </row>
    <row r="195" customHeight="1" spans="2:11">
      <c r="B195" s="8" t="str">
        <f t="shared" si="4"/>
        <v/>
      </c>
      <c r="C195" s="8"/>
      <c r="D195" s="8"/>
      <c r="E195" s="8" t="str">
        <f>IFERROR(VLOOKUP(C195,选股!$C$4:$E$1000,2,FALSE),"-")</f>
        <v>-</v>
      </c>
      <c r="F195" s="8" t="str">
        <f>IFERROR(VLOOKUP(C195,选股!$C$4:$E$1000,3,FALSE),"-")</f>
        <v>-</v>
      </c>
      <c r="G195" s="8"/>
      <c r="H195" s="9"/>
      <c r="I195" s="9" t="str">
        <f t="shared" si="5"/>
        <v>-</v>
      </c>
      <c r="J195" s="9"/>
      <c r="K195" s="8"/>
    </row>
    <row r="196" customHeight="1" spans="2:11">
      <c r="B196" s="8" t="str">
        <f t="shared" si="4"/>
        <v/>
      </c>
      <c r="C196" s="8"/>
      <c r="D196" s="8"/>
      <c r="E196" s="8" t="str">
        <f>IFERROR(VLOOKUP(C196,选股!$C$4:$E$1000,2,FALSE),"-")</f>
        <v>-</v>
      </c>
      <c r="F196" s="8" t="str">
        <f>IFERROR(VLOOKUP(C196,选股!$C$4:$E$1000,3,FALSE),"-")</f>
        <v>-</v>
      </c>
      <c r="G196" s="8"/>
      <c r="H196" s="9"/>
      <c r="I196" s="9" t="str">
        <f t="shared" si="5"/>
        <v>-</v>
      </c>
      <c r="J196" s="9"/>
      <c r="K196" s="8"/>
    </row>
    <row r="197" customHeight="1" spans="2:11">
      <c r="B197" s="8" t="str">
        <f t="shared" ref="B197:B260" si="6">IF(C197&lt;&gt;"",ROW()-3,"")</f>
        <v/>
      </c>
      <c r="C197" s="8"/>
      <c r="D197" s="8"/>
      <c r="E197" s="8" t="str">
        <f>IFERROR(VLOOKUP(C197,选股!$C$4:$E$1000,2,FALSE),"-")</f>
        <v>-</v>
      </c>
      <c r="F197" s="8" t="str">
        <f>IFERROR(VLOOKUP(C197,选股!$C$4:$E$1000,3,FALSE),"-")</f>
        <v>-</v>
      </c>
      <c r="G197" s="8"/>
      <c r="H197" s="9"/>
      <c r="I197" s="9" t="str">
        <f t="shared" ref="I197:I260" si="7">IFERROR(IF(AND(G197&lt;&gt;"",H197&lt;&gt;""),G197*H197,"-"),"")</f>
        <v>-</v>
      </c>
      <c r="J197" s="9"/>
      <c r="K197" s="8"/>
    </row>
    <row r="198" customHeight="1" spans="2:11">
      <c r="B198" s="8" t="str">
        <f t="shared" si="6"/>
        <v/>
      </c>
      <c r="C198" s="8"/>
      <c r="D198" s="8"/>
      <c r="E198" s="8" t="str">
        <f>IFERROR(VLOOKUP(C198,选股!$C$4:$E$1000,2,FALSE),"-")</f>
        <v>-</v>
      </c>
      <c r="F198" s="8" t="str">
        <f>IFERROR(VLOOKUP(C198,选股!$C$4:$E$1000,3,FALSE),"-")</f>
        <v>-</v>
      </c>
      <c r="G198" s="8"/>
      <c r="H198" s="9"/>
      <c r="I198" s="9" t="str">
        <f t="shared" si="7"/>
        <v>-</v>
      </c>
      <c r="J198" s="9"/>
      <c r="K198" s="8"/>
    </row>
    <row r="199" customHeight="1" spans="2:11">
      <c r="B199" s="8" t="str">
        <f t="shared" si="6"/>
        <v/>
      </c>
      <c r="C199" s="8"/>
      <c r="D199" s="8"/>
      <c r="E199" s="8" t="str">
        <f>IFERROR(VLOOKUP(C199,选股!$C$4:$E$1000,2,FALSE),"-")</f>
        <v>-</v>
      </c>
      <c r="F199" s="8" t="str">
        <f>IFERROR(VLOOKUP(C199,选股!$C$4:$E$1000,3,FALSE),"-")</f>
        <v>-</v>
      </c>
      <c r="G199" s="8"/>
      <c r="H199" s="9"/>
      <c r="I199" s="9" t="str">
        <f t="shared" si="7"/>
        <v>-</v>
      </c>
      <c r="J199" s="9"/>
      <c r="K199" s="8"/>
    </row>
    <row r="200" customHeight="1" spans="2:11">
      <c r="B200" s="8" t="str">
        <f t="shared" si="6"/>
        <v/>
      </c>
      <c r="C200" s="8"/>
      <c r="D200" s="8"/>
      <c r="E200" s="8" t="str">
        <f>IFERROR(VLOOKUP(C200,选股!$C$4:$E$1000,2,FALSE),"-")</f>
        <v>-</v>
      </c>
      <c r="F200" s="8" t="str">
        <f>IFERROR(VLOOKUP(C200,选股!$C$4:$E$1000,3,FALSE),"-")</f>
        <v>-</v>
      </c>
      <c r="G200" s="8"/>
      <c r="H200" s="9"/>
      <c r="I200" s="9" t="str">
        <f t="shared" si="7"/>
        <v>-</v>
      </c>
      <c r="J200" s="9"/>
      <c r="K200" s="8"/>
    </row>
    <row r="201" customHeight="1" spans="2:11">
      <c r="B201" s="8" t="str">
        <f t="shared" si="6"/>
        <v/>
      </c>
      <c r="C201" s="8"/>
      <c r="D201" s="8"/>
      <c r="E201" s="8" t="str">
        <f>IFERROR(VLOOKUP(C201,选股!$C$4:$E$1000,2,FALSE),"-")</f>
        <v>-</v>
      </c>
      <c r="F201" s="8" t="str">
        <f>IFERROR(VLOOKUP(C201,选股!$C$4:$E$1000,3,FALSE),"-")</f>
        <v>-</v>
      </c>
      <c r="G201" s="8"/>
      <c r="H201" s="9"/>
      <c r="I201" s="9" t="str">
        <f t="shared" si="7"/>
        <v>-</v>
      </c>
      <c r="J201" s="9"/>
      <c r="K201" s="8"/>
    </row>
    <row r="202" customHeight="1" spans="2:11">
      <c r="B202" s="8" t="str">
        <f t="shared" si="6"/>
        <v/>
      </c>
      <c r="C202" s="8"/>
      <c r="D202" s="8"/>
      <c r="E202" s="8" t="str">
        <f>IFERROR(VLOOKUP(C202,选股!$C$4:$E$1000,2,FALSE),"-")</f>
        <v>-</v>
      </c>
      <c r="F202" s="8" t="str">
        <f>IFERROR(VLOOKUP(C202,选股!$C$4:$E$1000,3,FALSE),"-")</f>
        <v>-</v>
      </c>
      <c r="G202" s="8"/>
      <c r="H202" s="9"/>
      <c r="I202" s="9" t="str">
        <f t="shared" si="7"/>
        <v>-</v>
      </c>
      <c r="J202" s="9"/>
      <c r="K202" s="8"/>
    </row>
    <row r="203" customHeight="1" spans="2:11">
      <c r="B203" s="8" t="str">
        <f t="shared" si="6"/>
        <v/>
      </c>
      <c r="C203" s="8"/>
      <c r="D203" s="8"/>
      <c r="E203" s="8" t="str">
        <f>IFERROR(VLOOKUP(C203,选股!$C$4:$E$1000,2,FALSE),"-")</f>
        <v>-</v>
      </c>
      <c r="F203" s="8" t="str">
        <f>IFERROR(VLOOKUP(C203,选股!$C$4:$E$1000,3,FALSE),"-")</f>
        <v>-</v>
      </c>
      <c r="G203" s="8"/>
      <c r="H203" s="9"/>
      <c r="I203" s="9" t="str">
        <f t="shared" si="7"/>
        <v>-</v>
      </c>
      <c r="J203" s="9"/>
      <c r="K203" s="8"/>
    </row>
    <row r="204" customHeight="1" spans="2:11">
      <c r="B204" s="8" t="str">
        <f t="shared" si="6"/>
        <v/>
      </c>
      <c r="C204" s="8"/>
      <c r="D204" s="8"/>
      <c r="E204" s="8" t="str">
        <f>IFERROR(VLOOKUP(C204,选股!$C$4:$E$1000,2,FALSE),"-")</f>
        <v>-</v>
      </c>
      <c r="F204" s="8" t="str">
        <f>IFERROR(VLOOKUP(C204,选股!$C$4:$E$1000,3,FALSE),"-")</f>
        <v>-</v>
      </c>
      <c r="G204" s="8"/>
      <c r="H204" s="9"/>
      <c r="I204" s="9" t="str">
        <f t="shared" si="7"/>
        <v>-</v>
      </c>
      <c r="J204" s="9"/>
      <c r="K204" s="8"/>
    </row>
    <row r="205" customHeight="1" spans="2:11">
      <c r="B205" s="8" t="str">
        <f t="shared" si="6"/>
        <v/>
      </c>
      <c r="C205" s="8"/>
      <c r="D205" s="8"/>
      <c r="E205" s="8" t="str">
        <f>IFERROR(VLOOKUP(C205,选股!$C$4:$E$1000,2,FALSE),"-")</f>
        <v>-</v>
      </c>
      <c r="F205" s="8" t="str">
        <f>IFERROR(VLOOKUP(C205,选股!$C$4:$E$1000,3,FALSE),"-")</f>
        <v>-</v>
      </c>
      <c r="G205" s="8"/>
      <c r="H205" s="9"/>
      <c r="I205" s="9" t="str">
        <f t="shared" si="7"/>
        <v>-</v>
      </c>
      <c r="J205" s="9"/>
      <c r="K205" s="8"/>
    </row>
    <row r="206" customHeight="1" spans="2:11">
      <c r="B206" s="8" t="str">
        <f t="shared" si="6"/>
        <v/>
      </c>
      <c r="C206" s="8"/>
      <c r="D206" s="8"/>
      <c r="E206" s="8" t="str">
        <f>IFERROR(VLOOKUP(C206,选股!$C$4:$E$1000,2,FALSE),"-")</f>
        <v>-</v>
      </c>
      <c r="F206" s="8" t="str">
        <f>IFERROR(VLOOKUP(C206,选股!$C$4:$E$1000,3,FALSE),"-")</f>
        <v>-</v>
      </c>
      <c r="G206" s="8"/>
      <c r="H206" s="9"/>
      <c r="I206" s="9" t="str">
        <f t="shared" si="7"/>
        <v>-</v>
      </c>
      <c r="J206" s="9"/>
      <c r="K206" s="8"/>
    </row>
    <row r="207" customHeight="1" spans="2:11">
      <c r="B207" s="8" t="str">
        <f t="shared" si="6"/>
        <v/>
      </c>
      <c r="C207" s="8"/>
      <c r="D207" s="8"/>
      <c r="E207" s="8" t="str">
        <f>IFERROR(VLOOKUP(C207,选股!$C$4:$E$1000,2,FALSE),"-")</f>
        <v>-</v>
      </c>
      <c r="F207" s="8" t="str">
        <f>IFERROR(VLOOKUP(C207,选股!$C$4:$E$1000,3,FALSE),"-")</f>
        <v>-</v>
      </c>
      <c r="G207" s="8"/>
      <c r="H207" s="9"/>
      <c r="I207" s="9" t="str">
        <f t="shared" si="7"/>
        <v>-</v>
      </c>
      <c r="J207" s="9"/>
      <c r="K207" s="8"/>
    </row>
    <row r="208" customHeight="1" spans="2:11">
      <c r="B208" s="8" t="str">
        <f t="shared" si="6"/>
        <v/>
      </c>
      <c r="C208" s="8"/>
      <c r="D208" s="8"/>
      <c r="E208" s="8" t="str">
        <f>IFERROR(VLOOKUP(C208,选股!$C$4:$E$1000,2,FALSE),"-")</f>
        <v>-</v>
      </c>
      <c r="F208" s="8" t="str">
        <f>IFERROR(VLOOKUP(C208,选股!$C$4:$E$1000,3,FALSE),"-")</f>
        <v>-</v>
      </c>
      <c r="G208" s="8"/>
      <c r="H208" s="9"/>
      <c r="I208" s="9" t="str">
        <f t="shared" si="7"/>
        <v>-</v>
      </c>
      <c r="J208" s="9"/>
      <c r="K208" s="8"/>
    </row>
    <row r="209" customHeight="1" spans="2:11">
      <c r="B209" s="8" t="str">
        <f t="shared" si="6"/>
        <v/>
      </c>
      <c r="C209" s="8"/>
      <c r="D209" s="8"/>
      <c r="E209" s="8" t="str">
        <f>IFERROR(VLOOKUP(C209,选股!$C$4:$E$1000,2,FALSE),"-")</f>
        <v>-</v>
      </c>
      <c r="F209" s="8" t="str">
        <f>IFERROR(VLOOKUP(C209,选股!$C$4:$E$1000,3,FALSE),"-")</f>
        <v>-</v>
      </c>
      <c r="G209" s="8"/>
      <c r="H209" s="9"/>
      <c r="I209" s="9" t="str">
        <f t="shared" si="7"/>
        <v>-</v>
      </c>
      <c r="J209" s="9"/>
      <c r="K209" s="8"/>
    </row>
    <row r="210" customHeight="1" spans="2:11">
      <c r="B210" s="8" t="str">
        <f t="shared" si="6"/>
        <v/>
      </c>
      <c r="C210" s="8"/>
      <c r="D210" s="8"/>
      <c r="E210" s="8" t="str">
        <f>IFERROR(VLOOKUP(C210,选股!$C$4:$E$1000,2,FALSE),"-")</f>
        <v>-</v>
      </c>
      <c r="F210" s="8" t="str">
        <f>IFERROR(VLOOKUP(C210,选股!$C$4:$E$1000,3,FALSE),"-")</f>
        <v>-</v>
      </c>
      <c r="G210" s="8"/>
      <c r="H210" s="9"/>
      <c r="I210" s="9" t="str">
        <f t="shared" si="7"/>
        <v>-</v>
      </c>
      <c r="J210" s="9"/>
      <c r="K210" s="8"/>
    </row>
    <row r="211" customHeight="1" spans="2:11">
      <c r="B211" s="8" t="str">
        <f t="shared" si="6"/>
        <v/>
      </c>
      <c r="C211" s="8"/>
      <c r="D211" s="8"/>
      <c r="E211" s="8" t="str">
        <f>IFERROR(VLOOKUP(C211,选股!$C$4:$E$1000,2,FALSE),"-")</f>
        <v>-</v>
      </c>
      <c r="F211" s="8" t="str">
        <f>IFERROR(VLOOKUP(C211,选股!$C$4:$E$1000,3,FALSE),"-")</f>
        <v>-</v>
      </c>
      <c r="G211" s="8"/>
      <c r="H211" s="9"/>
      <c r="I211" s="9" t="str">
        <f t="shared" si="7"/>
        <v>-</v>
      </c>
      <c r="J211" s="9"/>
      <c r="K211" s="8"/>
    </row>
    <row r="212" customHeight="1" spans="2:11">
      <c r="B212" s="8" t="str">
        <f t="shared" si="6"/>
        <v/>
      </c>
      <c r="C212" s="8"/>
      <c r="D212" s="8"/>
      <c r="E212" s="8" t="str">
        <f>IFERROR(VLOOKUP(C212,选股!$C$4:$E$1000,2,FALSE),"-")</f>
        <v>-</v>
      </c>
      <c r="F212" s="8" t="str">
        <f>IFERROR(VLOOKUP(C212,选股!$C$4:$E$1000,3,FALSE),"-")</f>
        <v>-</v>
      </c>
      <c r="G212" s="8"/>
      <c r="H212" s="9"/>
      <c r="I212" s="9" t="str">
        <f t="shared" si="7"/>
        <v>-</v>
      </c>
      <c r="J212" s="9"/>
      <c r="K212" s="8"/>
    </row>
    <row r="213" customHeight="1" spans="2:11">
      <c r="B213" s="8" t="str">
        <f t="shared" si="6"/>
        <v/>
      </c>
      <c r="C213" s="8"/>
      <c r="D213" s="8"/>
      <c r="E213" s="8" t="str">
        <f>IFERROR(VLOOKUP(C213,选股!$C$4:$E$1000,2,FALSE),"-")</f>
        <v>-</v>
      </c>
      <c r="F213" s="8" t="str">
        <f>IFERROR(VLOOKUP(C213,选股!$C$4:$E$1000,3,FALSE),"-")</f>
        <v>-</v>
      </c>
      <c r="G213" s="8"/>
      <c r="H213" s="9"/>
      <c r="I213" s="9" t="str">
        <f t="shared" si="7"/>
        <v>-</v>
      </c>
      <c r="J213" s="9"/>
      <c r="K213" s="8"/>
    </row>
    <row r="214" customHeight="1" spans="2:11">
      <c r="B214" s="8" t="str">
        <f t="shared" si="6"/>
        <v/>
      </c>
      <c r="C214" s="8"/>
      <c r="D214" s="8"/>
      <c r="E214" s="8" t="str">
        <f>IFERROR(VLOOKUP(C214,选股!$C$4:$E$1000,2,FALSE),"-")</f>
        <v>-</v>
      </c>
      <c r="F214" s="8" t="str">
        <f>IFERROR(VLOOKUP(C214,选股!$C$4:$E$1000,3,FALSE),"-")</f>
        <v>-</v>
      </c>
      <c r="G214" s="8"/>
      <c r="H214" s="9"/>
      <c r="I214" s="9" t="str">
        <f t="shared" si="7"/>
        <v>-</v>
      </c>
      <c r="J214" s="9"/>
      <c r="K214" s="8"/>
    </row>
    <row r="215" customHeight="1" spans="2:11">
      <c r="B215" s="8" t="str">
        <f t="shared" si="6"/>
        <v/>
      </c>
      <c r="C215" s="8"/>
      <c r="D215" s="8"/>
      <c r="E215" s="8" t="str">
        <f>IFERROR(VLOOKUP(C215,选股!$C$4:$E$1000,2,FALSE),"-")</f>
        <v>-</v>
      </c>
      <c r="F215" s="8" t="str">
        <f>IFERROR(VLOOKUP(C215,选股!$C$4:$E$1000,3,FALSE),"-")</f>
        <v>-</v>
      </c>
      <c r="G215" s="8"/>
      <c r="H215" s="9"/>
      <c r="I215" s="9" t="str">
        <f t="shared" si="7"/>
        <v>-</v>
      </c>
      <c r="J215" s="9"/>
      <c r="K215" s="8"/>
    </row>
    <row r="216" customHeight="1" spans="2:11">
      <c r="B216" s="8" t="str">
        <f t="shared" si="6"/>
        <v/>
      </c>
      <c r="C216" s="8"/>
      <c r="D216" s="8"/>
      <c r="E216" s="8" t="str">
        <f>IFERROR(VLOOKUP(C216,选股!$C$4:$E$1000,2,FALSE),"-")</f>
        <v>-</v>
      </c>
      <c r="F216" s="8" t="str">
        <f>IFERROR(VLOOKUP(C216,选股!$C$4:$E$1000,3,FALSE),"-")</f>
        <v>-</v>
      </c>
      <c r="G216" s="8"/>
      <c r="H216" s="9"/>
      <c r="I216" s="9" t="str">
        <f t="shared" si="7"/>
        <v>-</v>
      </c>
      <c r="J216" s="9"/>
      <c r="K216" s="8"/>
    </row>
    <row r="217" customHeight="1" spans="2:11">
      <c r="B217" s="8" t="str">
        <f t="shared" si="6"/>
        <v/>
      </c>
      <c r="C217" s="8"/>
      <c r="D217" s="8"/>
      <c r="E217" s="8" t="str">
        <f>IFERROR(VLOOKUP(C217,选股!$C$4:$E$1000,2,FALSE),"-")</f>
        <v>-</v>
      </c>
      <c r="F217" s="8" t="str">
        <f>IFERROR(VLOOKUP(C217,选股!$C$4:$E$1000,3,FALSE),"-")</f>
        <v>-</v>
      </c>
      <c r="G217" s="8"/>
      <c r="H217" s="9"/>
      <c r="I217" s="9" t="str">
        <f t="shared" si="7"/>
        <v>-</v>
      </c>
      <c r="J217" s="9"/>
      <c r="K217" s="8"/>
    </row>
    <row r="218" customHeight="1" spans="2:11">
      <c r="B218" s="8" t="str">
        <f t="shared" si="6"/>
        <v/>
      </c>
      <c r="C218" s="8"/>
      <c r="D218" s="8"/>
      <c r="E218" s="8" t="str">
        <f>IFERROR(VLOOKUP(C218,选股!$C$4:$E$1000,2,FALSE),"-")</f>
        <v>-</v>
      </c>
      <c r="F218" s="8" t="str">
        <f>IFERROR(VLOOKUP(C218,选股!$C$4:$E$1000,3,FALSE),"-")</f>
        <v>-</v>
      </c>
      <c r="G218" s="8"/>
      <c r="H218" s="9"/>
      <c r="I218" s="9" t="str">
        <f t="shared" si="7"/>
        <v>-</v>
      </c>
      <c r="J218" s="9"/>
      <c r="K218" s="8"/>
    </row>
    <row r="219" customHeight="1" spans="2:11">
      <c r="B219" s="8" t="str">
        <f t="shared" si="6"/>
        <v/>
      </c>
      <c r="C219" s="8"/>
      <c r="D219" s="8"/>
      <c r="E219" s="8" t="str">
        <f>IFERROR(VLOOKUP(C219,选股!$C$4:$E$1000,2,FALSE),"-")</f>
        <v>-</v>
      </c>
      <c r="F219" s="8" t="str">
        <f>IFERROR(VLOOKUP(C219,选股!$C$4:$E$1000,3,FALSE),"-")</f>
        <v>-</v>
      </c>
      <c r="G219" s="8"/>
      <c r="H219" s="9"/>
      <c r="I219" s="9" t="str">
        <f t="shared" si="7"/>
        <v>-</v>
      </c>
      <c r="J219" s="9"/>
      <c r="K219" s="8"/>
    </row>
    <row r="220" customHeight="1" spans="2:11">
      <c r="B220" s="8" t="str">
        <f t="shared" si="6"/>
        <v/>
      </c>
      <c r="C220" s="8"/>
      <c r="D220" s="8"/>
      <c r="E220" s="8" t="str">
        <f>IFERROR(VLOOKUP(C220,选股!$C$4:$E$1000,2,FALSE),"-")</f>
        <v>-</v>
      </c>
      <c r="F220" s="8" t="str">
        <f>IFERROR(VLOOKUP(C220,选股!$C$4:$E$1000,3,FALSE),"-")</f>
        <v>-</v>
      </c>
      <c r="G220" s="8"/>
      <c r="H220" s="9"/>
      <c r="I220" s="9" t="str">
        <f t="shared" si="7"/>
        <v>-</v>
      </c>
      <c r="J220" s="9"/>
      <c r="K220" s="8"/>
    </row>
    <row r="221" customHeight="1" spans="2:11">
      <c r="B221" s="8" t="str">
        <f t="shared" si="6"/>
        <v/>
      </c>
      <c r="C221" s="8"/>
      <c r="D221" s="8"/>
      <c r="E221" s="8" t="str">
        <f>IFERROR(VLOOKUP(C221,选股!$C$4:$E$1000,2,FALSE),"-")</f>
        <v>-</v>
      </c>
      <c r="F221" s="8" t="str">
        <f>IFERROR(VLOOKUP(C221,选股!$C$4:$E$1000,3,FALSE),"-")</f>
        <v>-</v>
      </c>
      <c r="G221" s="8"/>
      <c r="H221" s="9"/>
      <c r="I221" s="9" t="str">
        <f t="shared" si="7"/>
        <v>-</v>
      </c>
      <c r="J221" s="9"/>
      <c r="K221" s="8"/>
    </row>
    <row r="222" customHeight="1" spans="2:11">
      <c r="B222" s="8" t="str">
        <f t="shared" si="6"/>
        <v/>
      </c>
      <c r="C222" s="8"/>
      <c r="D222" s="8"/>
      <c r="E222" s="8" t="str">
        <f>IFERROR(VLOOKUP(C222,选股!$C$4:$E$1000,2,FALSE),"-")</f>
        <v>-</v>
      </c>
      <c r="F222" s="8" t="str">
        <f>IFERROR(VLOOKUP(C222,选股!$C$4:$E$1000,3,FALSE),"-")</f>
        <v>-</v>
      </c>
      <c r="G222" s="8"/>
      <c r="H222" s="9"/>
      <c r="I222" s="9" t="str">
        <f t="shared" si="7"/>
        <v>-</v>
      </c>
      <c r="J222" s="9"/>
      <c r="K222" s="8"/>
    </row>
    <row r="223" customHeight="1" spans="2:11">
      <c r="B223" s="8" t="str">
        <f t="shared" si="6"/>
        <v/>
      </c>
      <c r="C223" s="8"/>
      <c r="D223" s="8"/>
      <c r="E223" s="8" t="str">
        <f>IFERROR(VLOOKUP(C223,选股!$C$4:$E$1000,2,FALSE),"-")</f>
        <v>-</v>
      </c>
      <c r="F223" s="8" t="str">
        <f>IFERROR(VLOOKUP(C223,选股!$C$4:$E$1000,3,FALSE),"-")</f>
        <v>-</v>
      </c>
      <c r="G223" s="8"/>
      <c r="H223" s="9"/>
      <c r="I223" s="9" t="str">
        <f t="shared" si="7"/>
        <v>-</v>
      </c>
      <c r="J223" s="9"/>
      <c r="K223" s="8"/>
    </row>
    <row r="224" customHeight="1" spans="2:11">
      <c r="B224" s="8" t="str">
        <f t="shared" si="6"/>
        <v/>
      </c>
      <c r="C224" s="8"/>
      <c r="D224" s="8"/>
      <c r="E224" s="8" t="str">
        <f>IFERROR(VLOOKUP(C224,选股!$C$4:$E$1000,2,FALSE),"-")</f>
        <v>-</v>
      </c>
      <c r="F224" s="8" t="str">
        <f>IFERROR(VLOOKUP(C224,选股!$C$4:$E$1000,3,FALSE),"-")</f>
        <v>-</v>
      </c>
      <c r="G224" s="8"/>
      <c r="H224" s="9"/>
      <c r="I224" s="9" t="str">
        <f t="shared" si="7"/>
        <v>-</v>
      </c>
      <c r="J224" s="9"/>
      <c r="K224" s="8"/>
    </row>
    <row r="225" customHeight="1" spans="2:11">
      <c r="B225" s="8" t="str">
        <f t="shared" si="6"/>
        <v/>
      </c>
      <c r="C225" s="8"/>
      <c r="D225" s="8"/>
      <c r="E225" s="8" t="str">
        <f>IFERROR(VLOOKUP(C225,选股!$C$4:$E$1000,2,FALSE),"-")</f>
        <v>-</v>
      </c>
      <c r="F225" s="8" t="str">
        <f>IFERROR(VLOOKUP(C225,选股!$C$4:$E$1000,3,FALSE),"-")</f>
        <v>-</v>
      </c>
      <c r="G225" s="8"/>
      <c r="H225" s="9"/>
      <c r="I225" s="9" t="str">
        <f t="shared" si="7"/>
        <v>-</v>
      </c>
      <c r="J225" s="9"/>
      <c r="K225" s="8"/>
    </row>
    <row r="226" customHeight="1" spans="2:11">
      <c r="B226" s="8" t="str">
        <f t="shared" si="6"/>
        <v/>
      </c>
      <c r="C226" s="8"/>
      <c r="D226" s="8"/>
      <c r="E226" s="8" t="str">
        <f>IFERROR(VLOOKUP(C226,选股!$C$4:$E$1000,2,FALSE),"-")</f>
        <v>-</v>
      </c>
      <c r="F226" s="8" t="str">
        <f>IFERROR(VLOOKUP(C226,选股!$C$4:$E$1000,3,FALSE),"-")</f>
        <v>-</v>
      </c>
      <c r="G226" s="8"/>
      <c r="H226" s="9"/>
      <c r="I226" s="9" t="str">
        <f t="shared" si="7"/>
        <v>-</v>
      </c>
      <c r="J226" s="9"/>
      <c r="K226" s="8"/>
    </row>
    <row r="227" customHeight="1" spans="2:11">
      <c r="B227" s="8" t="str">
        <f t="shared" si="6"/>
        <v/>
      </c>
      <c r="C227" s="8"/>
      <c r="D227" s="8"/>
      <c r="E227" s="8" t="str">
        <f>IFERROR(VLOOKUP(C227,选股!$C$4:$E$1000,2,FALSE),"-")</f>
        <v>-</v>
      </c>
      <c r="F227" s="8" t="str">
        <f>IFERROR(VLOOKUP(C227,选股!$C$4:$E$1000,3,FALSE),"-")</f>
        <v>-</v>
      </c>
      <c r="G227" s="8"/>
      <c r="H227" s="9"/>
      <c r="I227" s="9" t="str">
        <f t="shared" si="7"/>
        <v>-</v>
      </c>
      <c r="J227" s="9"/>
      <c r="K227" s="8"/>
    </row>
    <row r="228" customHeight="1" spans="2:11">
      <c r="B228" s="8" t="str">
        <f t="shared" si="6"/>
        <v/>
      </c>
      <c r="C228" s="8"/>
      <c r="D228" s="8"/>
      <c r="E228" s="8" t="str">
        <f>IFERROR(VLOOKUP(C228,选股!$C$4:$E$1000,2,FALSE),"-")</f>
        <v>-</v>
      </c>
      <c r="F228" s="8" t="str">
        <f>IFERROR(VLOOKUP(C228,选股!$C$4:$E$1000,3,FALSE),"-")</f>
        <v>-</v>
      </c>
      <c r="G228" s="8"/>
      <c r="H228" s="9"/>
      <c r="I228" s="9" t="str">
        <f t="shared" si="7"/>
        <v>-</v>
      </c>
      <c r="J228" s="9"/>
      <c r="K228" s="8"/>
    </row>
    <row r="229" customHeight="1" spans="2:11">
      <c r="B229" s="8" t="str">
        <f t="shared" si="6"/>
        <v/>
      </c>
      <c r="C229" s="8"/>
      <c r="D229" s="8"/>
      <c r="E229" s="8" t="str">
        <f>IFERROR(VLOOKUP(C229,选股!$C$4:$E$1000,2,FALSE),"-")</f>
        <v>-</v>
      </c>
      <c r="F229" s="8" t="str">
        <f>IFERROR(VLOOKUP(C229,选股!$C$4:$E$1000,3,FALSE),"-")</f>
        <v>-</v>
      </c>
      <c r="G229" s="8"/>
      <c r="H229" s="9"/>
      <c r="I229" s="9" t="str">
        <f t="shared" si="7"/>
        <v>-</v>
      </c>
      <c r="J229" s="9"/>
      <c r="K229" s="8"/>
    </row>
    <row r="230" customHeight="1" spans="2:11">
      <c r="B230" s="8" t="str">
        <f t="shared" si="6"/>
        <v/>
      </c>
      <c r="C230" s="8"/>
      <c r="D230" s="8"/>
      <c r="E230" s="8" t="str">
        <f>IFERROR(VLOOKUP(C230,选股!$C$4:$E$1000,2,FALSE),"-")</f>
        <v>-</v>
      </c>
      <c r="F230" s="8" t="str">
        <f>IFERROR(VLOOKUP(C230,选股!$C$4:$E$1000,3,FALSE),"-")</f>
        <v>-</v>
      </c>
      <c r="G230" s="8"/>
      <c r="H230" s="9"/>
      <c r="I230" s="9" t="str">
        <f t="shared" si="7"/>
        <v>-</v>
      </c>
      <c r="J230" s="9"/>
      <c r="K230" s="8"/>
    </row>
    <row r="231" customHeight="1" spans="2:11">
      <c r="B231" s="8" t="str">
        <f t="shared" si="6"/>
        <v/>
      </c>
      <c r="C231" s="8"/>
      <c r="D231" s="8"/>
      <c r="E231" s="8" t="str">
        <f>IFERROR(VLOOKUP(C231,选股!$C$4:$E$1000,2,FALSE),"-")</f>
        <v>-</v>
      </c>
      <c r="F231" s="8" t="str">
        <f>IFERROR(VLOOKUP(C231,选股!$C$4:$E$1000,3,FALSE),"-")</f>
        <v>-</v>
      </c>
      <c r="G231" s="8"/>
      <c r="H231" s="9"/>
      <c r="I231" s="9" t="str">
        <f t="shared" si="7"/>
        <v>-</v>
      </c>
      <c r="J231" s="9"/>
      <c r="K231" s="8"/>
    </row>
    <row r="232" customHeight="1" spans="2:11">
      <c r="B232" s="8" t="str">
        <f t="shared" si="6"/>
        <v/>
      </c>
      <c r="C232" s="8"/>
      <c r="D232" s="8"/>
      <c r="E232" s="8" t="str">
        <f>IFERROR(VLOOKUP(C232,选股!$C$4:$E$1000,2,FALSE),"-")</f>
        <v>-</v>
      </c>
      <c r="F232" s="8" t="str">
        <f>IFERROR(VLOOKUP(C232,选股!$C$4:$E$1000,3,FALSE),"-")</f>
        <v>-</v>
      </c>
      <c r="G232" s="8"/>
      <c r="H232" s="9"/>
      <c r="I232" s="9" t="str">
        <f t="shared" si="7"/>
        <v>-</v>
      </c>
      <c r="J232" s="9"/>
      <c r="K232" s="8"/>
    </row>
    <row r="233" customHeight="1" spans="2:11">
      <c r="B233" s="8" t="str">
        <f t="shared" si="6"/>
        <v/>
      </c>
      <c r="C233" s="8"/>
      <c r="D233" s="8"/>
      <c r="E233" s="8" t="str">
        <f>IFERROR(VLOOKUP(C233,选股!$C$4:$E$1000,2,FALSE),"-")</f>
        <v>-</v>
      </c>
      <c r="F233" s="8" t="str">
        <f>IFERROR(VLOOKUP(C233,选股!$C$4:$E$1000,3,FALSE),"-")</f>
        <v>-</v>
      </c>
      <c r="G233" s="8"/>
      <c r="H233" s="9"/>
      <c r="I233" s="9" t="str">
        <f t="shared" si="7"/>
        <v>-</v>
      </c>
      <c r="J233" s="9"/>
      <c r="K233" s="8"/>
    </row>
    <row r="234" customHeight="1" spans="2:11">
      <c r="B234" s="8" t="str">
        <f t="shared" si="6"/>
        <v/>
      </c>
      <c r="C234" s="8"/>
      <c r="D234" s="8"/>
      <c r="E234" s="8" t="str">
        <f>IFERROR(VLOOKUP(C234,选股!$C$4:$E$1000,2,FALSE),"-")</f>
        <v>-</v>
      </c>
      <c r="F234" s="8" t="str">
        <f>IFERROR(VLOOKUP(C234,选股!$C$4:$E$1000,3,FALSE),"-")</f>
        <v>-</v>
      </c>
      <c r="G234" s="8"/>
      <c r="H234" s="9"/>
      <c r="I234" s="9" t="str">
        <f t="shared" si="7"/>
        <v>-</v>
      </c>
      <c r="J234" s="9"/>
      <c r="K234" s="8"/>
    </row>
    <row r="235" customHeight="1" spans="2:11">
      <c r="B235" s="8" t="str">
        <f t="shared" si="6"/>
        <v/>
      </c>
      <c r="C235" s="8"/>
      <c r="D235" s="8"/>
      <c r="E235" s="8" t="str">
        <f>IFERROR(VLOOKUP(C235,选股!$C$4:$E$1000,2,FALSE),"-")</f>
        <v>-</v>
      </c>
      <c r="F235" s="8" t="str">
        <f>IFERROR(VLOOKUP(C235,选股!$C$4:$E$1000,3,FALSE),"-")</f>
        <v>-</v>
      </c>
      <c r="G235" s="8"/>
      <c r="H235" s="9"/>
      <c r="I235" s="9" t="str">
        <f t="shared" si="7"/>
        <v>-</v>
      </c>
      <c r="J235" s="9"/>
      <c r="K235" s="8"/>
    </row>
    <row r="236" customHeight="1" spans="2:11">
      <c r="B236" s="8" t="str">
        <f t="shared" si="6"/>
        <v/>
      </c>
      <c r="C236" s="8"/>
      <c r="D236" s="8"/>
      <c r="E236" s="8" t="str">
        <f>IFERROR(VLOOKUP(C236,选股!$C$4:$E$1000,2,FALSE),"-")</f>
        <v>-</v>
      </c>
      <c r="F236" s="8" t="str">
        <f>IFERROR(VLOOKUP(C236,选股!$C$4:$E$1000,3,FALSE),"-")</f>
        <v>-</v>
      </c>
      <c r="G236" s="8"/>
      <c r="H236" s="9"/>
      <c r="I236" s="9" t="str">
        <f t="shared" si="7"/>
        <v>-</v>
      </c>
      <c r="J236" s="9"/>
      <c r="K236" s="8"/>
    </row>
    <row r="237" customHeight="1" spans="2:11">
      <c r="B237" s="8" t="str">
        <f t="shared" si="6"/>
        <v/>
      </c>
      <c r="C237" s="8"/>
      <c r="D237" s="8"/>
      <c r="E237" s="8" t="str">
        <f>IFERROR(VLOOKUP(C237,选股!$C$4:$E$1000,2,FALSE),"-")</f>
        <v>-</v>
      </c>
      <c r="F237" s="8" t="str">
        <f>IFERROR(VLOOKUP(C237,选股!$C$4:$E$1000,3,FALSE),"-")</f>
        <v>-</v>
      </c>
      <c r="G237" s="8"/>
      <c r="H237" s="9"/>
      <c r="I237" s="9" t="str">
        <f t="shared" si="7"/>
        <v>-</v>
      </c>
      <c r="J237" s="9"/>
      <c r="K237" s="8"/>
    </row>
    <row r="238" customHeight="1" spans="2:11">
      <c r="B238" s="8" t="str">
        <f t="shared" si="6"/>
        <v/>
      </c>
      <c r="C238" s="8"/>
      <c r="D238" s="8"/>
      <c r="E238" s="8" t="str">
        <f>IFERROR(VLOOKUP(C238,选股!$C$4:$E$1000,2,FALSE),"-")</f>
        <v>-</v>
      </c>
      <c r="F238" s="8" t="str">
        <f>IFERROR(VLOOKUP(C238,选股!$C$4:$E$1000,3,FALSE),"-")</f>
        <v>-</v>
      </c>
      <c r="G238" s="8"/>
      <c r="H238" s="9"/>
      <c r="I238" s="9" t="str">
        <f t="shared" si="7"/>
        <v>-</v>
      </c>
      <c r="J238" s="9"/>
      <c r="K238" s="8"/>
    </row>
    <row r="239" customHeight="1" spans="2:11">
      <c r="B239" s="8" t="str">
        <f t="shared" si="6"/>
        <v/>
      </c>
      <c r="C239" s="8"/>
      <c r="D239" s="8"/>
      <c r="E239" s="8" t="str">
        <f>IFERROR(VLOOKUP(C239,选股!$C$4:$E$1000,2,FALSE),"-")</f>
        <v>-</v>
      </c>
      <c r="F239" s="8" t="str">
        <f>IFERROR(VLOOKUP(C239,选股!$C$4:$E$1000,3,FALSE),"-")</f>
        <v>-</v>
      </c>
      <c r="G239" s="8"/>
      <c r="H239" s="9"/>
      <c r="I239" s="9" t="str">
        <f t="shared" si="7"/>
        <v>-</v>
      </c>
      <c r="J239" s="9"/>
      <c r="K239" s="8"/>
    </row>
    <row r="240" customHeight="1" spans="2:11">
      <c r="B240" s="8" t="str">
        <f t="shared" si="6"/>
        <v/>
      </c>
      <c r="C240" s="8"/>
      <c r="D240" s="8"/>
      <c r="E240" s="8" t="str">
        <f>IFERROR(VLOOKUP(C240,选股!$C$4:$E$1000,2,FALSE),"-")</f>
        <v>-</v>
      </c>
      <c r="F240" s="8" t="str">
        <f>IFERROR(VLOOKUP(C240,选股!$C$4:$E$1000,3,FALSE),"-")</f>
        <v>-</v>
      </c>
      <c r="G240" s="8"/>
      <c r="H240" s="9"/>
      <c r="I240" s="9" t="str">
        <f t="shared" si="7"/>
        <v>-</v>
      </c>
      <c r="J240" s="9"/>
      <c r="K240" s="8"/>
    </row>
    <row r="241" customHeight="1" spans="2:11">
      <c r="B241" s="8" t="str">
        <f t="shared" si="6"/>
        <v/>
      </c>
      <c r="C241" s="8"/>
      <c r="D241" s="8"/>
      <c r="E241" s="8" t="str">
        <f>IFERROR(VLOOKUP(C241,选股!$C$4:$E$1000,2,FALSE),"-")</f>
        <v>-</v>
      </c>
      <c r="F241" s="8" t="str">
        <f>IFERROR(VLOOKUP(C241,选股!$C$4:$E$1000,3,FALSE),"-")</f>
        <v>-</v>
      </c>
      <c r="G241" s="8"/>
      <c r="H241" s="9"/>
      <c r="I241" s="9" t="str">
        <f t="shared" si="7"/>
        <v>-</v>
      </c>
      <c r="J241" s="9"/>
      <c r="K241" s="8"/>
    </row>
    <row r="242" customHeight="1" spans="2:11">
      <c r="B242" s="8" t="str">
        <f t="shared" si="6"/>
        <v/>
      </c>
      <c r="C242" s="8"/>
      <c r="D242" s="8"/>
      <c r="E242" s="8" t="str">
        <f>IFERROR(VLOOKUP(C242,选股!$C$4:$E$1000,2,FALSE),"-")</f>
        <v>-</v>
      </c>
      <c r="F242" s="8" t="str">
        <f>IFERROR(VLOOKUP(C242,选股!$C$4:$E$1000,3,FALSE),"-")</f>
        <v>-</v>
      </c>
      <c r="G242" s="8"/>
      <c r="H242" s="9"/>
      <c r="I242" s="9" t="str">
        <f t="shared" si="7"/>
        <v>-</v>
      </c>
      <c r="J242" s="9"/>
      <c r="K242" s="8"/>
    </row>
    <row r="243" customHeight="1" spans="2:11">
      <c r="B243" s="8" t="str">
        <f t="shared" si="6"/>
        <v/>
      </c>
      <c r="C243" s="8"/>
      <c r="D243" s="8"/>
      <c r="E243" s="8" t="str">
        <f>IFERROR(VLOOKUP(C243,选股!$C$4:$E$1000,2,FALSE),"-")</f>
        <v>-</v>
      </c>
      <c r="F243" s="8" t="str">
        <f>IFERROR(VLOOKUP(C243,选股!$C$4:$E$1000,3,FALSE),"-")</f>
        <v>-</v>
      </c>
      <c r="G243" s="8"/>
      <c r="H243" s="9"/>
      <c r="I243" s="9" t="str">
        <f t="shared" si="7"/>
        <v>-</v>
      </c>
      <c r="J243" s="9"/>
      <c r="K243" s="8"/>
    </row>
    <row r="244" customHeight="1" spans="2:11">
      <c r="B244" s="8" t="str">
        <f t="shared" si="6"/>
        <v/>
      </c>
      <c r="C244" s="8"/>
      <c r="D244" s="8"/>
      <c r="E244" s="8" t="str">
        <f>IFERROR(VLOOKUP(C244,选股!$C$4:$E$1000,2,FALSE),"-")</f>
        <v>-</v>
      </c>
      <c r="F244" s="8" t="str">
        <f>IFERROR(VLOOKUP(C244,选股!$C$4:$E$1000,3,FALSE),"-")</f>
        <v>-</v>
      </c>
      <c r="G244" s="8"/>
      <c r="H244" s="9"/>
      <c r="I244" s="9" t="str">
        <f t="shared" si="7"/>
        <v>-</v>
      </c>
      <c r="J244" s="9"/>
      <c r="K244" s="8"/>
    </row>
    <row r="245" customHeight="1" spans="2:11">
      <c r="B245" s="8" t="str">
        <f t="shared" si="6"/>
        <v/>
      </c>
      <c r="C245" s="8"/>
      <c r="D245" s="8"/>
      <c r="E245" s="8" t="str">
        <f>IFERROR(VLOOKUP(C245,选股!$C$4:$E$1000,2,FALSE),"-")</f>
        <v>-</v>
      </c>
      <c r="F245" s="8" t="str">
        <f>IFERROR(VLOOKUP(C245,选股!$C$4:$E$1000,3,FALSE),"-")</f>
        <v>-</v>
      </c>
      <c r="G245" s="8"/>
      <c r="H245" s="9"/>
      <c r="I245" s="9" t="str">
        <f t="shared" si="7"/>
        <v>-</v>
      </c>
      <c r="J245" s="9"/>
      <c r="K245" s="8"/>
    </row>
    <row r="246" customHeight="1" spans="2:11">
      <c r="B246" s="8" t="str">
        <f t="shared" si="6"/>
        <v/>
      </c>
      <c r="C246" s="8"/>
      <c r="D246" s="8"/>
      <c r="E246" s="8" t="str">
        <f>IFERROR(VLOOKUP(C246,选股!$C$4:$E$1000,2,FALSE),"-")</f>
        <v>-</v>
      </c>
      <c r="F246" s="8" t="str">
        <f>IFERROR(VLOOKUP(C246,选股!$C$4:$E$1000,3,FALSE),"-")</f>
        <v>-</v>
      </c>
      <c r="G246" s="8"/>
      <c r="H246" s="9"/>
      <c r="I246" s="9" t="str">
        <f t="shared" si="7"/>
        <v>-</v>
      </c>
      <c r="J246" s="9"/>
      <c r="K246" s="8"/>
    </row>
    <row r="247" customHeight="1" spans="2:11">
      <c r="B247" s="8" t="str">
        <f t="shared" si="6"/>
        <v/>
      </c>
      <c r="C247" s="8"/>
      <c r="D247" s="8"/>
      <c r="E247" s="8" t="str">
        <f>IFERROR(VLOOKUP(C247,选股!$C$4:$E$1000,2,FALSE),"-")</f>
        <v>-</v>
      </c>
      <c r="F247" s="8" t="str">
        <f>IFERROR(VLOOKUP(C247,选股!$C$4:$E$1000,3,FALSE),"-")</f>
        <v>-</v>
      </c>
      <c r="G247" s="8"/>
      <c r="H247" s="9"/>
      <c r="I247" s="9" t="str">
        <f t="shared" si="7"/>
        <v>-</v>
      </c>
      <c r="J247" s="9"/>
      <c r="K247" s="8"/>
    </row>
    <row r="248" customHeight="1" spans="2:11">
      <c r="B248" s="8" t="str">
        <f t="shared" si="6"/>
        <v/>
      </c>
      <c r="C248" s="8"/>
      <c r="D248" s="8"/>
      <c r="E248" s="8" t="str">
        <f>IFERROR(VLOOKUP(C248,选股!$C$4:$E$1000,2,FALSE),"-")</f>
        <v>-</v>
      </c>
      <c r="F248" s="8" t="str">
        <f>IFERROR(VLOOKUP(C248,选股!$C$4:$E$1000,3,FALSE),"-")</f>
        <v>-</v>
      </c>
      <c r="G248" s="8"/>
      <c r="H248" s="9"/>
      <c r="I248" s="9" t="str">
        <f t="shared" si="7"/>
        <v>-</v>
      </c>
      <c r="J248" s="9"/>
      <c r="K248" s="8"/>
    </row>
    <row r="249" customHeight="1" spans="2:11">
      <c r="B249" s="8" t="str">
        <f t="shared" si="6"/>
        <v/>
      </c>
      <c r="C249" s="8"/>
      <c r="D249" s="8"/>
      <c r="E249" s="8" t="str">
        <f>IFERROR(VLOOKUP(C249,选股!$C$4:$E$1000,2,FALSE),"-")</f>
        <v>-</v>
      </c>
      <c r="F249" s="8" t="str">
        <f>IFERROR(VLOOKUP(C249,选股!$C$4:$E$1000,3,FALSE),"-")</f>
        <v>-</v>
      </c>
      <c r="G249" s="8"/>
      <c r="H249" s="9"/>
      <c r="I249" s="9" t="str">
        <f t="shared" si="7"/>
        <v>-</v>
      </c>
      <c r="J249" s="9"/>
      <c r="K249" s="8"/>
    </row>
    <row r="250" customHeight="1" spans="2:11">
      <c r="B250" s="8" t="str">
        <f t="shared" si="6"/>
        <v/>
      </c>
      <c r="C250" s="8"/>
      <c r="D250" s="8"/>
      <c r="E250" s="8" t="str">
        <f>IFERROR(VLOOKUP(C250,选股!$C$4:$E$1000,2,FALSE),"-")</f>
        <v>-</v>
      </c>
      <c r="F250" s="8" t="str">
        <f>IFERROR(VLOOKUP(C250,选股!$C$4:$E$1000,3,FALSE),"-")</f>
        <v>-</v>
      </c>
      <c r="G250" s="8"/>
      <c r="H250" s="9"/>
      <c r="I250" s="9" t="str">
        <f t="shared" si="7"/>
        <v>-</v>
      </c>
      <c r="J250" s="9"/>
      <c r="K250" s="8"/>
    </row>
    <row r="251" customHeight="1" spans="2:11">
      <c r="B251" s="8" t="str">
        <f t="shared" si="6"/>
        <v/>
      </c>
      <c r="C251" s="8"/>
      <c r="D251" s="8"/>
      <c r="E251" s="8" t="str">
        <f>IFERROR(VLOOKUP(C251,选股!$C$4:$E$1000,2,FALSE),"-")</f>
        <v>-</v>
      </c>
      <c r="F251" s="8" t="str">
        <f>IFERROR(VLOOKUP(C251,选股!$C$4:$E$1000,3,FALSE),"-")</f>
        <v>-</v>
      </c>
      <c r="G251" s="8"/>
      <c r="H251" s="9"/>
      <c r="I251" s="9" t="str">
        <f t="shared" si="7"/>
        <v>-</v>
      </c>
      <c r="J251" s="9"/>
      <c r="K251" s="8"/>
    </row>
    <row r="252" customHeight="1" spans="2:11">
      <c r="B252" s="8" t="str">
        <f t="shared" si="6"/>
        <v/>
      </c>
      <c r="C252" s="8"/>
      <c r="D252" s="8"/>
      <c r="E252" s="8" t="str">
        <f>IFERROR(VLOOKUP(C252,选股!$C$4:$E$1000,2,FALSE),"-")</f>
        <v>-</v>
      </c>
      <c r="F252" s="8" t="str">
        <f>IFERROR(VLOOKUP(C252,选股!$C$4:$E$1000,3,FALSE),"-")</f>
        <v>-</v>
      </c>
      <c r="G252" s="8"/>
      <c r="H252" s="9"/>
      <c r="I252" s="9" t="str">
        <f t="shared" si="7"/>
        <v>-</v>
      </c>
      <c r="J252" s="9"/>
      <c r="K252" s="8"/>
    </row>
    <row r="253" customHeight="1" spans="2:11">
      <c r="B253" s="8" t="str">
        <f t="shared" si="6"/>
        <v/>
      </c>
      <c r="C253" s="8"/>
      <c r="D253" s="8"/>
      <c r="E253" s="8" t="str">
        <f>IFERROR(VLOOKUP(C253,选股!$C$4:$E$1000,2,FALSE),"-")</f>
        <v>-</v>
      </c>
      <c r="F253" s="8" t="str">
        <f>IFERROR(VLOOKUP(C253,选股!$C$4:$E$1000,3,FALSE),"-")</f>
        <v>-</v>
      </c>
      <c r="G253" s="8"/>
      <c r="H253" s="9"/>
      <c r="I253" s="9" t="str">
        <f t="shared" si="7"/>
        <v>-</v>
      </c>
      <c r="J253" s="9"/>
      <c r="K253" s="8"/>
    </row>
    <row r="254" customHeight="1" spans="2:11">
      <c r="B254" s="8" t="str">
        <f t="shared" si="6"/>
        <v/>
      </c>
      <c r="C254" s="8"/>
      <c r="D254" s="8"/>
      <c r="E254" s="8" t="str">
        <f>IFERROR(VLOOKUP(C254,选股!$C$4:$E$1000,2,FALSE),"-")</f>
        <v>-</v>
      </c>
      <c r="F254" s="8" t="str">
        <f>IFERROR(VLOOKUP(C254,选股!$C$4:$E$1000,3,FALSE),"-")</f>
        <v>-</v>
      </c>
      <c r="G254" s="8"/>
      <c r="H254" s="9"/>
      <c r="I254" s="9" t="str">
        <f t="shared" si="7"/>
        <v>-</v>
      </c>
      <c r="J254" s="9"/>
      <c r="K254" s="8"/>
    </row>
    <row r="255" customHeight="1" spans="2:11">
      <c r="B255" s="8" t="str">
        <f t="shared" si="6"/>
        <v/>
      </c>
      <c r="C255" s="8"/>
      <c r="D255" s="8"/>
      <c r="E255" s="8" t="str">
        <f>IFERROR(VLOOKUP(C255,选股!$C$4:$E$1000,2,FALSE),"-")</f>
        <v>-</v>
      </c>
      <c r="F255" s="8" t="str">
        <f>IFERROR(VLOOKUP(C255,选股!$C$4:$E$1000,3,FALSE),"-")</f>
        <v>-</v>
      </c>
      <c r="G255" s="8"/>
      <c r="H255" s="9"/>
      <c r="I255" s="9" t="str">
        <f t="shared" si="7"/>
        <v>-</v>
      </c>
      <c r="J255" s="9"/>
      <c r="K255" s="8"/>
    </row>
    <row r="256" customHeight="1" spans="2:11">
      <c r="B256" s="8" t="str">
        <f t="shared" si="6"/>
        <v/>
      </c>
      <c r="C256" s="8"/>
      <c r="D256" s="8"/>
      <c r="E256" s="8" t="str">
        <f>IFERROR(VLOOKUP(C256,选股!$C$4:$E$1000,2,FALSE),"-")</f>
        <v>-</v>
      </c>
      <c r="F256" s="8" t="str">
        <f>IFERROR(VLOOKUP(C256,选股!$C$4:$E$1000,3,FALSE),"-")</f>
        <v>-</v>
      </c>
      <c r="G256" s="8"/>
      <c r="H256" s="9"/>
      <c r="I256" s="9" t="str">
        <f t="shared" si="7"/>
        <v>-</v>
      </c>
      <c r="J256" s="9"/>
      <c r="K256" s="8"/>
    </row>
    <row r="257" customHeight="1" spans="2:11">
      <c r="B257" s="8" t="str">
        <f t="shared" si="6"/>
        <v/>
      </c>
      <c r="C257" s="8"/>
      <c r="D257" s="8"/>
      <c r="E257" s="8" t="str">
        <f>IFERROR(VLOOKUP(C257,选股!$C$4:$E$1000,2,FALSE),"-")</f>
        <v>-</v>
      </c>
      <c r="F257" s="8" t="str">
        <f>IFERROR(VLOOKUP(C257,选股!$C$4:$E$1000,3,FALSE),"-")</f>
        <v>-</v>
      </c>
      <c r="G257" s="8"/>
      <c r="H257" s="9"/>
      <c r="I257" s="9" t="str">
        <f t="shared" si="7"/>
        <v>-</v>
      </c>
      <c r="J257" s="9"/>
      <c r="K257" s="8"/>
    </row>
    <row r="258" customHeight="1" spans="2:11">
      <c r="B258" s="8" t="str">
        <f t="shared" si="6"/>
        <v/>
      </c>
      <c r="C258" s="8"/>
      <c r="D258" s="8"/>
      <c r="E258" s="8" t="str">
        <f>IFERROR(VLOOKUP(C258,选股!$C$4:$E$1000,2,FALSE),"-")</f>
        <v>-</v>
      </c>
      <c r="F258" s="8" t="str">
        <f>IFERROR(VLOOKUP(C258,选股!$C$4:$E$1000,3,FALSE),"-")</f>
        <v>-</v>
      </c>
      <c r="G258" s="8"/>
      <c r="H258" s="9"/>
      <c r="I258" s="9" t="str">
        <f t="shared" si="7"/>
        <v>-</v>
      </c>
      <c r="J258" s="9"/>
      <c r="K258" s="8"/>
    </row>
    <row r="259" customHeight="1" spans="2:11">
      <c r="B259" s="8" t="str">
        <f t="shared" si="6"/>
        <v/>
      </c>
      <c r="C259" s="8"/>
      <c r="D259" s="8"/>
      <c r="E259" s="8" t="str">
        <f>IFERROR(VLOOKUP(C259,选股!$C$4:$E$1000,2,FALSE),"-")</f>
        <v>-</v>
      </c>
      <c r="F259" s="8" t="str">
        <f>IFERROR(VLOOKUP(C259,选股!$C$4:$E$1000,3,FALSE),"-")</f>
        <v>-</v>
      </c>
      <c r="G259" s="8"/>
      <c r="H259" s="9"/>
      <c r="I259" s="9" t="str">
        <f t="shared" si="7"/>
        <v>-</v>
      </c>
      <c r="J259" s="9"/>
      <c r="K259" s="8"/>
    </row>
    <row r="260" customHeight="1" spans="2:11">
      <c r="B260" s="8" t="str">
        <f t="shared" si="6"/>
        <v/>
      </c>
      <c r="C260" s="8"/>
      <c r="D260" s="8"/>
      <c r="E260" s="8" t="str">
        <f>IFERROR(VLOOKUP(C260,选股!$C$4:$E$1000,2,FALSE),"-")</f>
        <v>-</v>
      </c>
      <c r="F260" s="8" t="str">
        <f>IFERROR(VLOOKUP(C260,选股!$C$4:$E$1000,3,FALSE),"-")</f>
        <v>-</v>
      </c>
      <c r="G260" s="8"/>
      <c r="H260" s="9"/>
      <c r="I260" s="9" t="str">
        <f t="shared" si="7"/>
        <v>-</v>
      </c>
      <c r="J260" s="9"/>
      <c r="K260" s="8"/>
    </row>
    <row r="261" customHeight="1" spans="2:11">
      <c r="B261" s="8" t="str">
        <f t="shared" ref="B261:B324" si="8">IF(C261&lt;&gt;"",ROW()-3,"")</f>
        <v/>
      </c>
      <c r="C261" s="8"/>
      <c r="D261" s="8"/>
      <c r="E261" s="8" t="str">
        <f>IFERROR(VLOOKUP(C261,选股!$C$4:$E$1000,2,FALSE),"-")</f>
        <v>-</v>
      </c>
      <c r="F261" s="8" t="str">
        <f>IFERROR(VLOOKUP(C261,选股!$C$4:$E$1000,3,FALSE),"-")</f>
        <v>-</v>
      </c>
      <c r="G261" s="8"/>
      <c r="H261" s="9"/>
      <c r="I261" s="9" t="str">
        <f t="shared" ref="I261:I324" si="9">IFERROR(IF(AND(G261&lt;&gt;"",H261&lt;&gt;""),G261*H261,"-"),"")</f>
        <v>-</v>
      </c>
      <c r="J261" s="9"/>
      <c r="K261" s="8"/>
    </row>
    <row r="262" customHeight="1" spans="2:11">
      <c r="B262" s="8" t="str">
        <f t="shared" si="8"/>
        <v/>
      </c>
      <c r="C262" s="8"/>
      <c r="D262" s="8"/>
      <c r="E262" s="8" t="str">
        <f>IFERROR(VLOOKUP(C262,选股!$C$4:$E$1000,2,FALSE),"-")</f>
        <v>-</v>
      </c>
      <c r="F262" s="8" t="str">
        <f>IFERROR(VLOOKUP(C262,选股!$C$4:$E$1000,3,FALSE),"-")</f>
        <v>-</v>
      </c>
      <c r="G262" s="8"/>
      <c r="H262" s="9"/>
      <c r="I262" s="9" t="str">
        <f t="shared" si="9"/>
        <v>-</v>
      </c>
      <c r="J262" s="9"/>
      <c r="K262" s="8"/>
    </row>
    <row r="263" customHeight="1" spans="2:11">
      <c r="B263" s="8" t="str">
        <f t="shared" si="8"/>
        <v/>
      </c>
      <c r="C263" s="8"/>
      <c r="D263" s="8"/>
      <c r="E263" s="8" t="str">
        <f>IFERROR(VLOOKUP(C263,选股!$C$4:$E$1000,2,FALSE),"-")</f>
        <v>-</v>
      </c>
      <c r="F263" s="8" t="str">
        <f>IFERROR(VLOOKUP(C263,选股!$C$4:$E$1000,3,FALSE),"-")</f>
        <v>-</v>
      </c>
      <c r="G263" s="8"/>
      <c r="H263" s="9"/>
      <c r="I263" s="9" t="str">
        <f t="shared" si="9"/>
        <v>-</v>
      </c>
      <c r="J263" s="9"/>
      <c r="K263" s="8"/>
    </row>
    <row r="264" customHeight="1" spans="2:11">
      <c r="B264" s="8" t="str">
        <f t="shared" si="8"/>
        <v/>
      </c>
      <c r="C264" s="8"/>
      <c r="D264" s="8"/>
      <c r="E264" s="8" t="str">
        <f>IFERROR(VLOOKUP(C264,选股!$C$4:$E$1000,2,FALSE),"-")</f>
        <v>-</v>
      </c>
      <c r="F264" s="8" t="str">
        <f>IFERROR(VLOOKUP(C264,选股!$C$4:$E$1000,3,FALSE),"-")</f>
        <v>-</v>
      </c>
      <c r="G264" s="8"/>
      <c r="H264" s="9"/>
      <c r="I264" s="9" t="str">
        <f t="shared" si="9"/>
        <v>-</v>
      </c>
      <c r="J264" s="9"/>
      <c r="K264" s="8"/>
    </row>
    <row r="265" customHeight="1" spans="2:11">
      <c r="B265" s="8" t="str">
        <f t="shared" si="8"/>
        <v/>
      </c>
      <c r="C265" s="8"/>
      <c r="D265" s="8"/>
      <c r="E265" s="8" t="str">
        <f>IFERROR(VLOOKUP(C265,选股!$C$4:$E$1000,2,FALSE),"-")</f>
        <v>-</v>
      </c>
      <c r="F265" s="8" t="str">
        <f>IFERROR(VLOOKUP(C265,选股!$C$4:$E$1000,3,FALSE),"-")</f>
        <v>-</v>
      </c>
      <c r="G265" s="8"/>
      <c r="H265" s="9"/>
      <c r="I265" s="9" t="str">
        <f t="shared" si="9"/>
        <v>-</v>
      </c>
      <c r="J265" s="9"/>
      <c r="K265" s="8"/>
    </row>
    <row r="266" customHeight="1" spans="2:11">
      <c r="B266" s="8" t="str">
        <f t="shared" si="8"/>
        <v/>
      </c>
      <c r="C266" s="8"/>
      <c r="D266" s="8"/>
      <c r="E266" s="8" t="str">
        <f>IFERROR(VLOOKUP(C266,选股!$C$4:$E$1000,2,FALSE),"-")</f>
        <v>-</v>
      </c>
      <c r="F266" s="8" t="str">
        <f>IFERROR(VLOOKUP(C266,选股!$C$4:$E$1000,3,FALSE),"-")</f>
        <v>-</v>
      </c>
      <c r="G266" s="8"/>
      <c r="H266" s="9"/>
      <c r="I266" s="9" t="str">
        <f t="shared" si="9"/>
        <v>-</v>
      </c>
      <c r="J266" s="9"/>
      <c r="K266" s="8"/>
    </row>
    <row r="267" customHeight="1" spans="2:11">
      <c r="B267" s="8" t="str">
        <f t="shared" si="8"/>
        <v/>
      </c>
      <c r="C267" s="8"/>
      <c r="D267" s="8"/>
      <c r="E267" s="8" t="str">
        <f>IFERROR(VLOOKUP(C267,选股!$C$4:$E$1000,2,FALSE),"-")</f>
        <v>-</v>
      </c>
      <c r="F267" s="8" t="str">
        <f>IFERROR(VLOOKUP(C267,选股!$C$4:$E$1000,3,FALSE),"-")</f>
        <v>-</v>
      </c>
      <c r="G267" s="8"/>
      <c r="H267" s="9"/>
      <c r="I267" s="9" t="str">
        <f t="shared" si="9"/>
        <v>-</v>
      </c>
      <c r="J267" s="9"/>
      <c r="K267" s="8"/>
    </row>
    <row r="268" customHeight="1" spans="2:11">
      <c r="B268" s="8" t="str">
        <f t="shared" si="8"/>
        <v/>
      </c>
      <c r="C268" s="8"/>
      <c r="D268" s="8"/>
      <c r="E268" s="8" t="str">
        <f>IFERROR(VLOOKUP(C268,选股!$C$4:$E$1000,2,FALSE),"-")</f>
        <v>-</v>
      </c>
      <c r="F268" s="8" t="str">
        <f>IFERROR(VLOOKUP(C268,选股!$C$4:$E$1000,3,FALSE),"-")</f>
        <v>-</v>
      </c>
      <c r="G268" s="8"/>
      <c r="H268" s="9"/>
      <c r="I268" s="9" t="str">
        <f t="shared" si="9"/>
        <v>-</v>
      </c>
      <c r="J268" s="9"/>
      <c r="K268" s="8"/>
    </row>
    <row r="269" customHeight="1" spans="2:11">
      <c r="B269" s="8" t="str">
        <f t="shared" si="8"/>
        <v/>
      </c>
      <c r="C269" s="8"/>
      <c r="D269" s="8"/>
      <c r="E269" s="8" t="str">
        <f>IFERROR(VLOOKUP(C269,选股!$C$4:$E$1000,2,FALSE),"-")</f>
        <v>-</v>
      </c>
      <c r="F269" s="8" t="str">
        <f>IFERROR(VLOOKUP(C269,选股!$C$4:$E$1000,3,FALSE),"-")</f>
        <v>-</v>
      </c>
      <c r="G269" s="8"/>
      <c r="H269" s="9"/>
      <c r="I269" s="9" t="str">
        <f t="shared" si="9"/>
        <v>-</v>
      </c>
      <c r="J269" s="9"/>
      <c r="K269" s="8"/>
    </row>
    <row r="270" customHeight="1" spans="2:11">
      <c r="B270" s="8" t="str">
        <f t="shared" si="8"/>
        <v/>
      </c>
      <c r="C270" s="8"/>
      <c r="D270" s="8"/>
      <c r="E270" s="8" t="str">
        <f>IFERROR(VLOOKUP(C270,选股!$C$4:$E$1000,2,FALSE),"-")</f>
        <v>-</v>
      </c>
      <c r="F270" s="8" t="str">
        <f>IFERROR(VLOOKUP(C270,选股!$C$4:$E$1000,3,FALSE),"-")</f>
        <v>-</v>
      </c>
      <c r="G270" s="8"/>
      <c r="H270" s="9"/>
      <c r="I270" s="9" t="str">
        <f t="shared" si="9"/>
        <v>-</v>
      </c>
      <c r="J270" s="9"/>
      <c r="K270" s="8"/>
    </row>
    <row r="271" customHeight="1" spans="2:11">
      <c r="B271" s="8" t="str">
        <f t="shared" si="8"/>
        <v/>
      </c>
      <c r="C271" s="8"/>
      <c r="D271" s="8"/>
      <c r="E271" s="8" t="str">
        <f>IFERROR(VLOOKUP(C271,选股!$C$4:$E$1000,2,FALSE),"-")</f>
        <v>-</v>
      </c>
      <c r="F271" s="8" t="str">
        <f>IFERROR(VLOOKUP(C271,选股!$C$4:$E$1000,3,FALSE),"-")</f>
        <v>-</v>
      </c>
      <c r="G271" s="8"/>
      <c r="H271" s="9"/>
      <c r="I271" s="9" t="str">
        <f t="shared" si="9"/>
        <v>-</v>
      </c>
      <c r="J271" s="9"/>
      <c r="K271" s="8"/>
    </row>
    <row r="272" customHeight="1" spans="2:11">
      <c r="B272" s="8" t="str">
        <f t="shared" si="8"/>
        <v/>
      </c>
      <c r="C272" s="8"/>
      <c r="D272" s="8"/>
      <c r="E272" s="8" t="str">
        <f>IFERROR(VLOOKUP(C272,选股!$C$4:$E$1000,2,FALSE),"-")</f>
        <v>-</v>
      </c>
      <c r="F272" s="8" t="str">
        <f>IFERROR(VLOOKUP(C272,选股!$C$4:$E$1000,3,FALSE),"-")</f>
        <v>-</v>
      </c>
      <c r="G272" s="8"/>
      <c r="H272" s="9"/>
      <c r="I272" s="9" t="str">
        <f t="shared" si="9"/>
        <v>-</v>
      </c>
      <c r="J272" s="9"/>
      <c r="K272" s="8"/>
    </row>
    <row r="273" customHeight="1" spans="2:11">
      <c r="B273" s="8" t="str">
        <f t="shared" si="8"/>
        <v/>
      </c>
      <c r="C273" s="8"/>
      <c r="D273" s="8"/>
      <c r="E273" s="8" t="str">
        <f>IFERROR(VLOOKUP(C273,选股!$C$4:$E$1000,2,FALSE),"-")</f>
        <v>-</v>
      </c>
      <c r="F273" s="8" t="str">
        <f>IFERROR(VLOOKUP(C273,选股!$C$4:$E$1000,3,FALSE),"-")</f>
        <v>-</v>
      </c>
      <c r="G273" s="8"/>
      <c r="H273" s="9"/>
      <c r="I273" s="9" t="str">
        <f t="shared" si="9"/>
        <v>-</v>
      </c>
      <c r="J273" s="9"/>
      <c r="K273" s="8"/>
    </row>
    <row r="274" customHeight="1" spans="2:11">
      <c r="B274" s="8" t="str">
        <f t="shared" si="8"/>
        <v/>
      </c>
      <c r="C274" s="8"/>
      <c r="D274" s="8"/>
      <c r="E274" s="8" t="str">
        <f>IFERROR(VLOOKUP(C274,选股!$C$4:$E$1000,2,FALSE),"-")</f>
        <v>-</v>
      </c>
      <c r="F274" s="8" t="str">
        <f>IFERROR(VLOOKUP(C274,选股!$C$4:$E$1000,3,FALSE),"-")</f>
        <v>-</v>
      </c>
      <c r="G274" s="8"/>
      <c r="H274" s="9"/>
      <c r="I274" s="9" t="str">
        <f t="shared" si="9"/>
        <v>-</v>
      </c>
      <c r="J274" s="9"/>
      <c r="K274" s="8"/>
    </row>
    <row r="275" customHeight="1" spans="2:11">
      <c r="B275" s="8" t="str">
        <f t="shared" si="8"/>
        <v/>
      </c>
      <c r="C275" s="8"/>
      <c r="D275" s="8"/>
      <c r="E275" s="8" t="str">
        <f>IFERROR(VLOOKUP(C275,选股!$C$4:$E$1000,2,FALSE),"-")</f>
        <v>-</v>
      </c>
      <c r="F275" s="8" t="str">
        <f>IFERROR(VLOOKUP(C275,选股!$C$4:$E$1000,3,FALSE),"-")</f>
        <v>-</v>
      </c>
      <c r="G275" s="8"/>
      <c r="H275" s="9"/>
      <c r="I275" s="9" t="str">
        <f t="shared" si="9"/>
        <v>-</v>
      </c>
      <c r="J275" s="9"/>
      <c r="K275" s="8"/>
    </row>
    <row r="276" customHeight="1" spans="2:11">
      <c r="B276" s="8" t="str">
        <f t="shared" si="8"/>
        <v/>
      </c>
      <c r="C276" s="8"/>
      <c r="D276" s="8"/>
      <c r="E276" s="8" t="str">
        <f>IFERROR(VLOOKUP(C276,选股!$C$4:$E$1000,2,FALSE),"-")</f>
        <v>-</v>
      </c>
      <c r="F276" s="8" t="str">
        <f>IFERROR(VLOOKUP(C276,选股!$C$4:$E$1000,3,FALSE),"-")</f>
        <v>-</v>
      </c>
      <c r="G276" s="8"/>
      <c r="H276" s="9"/>
      <c r="I276" s="9" t="str">
        <f t="shared" si="9"/>
        <v>-</v>
      </c>
      <c r="J276" s="9"/>
      <c r="K276" s="8"/>
    </row>
    <row r="277" customHeight="1" spans="2:11">
      <c r="B277" s="8" t="str">
        <f t="shared" si="8"/>
        <v/>
      </c>
      <c r="C277" s="8"/>
      <c r="D277" s="8"/>
      <c r="E277" s="8" t="str">
        <f>IFERROR(VLOOKUP(C277,选股!$C$4:$E$1000,2,FALSE),"-")</f>
        <v>-</v>
      </c>
      <c r="F277" s="8" t="str">
        <f>IFERROR(VLOOKUP(C277,选股!$C$4:$E$1000,3,FALSE),"-")</f>
        <v>-</v>
      </c>
      <c r="G277" s="8"/>
      <c r="H277" s="9"/>
      <c r="I277" s="9" t="str">
        <f t="shared" si="9"/>
        <v>-</v>
      </c>
      <c r="J277" s="9"/>
      <c r="K277" s="8"/>
    </row>
    <row r="278" customHeight="1" spans="2:11">
      <c r="B278" s="8" t="str">
        <f t="shared" si="8"/>
        <v/>
      </c>
      <c r="C278" s="8"/>
      <c r="D278" s="8"/>
      <c r="E278" s="8" t="str">
        <f>IFERROR(VLOOKUP(C278,选股!$C$4:$E$1000,2,FALSE),"-")</f>
        <v>-</v>
      </c>
      <c r="F278" s="8" t="str">
        <f>IFERROR(VLOOKUP(C278,选股!$C$4:$E$1000,3,FALSE),"-")</f>
        <v>-</v>
      </c>
      <c r="G278" s="8"/>
      <c r="H278" s="9"/>
      <c r="I278" s="9" t="str">
        <f t="shared" si="9"/>
        <v>-</v>
      </c>
      <c r="J278" s="9"/>
      <c r="K278" s="8"/>
    </row>
    <row r="279" customHeight="1" spans="2:11">
      <c r="B279" s="8" t="str">
        <f t="shared" si="8"/>
        <v/>
      </c>
      <c r="C279" s="8"/>
      <c r="D279" s="8"/>
      <c r="E279" s="8" t="str">
        <f>IFERROR(VLOOKUP(C279,选股!$C$4:$E$1000,2,FALSE),"-")</f>
        <v>-</v>
      </c>
      <c r="F279" s="8" t="str">
        <f>IFERROR(VLOOKUP(C279,选股!$C$4:$E$1000,3,FALSE),"-")</f>
        <v>-</v>
      </c>
      <c r="G279" s="8"/>
      <c r="H279" s="9"/>
      <c r="I279" s="9" t="str">
        <f t="shared" si="9"/>
        <v>-</v>
      </c>
      <c r="J279" s="9"/>
      <c r="K279" s="8"/>
    </row>
    <row r="280" customHeight="1" spans="2:11">
      <c r="B280" s="8" t="str">
        <f t="shared" si="8"/>
        <v/>
      </c>
      <c r="C280" s="8"/>
      <c r="D280" s="8"/>
      <c r="E280" s="8" t="str">
        <f>IFERROR(VLOOKUP(C280,选股!$C$4:$E$1000,2,FALSE),"-")</f>
        <v>-</v>
      </c>
      <c r="F280" s="8" t="str">
        <f>IFERROR(VLOOKUP(C280,选股!$C$4:$E$1000,3,FALSE),"-")</f>
        <v>-</v>
      </c>
      <c r="G280" s="8"/>
      <c r="H280" s="9"/>
      <c r="I280" s="9" t="str">
        <f t="shared" si="9"/>
        <v>-</v>
      </c>
      <c r="J280" s="9"/>
      <c r="K280" s="8"/>
    </row>
    <row r="281" customHeight="1" spans="2:11">
      <c r="B281" s="8" t="str">
        <f t="shared" si="8"/>
        <v/>
      </c>
      <c r="C281" s="8"/>
      <c r="D281" s="8"/>
      <c r="E281" s="8" t="str">
        <f>IFERROR(VLOOKUP(C281,选股!$C$4:$E$1000,2,FALSE),"-")</f>
        <v>-</v>
      </c>
      <c r="F281" s="8" t="str">
        <f>IFERROR(VLOOKUP(C281,选股!$C$4:$E$1000,3,FALSE),"-")</f>
        <v>-</v>
      </c>
      <c r="G281" s="8"/>
      <c r="H281" s="9"/>
      <c r="I281" s="9" t="str">
        <f t="shared" si="9"/>
        <v>-</v>
      </c>
      <c r="J281" s="9"/>
      <c r="K281" s="8"/>
    </row>
    <row r="282" customHeight="1" spans="2:11">
      <c r="B282" s="8" t="str">
        <f t="shared" si="8"/>
        <v/>
      </c>
      <c r="C282" s="8"/>
      <c r="D282" s="8"/>
      <c r="E282" s="8" t="str">
        <f>IFERROR(VLOOKUP(C282,选股!$C$4:$E$1000,2,FALSE),"-")</f>
        <v>-</v>
      </c>
      <c r="F282" s="8" t="str">
        <f>IFERROR(VLOOKUP(C282,选股!$C$4:$E$1000,3,FALSE),"-")</f>
        <v>-</v>
      </c>
      <c r="G282" s="8"/>
      <c r="H282" s="9"/>
      <c r="I282" s="9" t="str">
        <f t="shared" si="9"/>
        <v>-</v>
      </c>
      <c r="J282" s="9"/>
      <c r="K282" s="8"/>
    </row>
    <row r="283" customHeight="1" spans="2:11">
      <c r="B283" s="8" t="str">
        <f t="shared" si="8"/>
        <v/>
      </c>
      <c r="C283" s="8"/>
      <c r="D283" s="8"/>
      <c r="E283" s="8" t="str">
        <f>IFERROR(VLOOKUP(C283,选股!$C$4:$E$1000,2,FALSE),"-")</f>
        <v>-</v>
      </c>
      <c r="F283" s="8" t="str">
        <f>IFERROR(VLOOKUP(C283,选股!$C$4:$E$1000,3,FALSE),"-")</f>
        <v>-</v>
      </c>
      <c r="G283" s="8"/>
      <c r="H283" s="9"/>
      <c r="I283" s="9" t="str">
        <f t="shared" si="9"/>
        <v>-</v>
      </c>
      <c r="J283" s="9"/>
      <c r="K283" s="8"/>
    </row>
    <row r="284" customHeight="1" spans="2:11">
      <c r="B284" s="8" t="str">
        <f t="shared" si="8"/>
        <v/>
      </c>
      <c r="C284" s="8"/>
      <c r="D284" s="8"/>
      <c r="E284" s="8" t="str">
        <f>IFERROR(VLOOKUP(C284,选股!$C$4:$E$1000,2,FALSE),"-")</f>
        <v>-</v>
      </c>
      <c r="F284" s="8" t="str">
        <f>IFERROR(VLOOKUP(C284,选股!$C$4:$E$1000,3,FALSE),"-")</f>
        <v>-</v>
      </c>
      <c r="G284" s="8"/>
      <c r="H284" s="9"/>
      <c r="I284" s="9" t="str">
        <f t="shared" si="9"/>
        <v>-</v>
      </c>
      <c r="J284" s="9"/>
      <c r="K284" s="8"/>
    </row>
    <row r="285" customHeight="1" spans="2:11">
      <c r="B285" s="8" t="str">
        <f t="shared" si="8"/>
        <v/>
      </c>
      <c r="C285" s="8"/>
      <c r="D285" s="8"/>
      <c r="E285" s="8" t="str">
        <f>IFERROR(VLOOKUP(C285,选股!$C$4:$E$1000,2,FALSE),"-")</f>
        <v>-</v>
      </c>
      <c r="F285" s="8" t="str">
        <f>IFERROR(VLOOKUP(C285,选股!$C$4:$E$1000,3,FALSE),"-")</f>
        <v>-</v>
      </c>
      <c r="G285" s="8"/>
      <c r="H285" s="9"/>
      <c r="I285" s="9" t="str">
        <f t="shared" si="9"/>
        <v>-</v>
      </c>
      <c r="J285" s="9"/>
      <c r="K285" s="8"/>
    </row>
    <row r="286" customHeight="1" spans="2:11">
      <c r="B286" s="8" t="str">
        <f t="shared" si="8"/>
        <v/>
      </c>
      <c r="C286" s="8"/>
      <c r="D286" s="8"/>
      <c r="E286" s="8" t="str">
        <f>IFERROR(VLOOKUP(C286,选股!$C$4:$E$1000,2,FALSE),"-")</f>
        <v>-</v>
      </c>
      <c r="F286" s="8" t="str">
        <f>IFERROR(VLOOKUP(C286,选股!$C$4:$E$1000,3,FALSE),"-")</f>
        <v>-</v>
      </c>
      <c r="G286" s="8"/>
      <c r="H286" s="9"/>
      <c r="I286" s="9" t="str">
        <f t="shared" si="9"/>
        <v>-</v>
      </c>
      <c r="J286" s="9"/>
      <c r="K286" s="8"/>
    </row>
    <row r="287" customHeight="1" spans="2:11">
      <c r="B287" s="8" t="str">
        <f t="shared" si="8"/>
        <v/>
      </c>
      <c r="C287" s="8"/>
      <c r="D287" s="8"/>
      <c r="E287" s="8" t="str">
        <f>IFERROR(VLOOKUP(C287,选股!$C$4:$E$1000,2,FALSE),"-")</f>
        <v>-</v>
      </c>
      <c r="F287" s="8" t="str">
        <f>IFERROR(VLOOKUP(C287,选股!$C$4:$E$1000,3,FALSE),"-")</f>
        <v>-</v>
      </c>
      <c r="G287" s="8"/>
      <c r="H287" s="9"/>
      <c r="I287" s="9" t="str">
        <f t="shared" si="9"/>
        <v>-</v>
      </c>
      <c r="J287" s="9"/>
      <c r="K287" s="8"/>
    </row>
    <row r="288" customHeight="1" spans="2:11">
      <c r="B288" s="8" t="str">
        <f t="shared" si="8"/>
        <v/>
      </c>
      <c r="C288" s="8"/>
      <c r="D288" s="8"/>
      <c r="E288" s="8" t="str">
        <f>IFERROR(VLOOKUP(C288,选股!$C$4:$E$1000,2,FALSE),"-")</f>
        <v>-</v>
      </c>
      <c r="F288" s="8" t="str">
        <f>IFERROR(VLOOKUP(C288,选股!$C$4:$E$1000,3,FALSE),"-")</f>
        <v>-</v>
      </c>
      <c r="G288" s="8"/>
      <c r="H288" s="9"/>
      <c r="I288" s="9" t="str">
        <f t="shared" si="9"/>
        <v>-</v>
      </c>
      <c r="J288" s="9"/>
      <c r="K288" s="8"/>
    </row>
    <row r="289" customHeight="1" spans="2:11">
      <c r="B289" s="8" t="str">
        <f t="shared" si="8"/>
        <v/>
      </c>
      <c r="C289" s="8"/>
      <c r="D289" s="8"/>
      <c r="E289" s="8" t="str">
        <f>IFERROR(VLOOKUP(C289,选股!$C$4:$E$1000,2,FALSE),"-")</f>
        <v>-</v>
      </c>
      <c r="F289" s="8" t="str">
        <f>IFERROR(VLOOKUP(C289,选股!$C$4:$E$1000,3,FALSE),"-")</f>
        <v>-</v>
      </c>
      <c r="G289" s="8"/>
      <c r="H289" s="9"/>
      <c r="I289" s="9" t="str">
        <f t="shared" si="9"/>
        <v>-</v>
      </c>
      <c r="J289" s="9"/>
      <c r="K289" s="8"/>
    </row>
    <row r="290" customHeight="1" spans="2:11">
      <c r="B290" s="8" t="str">
        <f t="shared" si="8"/>
        <v/>
      </c>
      <c r="C290" s="8"/>
      <c r="D290" s="8"/>
      <c r="E290" s="8" t="str">
        <f>IFERROR(VLOOKUP(C290,选股!$C$4:$E$1000,2,FALSE),"-")</f>
        <v>-</v>
      </c>
      <c r="F290" s="8" t="str">
        <f>IFERROR(VLOOKUP(C290,选股!$C$4:$E$1000,3,FALSE),"-")</f>
        <v>-</v>
      </c>
      <c r="G290" s="8"/>
      <c r="H290" s="9"/>
      <c r="I290" s="9" t="str">
        <f t="shared" si="9"/>
        <v>-</v>
      </c>
      <c r="J290" s="9"/>
      <c r="K290" s="8"/>
    </row>
    <row r="291" customHeight="1" spans="2:11">
      <c r="B291" s="8" t="str">
        <f t="shared" si="8"/>
        <v/>
      </c>
      <c r="C291" s="8"/>
      <c r="D291" s="8"/>
      <c r="E291" s="8" t="str">
        <f>IFERROR(VLOOKUP(C291,选股!$C$4:$E$1000,2,FALSE),"-")</f>
        <v>-</v>
      </c>
      <c r="F291" s="8" t="str">
        <f>IFERROR(VLOOKUP(C291,选股!$C$4:$E$1000,3,FALSE),"-")</f>
        <v>-</v>
      </c>
      <c r="G291" s="8"/>
      <c r="H291" s="9"/>
      <c r="I291" s="9" t="str">
        <f t="shared" si="9"/>
        <v>-</v>
      </c>
      <c r="J291" s="9"/>
      <c r="K291" s="8"/>
    </row>
    <row r="292" customHeight="1" spans="2:11">
      <c r="B292" s="8" t="str">
        <f t="shared" si="8"/>
        <v/>
      </c>
      <c r="C292" s="8"/>
      <c r="D292" s="8"/>
      <c r="E292" s="8" t="str">
        <f>IFERROR(VLOOKUP(C292,选股!$C$4:$E$1000,2,FALSE),"-")</f>
        <v>-</v>
      </c>
      <c r="F292" s="8" t="str">
        <f>IFERROR(VLOOKUP(C292,选股!$C$4:$E$1000,3,FALSE),"-")</f>
        <v>-</v>
      </c>
      <c r="G292" s="8"/>
      <c r="H292" s="9"/>
      <c r="I292" s="9" t="str">
        <f t="shared" si="9"/>
        <v>-</v>
      </c>
      <c r="J292" s="9"/>
      <c r="K292" s="8"/>
    </row>
    <row r="293" customHeight="1" spans="2:11">
      <c r="B293" s="8" t="str">
        <f t="shared" si="8"/>
        <v/>
      </c>
      <c r="C293" s="8"/>
      <c r="D293" s="8"/>
      <c r="E293" s="8" t="str">
        <f>IFERROR(VLOOKUP(C293,选股!$C$4:$E$1000,2,FALSE),"-")</f>
        <v>-</v>
      </c>
      <c r="F293" s="8" t="str">
        <f>IFERROR(VLOOKUP(C293,选股!$C$4:$E$1000,3,FALSE),"-")</f>
        <v>-</v>
      </c>
      <c r="G293" s="8"/>
      <c r="H293" s="9"/>
      <c r="I293" s="9" t="str">
        <f t="shared" si="9"/>
        <v>-</v>
      </c>
      <c r="J293" s="9"/>
      <c r="K293" s="8"/>
    </row>
    <row r="294" customHeight="1" spans="2:11">
      <c r="B294" s="8" t="str">
        <f t="shared" si="8"/>
        <v/>
      </c>
      <c r="C294" s="8"/>
      <c r="D294" s="8"/>
      <c r="E294" s="8" t="str">
        <f>IFERROR(VLOOKUP(C294,选股!$C$4:$E$1000,2,FALSE),"-")</f>
        <v>-</v>
      </c>
      <c r="F294" s="8" t="str">
        <f>IFERROR(VLOOKUP(C294,选股!$C$4:$E$1000,3,FALSE),"-")</f>
        <v>-</v>
      </c>
      <c r="G294" s="8"/>
      <c r="H294" s="9"/>
      <c r="I294" s="9" t="str">
        <f t="shared" si="9"/>
        <v>-</v>
      </c>
      <c r="J294" s="9"/>
      <c r="K294" s="8"/>
    </row>
    <row r="295" customHeight="1" spans="2:11">
      <c r="B295" s="8" t="str">
        <f t="shared" si="8"/>
        <v/>
      </c>
      <c r="C295" s="8"/>
      <c r="D295" s="8"/>
      <c r="E295" s="8" t="str">
        <f>IFERROR(VLOOKUP(C295,选股!$C$4:$E$1000,2,FALSE),"-")</f>
        <v>-</v>
      </c>
      <c r="F295" s="8" t="str">
        <f>IFERROR(VLOOKUP(C295,选股!$C$4:$E$1000,3,FALSE),"-")</f>
        <v>-</v>
      </c>
      <c r="G295" s="8"/>
      <c r="H295" s="9"/>
      <c r="I295" s="9" t="str">
        <f t="shared" si="9"/>
        <v>-</v>
      </c>
      <c r="J295" s="9"/>
      <c r="K295" s="8"/>
    </row>
    <row r="296" customHeight="1" spans="2:11">
      <c r="B296" s="8" t="str">
        <f t="shared" si="8"/>
        <v/>
      </c>
      <c r="C296" s="8"/>
      <c r="D296" s="8"/>
      <c r="E296" s="8" t="str">
        <f>IFERROR(VLOOKUP(C296,选股!$C$4:$E$1000,2,FALSE),"-")</f>
        <v>-</v>
      </c>
      <c r="F296" s="8" t="str">
        <f>IFERROR(VLOOKUP(C296,选股!$C$4:$E$1000,3,FALSE),"-")</f>
        <v>-</v>
      </c>
      <c r="G296" s="8"/>
      <c r="H296" s="9"/>
      <c r="I296" s="9" t="str">
        <f t="shared" si="9"/>
        <v>-</v>
      </c>
      <c r="J296" s="9"/>
      <c r="K296" s="8"/>
    </row>
    <row r="297" customHeight="1" spans="2:11">
      <c r="B297" s="8" t="str">
        <f t="shared" si="8"/>
        <v/>
      </c>
      <c r="C297" s="8"/>
      <c r="D297" s="8"/>
      <c r="E297" s="8" t="str">
        <f>IFERROR(VLOOKUP(C297,选股!$C$4:$E$1000,2,FALSE),"-")</f>
        <v>-</v>
      </c>
      <c r="F297" s="8" t="str">
        <f>IFERROR(VLOOKUP(C297,选股!$C$4:$E$1000,3,FALSE),"-")</f>
        <v>-</v>
      </c>
      <c r="G297" s="8"/>
      <c r="H297" s="9"/>
      <c r="I297" s="9" t="str">
        <f t="shared" si="9"/>
        <v>-</v>
      </c>
      <c r="J297" s="9"/>
      <c r="K297" s="8"/>
    </row>
    <row r="298" customHeight="1" spans="2:11">
      <c r="B298" s="8" t="str">
        <f t="shared" si="8"/>
        <v/>
      </c>
      <c r="C298" s="8"/>
      <c r="D298" s="8"/>
      <c r="E298" s="8" t="str">
        <f>IFERROR(VLOOKUP(C298,选股!$C$4:$E$1000,2,FALSE),"-")</f>
        <v>-</v>
      </c>
      <c r="F298" s="8" t="str">
        <f>IFERROR(VLOOKUP(C298,选股!$C$4:$E$1000,3,FALSE),"-")</f>
        <v>-</v>
      </c>
      <c r="G298" s="8"/>
      <c r="H298" s="9"/>
      <c r="I298" s="9" t="str">
        <f t="shared" si="9"/>
        <v>-</v>
      </c>
      <c r="J298" s="9"/>
      <c r="K298" s="8"/>
    </row>
    <row r="299" customHeight="1" spans="2:11">
      <c r="B299" s="8" t="str">
        <f t="shared" si="8"/>
        <v/>
      </c>
      <c r="C299" s="8"/>
      <c r="D299" s="8"/>
      <c r="E299" s="8" t="str">
        <f>IFERROR(VLOOKUP(C299,选股!$C$4:$E$1000,2,FALSE),"-")</f>
        <v>-</v>
      </c>
      <c r="F299" s="8" t="str">
        <f>IFERROR(VLOOKUP(C299,选股!$C$4:$E$1000,3,FALSE),"-")</f>
        <v>-</v>
      </c>
      <c r="G299" s="8"/>
      <c r="H299" s="9"/>
      <c r="I299" s="9" t="str">
        <f t="shared" si="9"/>
        <v>-</v>
      </c>
      <c r="J299" s="9"/>
      <c r="K299" s="8"/>
    </row>
    <row r="300" customHeight="1" spans="2:11">
      <c r="B300" s="8" t="str">
        <f t="shared" si="8"/>
        <v/>
      </c>
      <c r="C300" s="8"/>
      <c r="D300" s="8"/>
      <c r="E300" s="8" t="str">
        <f>IFERROR(VLOOKUP(C300,选股!$C$4:$E$1000,2,FALSE),"-")</f>
        <v>-</v>
      </c>
      <c r="F300" s="8" t="str">
        <f>IFERROR(VLOOKUP(C300,选股!$C$4:$E$1000,3,FALSE),"-")</f>
        <v>-</v>
      </c>
      <c r="G300" s="8"/>
      <c r="H300" s="9"/>
      <c r="I300" s="9" t="str">
        <f t="shared" si="9"/>
        <v>-</v>
      </c>
      <c r="J300" s="9"/>
      <c r="K300" s="8"/>
    </row>
    <row r="301" customHeight="1" spans="2:11">
      <c r="B301" s="8" t="str">
        <f t="shared" si="8"/>
        <v/>
      </c>
      <c r="C301" s="8"/>
      <c r="D301" s="8"/>
      <c r="E301" s="8" t="str">
        <f>IFERROR(VLOOKUP(C301,选股!$C$4:$E$1000,2,FALSE),"-")</f>
        <v>-</v>
      </c>
      <c r="F301" s="8" t="str">
        <f>IFERROR(VLOOKUP(C301,选股!$C$4:$E$1000,3,FALSE),"-")</f>
        <v>-</v>
      </c>
      <c r="G301" s="8"/>
      <c r="H301" s="9"/>
      <c r="I301" s="9" t="str">
        <f t="shared" si="9"/>
        <v>-</v>
      </c>
      <c r="J301" s="9"/>
      <c r="K301" s="8"/>
    </row>
    <row r="302" customHeight="1" spans="2:11">
      <c r="B302" s="8" t="str">
        <f t="shared" si="8"/>
        <v/>
      </c>
      <c r="C302" s="8"/>
      <c r="D302" s="8"/>
      <c r="E302" s="8" t="str">
        <f>IFERROR(VLOOKUP(C302,选股!$C$4:$E$1000,2,FALSE),"-")</f>
        <v>-</v>
      </c>
      <c r="F302" s="8" t="str">
        <f>IFERROR(VLOOKUP(C302,选股!$C$4:$E$1000,3,FALSE),"-")</f>
        <v>-</v>
      </c>
      <c r="G302" s="8"/>
      <c r="H302" s="9"/>
      <c r="I302" s="9" t="str">
        <f t="shared" si="9"/>
        <v>-</v>
      </c>
      <c r="J302" s="9"/>
      <c r="K302" s="8"/>
    </row>
    <row r="303" customHeight="1" spans="2:11">
      <c r="B303" s="8" t="str">
        <f t="shared" si="8"/>
        <v/>
      </c>
      <c r="C303" s="8"/>
      <c r="D303" s="8"/>
      <c r="E303" s="8" t="str">
        <f>IFERROR(VLOOKUP(C303,选股!$C$4:$E$1000,2,FALSE),"-")</f>
        <v>-</v>
      </c>
      <c r="F303" s="8" t="str">
        <f>IFERROR(VLOOKUP(C303,选股!$C$4:$E$1000,3,FALSE),"-")</f>
        <v>-</v>
      </c>
      <c r="G303" s="8"/>
      <c r="H303" s="9"/>
      <c r="I303" s="9" t="str">
        <f t="shared" si="9"/>
        <v>-</v>
      </c>
      <c r="J303" s="9"/>
      <c r="K303" s="8"/>
    </row>
    <row r="304" customHeight="1" spans="2:11">
      <c r="B304" s="8" t="str">
        <f t="shared" si="8"/>
        <v/>
      </c>
      <c r="C304" s="8"/>
      <c r="D304" s="8"/>
      <c r="E304" s="8" t="str">
        <f>IFERROR(VLOOKUP(C304,选股!$C$4:$E$1000,2,FALSE),"-")</f>
        <v>-</v>
      </c>
      <c r="F304" s="8" t="str">
        <f>IFERROR(VLOOKUP(C304,选股!$C$4:$E$1000,3,FALSE),"-")</f>
        <v>-</v>
      </c>
      <c r="G304" s="8"/>
      <c r="H304" s="9"/>
      <c r="I304" s="9" t="str">
        <f t="shared" si="9"/>
        <v>-</v>
      </c>
      <c r="J304" s="9"/>
      <c r="K304" s="8"/>
    </row>
    <row r="305" customHeight="1" spans="2:11">
      <c r="B305" s="8" t="str">
        <f t="shared" si="8"/>
        <v/>
      </c>
      <c r="C305" s="8"/>
      <c r="D305" s="8"/>
      <c r="E305" s="8" t="str">
        <f>IFERROR(VLOOKUP(C305,选股!$C$4:$E$1000,2,FALSE),"-")</f>
        <v>-</v>
      </c>
      <c r="F305" s="8" t="str">
        <f>IFERROR(VLOOKUP(C305,选股!$C$4:$E$1000,3,FALSE),"-")</f>
        <v>-</v>
      </c>
      <c r="G305" s="8"/>
      <c r="H305" s="9"/>
      <c r="I305" s="9" t="str">
        <f t="shared" si="9"/>
        <v>-</v>
      </c>
      <c r="J305" s="9"/>
      <c r="K305" s="8"/>
    </row>
    <row r="306" customHeight="1" spans="2:11">
      <c r="B306" s="8" t="str">
        <f t="shared" si="8"/>
        <v/>
      </c>
      <c r="C306" s="8"/>
      <c r="D306" s="8"/>
      <c r="E306" s="8" t="str">
        <f>IFERROR(VLOOKUP(C306,选股!$C$4:$E$1000,2,FALSE),"-")</f>
        <v>-</v>
      </c>
      <c r="F306" s="8" t="str">
        <f>IFERROR(VLOOKUP(C306,选股!$C$4:$E$1000,3,FALSE),"-")</f>
        <v>-</v>
      </c>
      <c r="G306" s="8"/>
      <c r="H306" s="9"/>
      <c r="I306" s="9" t="str">
        <f t="shared" si="9"/>
        <v>-</v>
      </c>
      <c r="J306" s="9"/>
      <c r="K306" s="8"/>
    </row>
    <row r="307" customHeight="1" spans="2:11">
      <c r="B307" s="8" t="str">
        <f t="shared" si="8"/>
        <v/>
      </c>
      <c r="C307" s="8"/>
      <c r="D307" s="8"/>
      <c r="E307" s="8" t="str">
        <f>IFERROR(VLOOKUP(C307,选股!$C$4:$E$1000,2,FALSE),"-")</f>
        <v>-</v>
      </c>
      <c r="F307" s="8" t="str">
        <f>IFERROR(VLOOKUP(C307,选股!$C$4:$E$1000,3,FALSE),"-")</f>
        <v>-</v>
      </c>
      <c r="G307" s="8"/>
      <c r="H307" s="9"/>
      <c r="I307" s="9" t="str">
        <f t="shared" si="9"/>
        <v>-</v>
      </c>
      <c r="J307" s="9"/>
      <c r="K307" s="8"/>
    </row>
    <row r="308" customHeight="1" spans="2:11">
      <c r="B308" s="8" t="str">
        <f t="shared" si="8"/>
        <v/>
      </c>
      <c r="C308" s="8"/>
      <c r="D308" s="8"/>
      <c r="E308" s="8" t="str">
        <f>IFERROR(VLOOKUP(C308,选股!$C$4:$E$1000,2,FALSE),"-")</f>
        <v>-</v>
      </c>
      <c r="F308" s="8" t="str">
        <f>IFERROR(VLOOKUP(C308,选股!$C$4:$E$1000,3,FALSE),"-")</f>
        <v>-</v>
      </c>
      <c r="G308" s="8"/>
      <c r="H308" s="9"/>
      <c r="I308" s="9" t="str">
        <f t="shared" si="9"/>
        <v>-</v>
      </c>
      <c r="J308" s="9"/>
      <c r="K308" s="8"/>
    </row>
    <row r="309" customHeight="1" spans="2:11">
      <c r="B309" s="8" t="str">
        <f t="shared" si="8"/>
        <v/>
      </c>
      <c r="C309" s="8"/>
      <c r="D309" s="8"/>
      <c r="E309" s="8" t="str">
        <f>IFERROR(VLOOKUP(C309,选股!$C$4:$E$1000,2,FALSE),"-")</f>
        <v>-</v>
      </c>
      <c r="F309" s="8" t="str">
        <f>IFERROR(VLOOKUP(C309,选股!$C$4:$E$1000,3,FALSE),"-")</f>
        <v>-</v>
      </c>
      <c r="G309" s="8"/>
      <c r="H309" s="9"/>
      <c r="I309" s="9" t="str">
        <f t="shared" si="9"/>
        <v>-</v>
      </c>
      <c r="J309" s="9"/>
      <c r="K309" s="8"/>
    </row>
    <row r="310" customHeight="1" spans="2:11">
      <c r="B310" s="8" t="str">
        <f t="shared" si="8"/>
        <v/>
      </c>
      <c r="C310" s="8"/>
      <c r="D310" s="8"/>
      <c r="E310" s="8" t="str">
        <f>IFERROR(VLOOKUP(C310,选股!$C$4:$E$1000,2,FALSE),"-")</f>
        <v>-</v>
      </c>
      <c r="F310" s="8" t="str">
        <f>IFERROR(VLOOKUP(C310,选股!$C$4:$E$1000,3,FALSE),"-")</f>
        <v>-</v>
      </c>
      <c r="G310" s="8"/>
      <c r="H310" s="9"/>
      <c r="I310" s="9" t="str">
        <f t="shared" si="9"/>
        <v>-</v>
      </c>
      <c r="J310" s="9"/>
      <c r="K310" s="8"/>
    </row>
    <row r="311" customHeight="1" spans="2:11">
      <c r="B311" s="8" t="str">
        <f t="shared" si="8"/>
        <v/>
      </c>
      <c r="C311" s="8"/>
      <c r="D311" s="8"/>
      <c r="E311" s="8" t="str">
        <f>IFERROR(VLOOKUP(C311,选股!$C$4:$E$1000,2,FALSE),"-")</f>
        <v>-</v>
      </c>
      <c r="F311" s="8" t="str">
        <f>IFERROR(VLOOKUP(C311,选股!$C$4:$E$1000,3,FALSE),"-")</f>
        <v>-</v>
      </c>
      <c r="G311" s="8"/>
      <c r="H311" s="9"/>
      <c r="I311" s="9" t="str">
        <f t="shared" si="9"/>
        <v>-</v>
      </c>
      <c r="J311" s="9"/>
      <c r="K311" s="8"/>
    </row>
    <row r="312" customHeight="1" spans="2:11">
      <c r="B312" s="8" t="str">
        <f t="shared" si="8"/>
        <v/>
      </c>
      <c r="C312" s="8"/>
      <c r="D312" s="8"/>
      <c r="E312" s="8" t="str">
        <f>IFERROR(VLOOKUP(C312,选股!$C$4:$E$1000,2,FALSE),"-")</f>
        <v>-</v>
      </c>
      <c r="F312" s="8" t="str">
        <f>IFERROR(VLOOKUP(C312,选股!$C$4:$E$1000,3,FALSE),"-")</f>
        <v>-</v>
      </c>
      <c r="G312" s="8"/>
      <c r="H312" s="9"/>
      <c r="I312" s="9" t="str">
        <f t="shared" si="9"/>
        <v>-</v>
      </c>
      <c r="J312" s="9"/>
      <c r="K312" s="8"/>
    </row>
    <row r="313" customHeight="1" spans="2:11">
      <c r="B313" s="8" t="str">
        <f t="shared" si="8"/>
        <v/>
      </c>
      <c r="C313" s="8"/>
      <c r="D313" s="8"/>
      <c r="E313" s="8" t="str">
        <f>IFERROR(VLOOKUP(C313,选股!$C$4:$E$1000,2,FALSE),"-")</f>
        <v>-</v>
      </c>
      <c r="F313" s="8" t="str">
        <f>IFERROR(VLOOKUP(C313,选股!$C$4:$E$1000,3,FALSE),"-")</f>
        <v>-</v>
      </c>
      <c r="G313" s="8"/>
      <c r="H313" s="9"/>
      <c r="I313" s="9" t="str">
        <f t="shared" si="9"/>
        <v>-</v>
      </c>
      <c r="J313" s="9"/>
      <c r="K313" s="8"/>
    </row>
    <row r="314" customHeight="1" spans="2:11">
      <c r="B314" s="8" t="str">
        <f t="shared" si="8"/>
        <v/>
      </c>
      <c r="C314" s="8"/>
      <c r="D314" s="8"/>
      <c r="E314" s="8" t="str">
        <f>IFERROR(VLOOKUP(C314,选股!$C$4:$E$1000,2,FALSE),"-")</f>
        <v>-</v>
      </c>
      <c r="F314" s="8" t="str">
        <f>IFERROR(VLOOKUP(C314,选股!$C$4:$E$1000,3,FALSE),"-")</f>
        <v>-</v>
      </c>
      <c r="G314" s="8"/>
      <c r="H314" s="9"/>
      <c r="I314" s="9" t="str">
        <f t="shared" si="9"/>
        <v>-</v>
      </c>
      <c r="J314" s="9"/>
      <c r="K314" s="8"/>
    </row>
    <row r="315" customHeight="1" spans="2:11">
      <c r="B315" s="8" t="str">
        <f t="shared" si="8"/>
        <v/>
      </c>
      <c r="C315" s="8"/>
      <c r="D315" s="8"/>
      <c r="E315" s="8" t="str">
        <f>IFERROR(VLOOKUP(C315,选股!$C$4:$E$1000,2,FALSE),"-")</f>
        <v>-</v>
      </c>
      <c r="F315" s="8" t="str">
        <f>IFERROR(VLOOKUP(C315,选股!$C$4:$E$1000,3,FALSE),"-")</f>
        <v>-</v>
      </c>
      <c r="G315" s="8"/>
      <c r="H315" s="9"/>
      <c r="I315" s="9" t="str">
        <f t="shared" si="9"/>
        <v>-</v>
      </c>
      <c r="J315" s="9"/>
      <c r="K315" s="8"/>
    </row>
    <row r="316" customHeight="1" spans="2:11">
      <c r="B316" s="8" t="str">
        <f t="shared" si="8"/>
        <v/>
      </c>
      <c r="C316" s="8"/>
      <c r="D316" s="8"/>
      <c r="E316" s="8" t="str">
        <f>IFERROR(VLOOKUP(C316,选股!$C$4:$E$1000,2,FALSE),"-")</f>
        <v>-</v>
      </c>
      <c r="F316" s="8" t="str">
        <f>IFERROR(VLOOKUP(C316,选股!$C$4:$E$1000,3,FALSE),"-")</f>
        <v>-</v>
      </c>
      <c r="G316" s="8"/>
      <c r="H316" s="9"/>
      <c r="I316" s="9" t="str">
        <f t="shared" si="9"/>
        <v>-</v>
      </c>
      <c r="J316" s="9"/>
      <c r="K316" s="8"/>
    </row>
    <row r="317" customHeight="1" spans="2:11">
      <c r="B317" s="8" t="str">
        <f t="shared" si="8"/>
        <v/>
      </c>
      <c r="C317" s="8"/>
      <c r="D317" s="8"/>
      <c r="E317" s="8" t="str">
        <f>IFERROR(VLOOKUP(C317,选股!$C$4:$E$1000,2,FALSE),"-")</f>
        <v>-</v>
      </c>
      <c r="F317" s="8" t="str">
        <f>IFERROR(VLOOKUP(C317,选股!$C$4:$E$1000,3,FALSE),"-")</f>
        <v>-</v>
      </c>
      <c r="G317" s="8"/>
      <c r="H317" s="9"/>
      <c r="I317" s="9" t="str">
        <f t="shared" si="9"/>
        <v>-</v>
      </c>
      <c r="J317" s="9"/>
      <c r="K317" s="8"/>
    </row>
    <row r="318" customHeight="1" spans="2:11">
      <c r="B318" s="8" t="str">
        <f t="shared" si="8"/>
        <v/>
      </c>
      <c r="C318" s="8"/>
      <c r="D318" s="8"/>
      <c r="E318" s="8" t="str">
        <f>IFERROR(VLOOKUP(C318,选股!$C$4:$E$1000,2,FALSE),"-")</f>
        <v>-</v>
      </c>
      <c r="F318" s="8" t="str">
        <f>IFERROR(VLOOKUP(C318,选股!$C$4:$E$1000,3,FALSE),"-")</f>
        <v>-</v>
      </c>
      <c r="G318" s="8"/>
      <c r="H318" s="9"/>
      <c r="I318" s="9" t="str">
        <f t="shared" si="9"/>
        <v>-</v>
      </c>
      <c r="J318" s="9"/>
      <c r="K318" s="8"/>
    </row>
    <row r="319" customHeight="1" spans="2:11">
      <c r="B319" s="8" t="str">
        <f t="shared" si="8"/>
        <v/>
      </c>
      <c r="C319" s="8"/>
      <c r="D319" s="8"/>
      <c r="E319" s="8" t="str">
        <f>IFERROR(VLOOKUP(C319,选股!$C$4:$E$1000,2,FALSE),"-")</f>
        <v>-</v>
      </c>
      <c r="F319" s="8" t="str">
        <f>IFERROR(VLOOKUP(C319,选股!$C$4:$E$1000,3,FALSE),"-")</f>
        <v>-</v>
      </c>
      <c r="G319" s="8"/>
      <c r="H319" s="9"/>
      <c r="I319" s="9" t="str">
        <f t="shared" si="9"/>
        <v>-</v>
      </c>
      <c r="J319" s="9"/>
      <c r="K319" s="8"/>
    </row>
    <row r="320" customHeight="1" spans="2:11">
      <c r="B320" s="8" t="str">
        <f t="shared" si="8"/>
        <v/>
      </c>
      <c r="C320" s="8"/>
      <c r="D320" s="8"/>
      <c r="E320" s="8" t="str">
        <f>IFERROR(VLOOKUP(C320,选股!$C$4:$E$1000,2,FALSE),"-")</f>
        <v>-</v>
      </c>
      <c r="F320" s="8" t="str">
        <f>IFERROR(VLOOKUP(C320,选股!$C$4:$E$1000,3,FALSE),"-")</f>
        <v>-</v>
      </c>
      <c r="G320" s="8"/>
      <c r="H320" s="9"/>
      <c r="I320" s="9" t="str">
        <f t="shared" si="9"/>
        <v>-</v>
      </c>
      <c r="J320" s="9"/>
      <c r="K320" s="8"/>
    </row>
    <row r="321" customHeight="1" spans="2:11">
      <c r="B321" s="8" t="str">
        <f t="shared" si="8"/>
        <v/>
      </c>
      <c r="C321" s="8"/>
      <c r="D321" s="8"/>
      <c r="E321" s="8" t="str">
        <f>IFERROR(VLOOKUP(C321,选股!$C$4:$E$1000,2,FALSE),"-")</f>
        <v>-</v>
      </c>
      <c r="F321" s="8" t="str">
        <f>IFERROR(VLOOKUP(C321,选股!$C$4:$E$1000,3,FALSE),"-")</f>
        <v>-</v>
      </c>
      <c r="G321" s="8"/>
      <c r="H321" s="9"/>
      <c r="I321" s="9" t="str">
        <f t="shared" si="9"/>
        <v>-</v>
      </c>
      <c r="J321" s="9"/>
      <c r="K321" s="8"/>
    </row>
    <row r="322" customHeight="1" spans="2:11">
      <c r="B322" s="8" t="str">
        <f t="shared" si="8"/>
        <v/>
      </c>
      <c r="C322" s="8"/>
      <c r="D322" s="8"/>
      <c r="E322" s="8" t="str">
        <f>IFERROR(VLOOKUP(C322,选股!$C$4:$E$1000,2,FALSE),"-")</f>
        <v>-</v>
      </c>
      <c r="F322" s="8" t="str">
        <f>IFERROR(VLOOKUP(C322,选股!$C$4:$E$1000,3,FALSE),"-")</f>
        <v>-</v>
      </c>
      <c r="G322" s="8"/>
      <c r="H322" s="9"/>
      <c r="I322" s="9" t="str">
        <f t="shared" si="9"/>
        <v>-</v>
      </c>
      <c r="J322" s="9"/>
      <c r="K322" s="8"/>
    </row>
    <row r="323" customHeight="1" spans="2:11">
      <c r="B323" s="8" t="str">
        <f t="shared" si="8"/>
        <v/>
      </c>
      <c r="C323" s="8"/>
      <c r="D323" s="8"/>
      <c r="E323" s="8" t="str">
        <f>IFERROR(VLOOKUP(C323,选股!$C$4:$E$1000,2,FALSE),"-")</f>
        <v>-</v>
      </c>
      <c r="F323" s="8" t="str">
        <f>IFERROR(VLOOKUP(C323,选股!$C$4:$E$1000,3,FALSE),"-")</f>
        <v>-</v>
      </c>
      <c r="G323" s="8"/>
      <c r="H323" s="9"/>
      <c r="I323" s="9" t="str">
        <f t="shared" si="9"/>
        <v>-</v>
      </c>
      <c r="J323" s="9"/>
      <c r="K323" s="8"/>
    </row>
    <row r="324" customHeight="1" spans="2:11">
      <c r="B324" s="8" t="str">
        <f t="shared" si="8"/>
        <v/>
      </c>
      <c r="C324" s="8"/>
      <c r="D324" s="8"/>
      <c r="E324" s="8" t="str">
        <f>IFERROR(VLOOKUP(C324,选股!$C$4:$E$1000,2,FALSE),"-")</f>
        <v>-</v>
      </c>
      <c r="F324" s="8" t="str">
        <f>IFERROR(VLOOKUP(C324,选股!$C$4:$E$1000,3,FALSE),"-")</f>
        <v>-</v>
      </c>
      <c r="G324" s="8"/>
      <c r="H324" s="9"/>
      <c r="I324" s="9" t="str">
        <f t="shared" si="9"/>
        <v>-</v>
      </c>
      <c r="J324" s="9"/>
      <c r="K324" s="8"/>
    </row>
    <row r="325" customHeight="1" spans="2:11">
      <c r="B325" s="8" t="str">
        <f t="shared" ref="B325:B388" si="10">IF(C325&lt;&gt;"",ROW()-3,"")</f>
        <v/>
      </c>
      <c r="C325" s="8"/>
      <c r="D325" s="8"/>
      <c r="E325" s="8" t="str">
        <f>IFERROR(VLOOKUP(C325,选股!$C$4:$E$1000,2,FALSE),"-")</f>
        <v>-</v>
      </c>
      <c r="F325" s="8" t="str">
        <f>IFERROR(VLOOKUP(C325,选股!$C$4:$E$1000,3,FALSE),"-")</f>
        <v>-</v>
      </c>
      <c r="G325" s="8"/>
      <c r="H325" s="9"/>
      <c r="I325" s="9" t="str">
        <f t="shared" ref="I325:I388" si="11">IFERROR(IF(AND(G325&lt;&gt;"",H325&lt;&gt;""),G325*H325,"-"),"")</f>
        <v>-</v>
      </c>
      <c r="J325" s="9"/>
      <c r="K325" s="8"/>
    </row>
    <row r="326" customHeight="1" spans="2:11">
      <c r="B326" s="8" t="str">
        <f t="shared" si="10"/>
        <v/>
      </c>
      <c r="C326" s="8"/>
      <c r="D326" s="8"/>
      <c r="E326" s="8" t="str">
        <f>IFERROR(VLOOKUP(C326,选股!$C$4:$E$1000,2,FALSE),"-")</f>
        <v>-</v>
      </c>
      <c r="F326" s="8" t="str">
        <f>IFERROR(VLOOKUP(C326,选股!$C$4:$E$1000,3,FALSE),"-")</f>
        <v>-</v>
      </c>
      <c r="G326" s="8"/>
      <c r="H326" s="9"/>
      <c r="I326" s="9" t="str">
        <f t="shared" si="11"/>
        <v>-</v>
      </c>
      <c r="J326" s="9"/>
      <c r="K326" s="8"/>
    </row>
    <row r="327" customHeight="1" spans="2:11">
      <c r="B327" s="8" t="str">
        <f t="shared" si="10"/>
        <v/>
      </c>
      <c r="C327" s="8"/>
      <c r="D327" s="8"/>
      <c r="E327" s="8" t="str">
        <f>IFERROR(VLOOKUP(C327,选股!$C$4:$E$1000,2,FALSE),"-")</f>
        <v>-</v>
      </c>
      <c r="F327" s="8" t="str">
        <f>IFERROR(VLOOKUP(C327,选股!$C$4:$E$1000,3,FALSE),"-")</f>
        <v>-</v>
      </c>
      <c r="G327" s="8"/>
      <c r="H327" s="9"/>
      <c r="I327" s="9" t="str">
        <f t="shared" si="11"/>
        <v>-</v>
      </c>
      <c r="J327" s="9"/>
      <c r="K327" s="8"/>
    </row>
    <row r="328" customHeight="1" spans="2:11">
      <c r="B328" s="8" t="str">
        <f t="shared" si="10"/>
        <v/>
      </c>
      <c r="C328" s="8"/>
      <c r="D328" s="8"/>
      <c r="E328" s="8" t="str">
        <f>IFERROR(VLOOKUP(C328,选股!$C$4:$E$1000,2,FALSE),"-")</f>
        <v>-</v>
      </c>
      <c r="F328" s="8" t="str">
        <f>IFERROR(VLOOKUP(C328,选股!$C$4:$E$1000,3,FALSE),"-")</f>
        <v>-</v>
      </c>
      <c r="G328" s="8"/>
      <c r="H328" s="9"/>
      <c r="I328" s="9" t="str">
        <f t="shared" si="11"/>
        <v>-</v>
      </c>
      <c r="J328" s="9"/>
      <c r="K328" s="8"/>
    </row>
    <row r="329" customHeight="1" spans="2:11">
      <c r="B329" s="8" t="str">
        <f t="shared" si="10"/>
        <v/>
      </c>
      <c r="C329" s="8"/>
      <c r="D329" s="8"/>
      <c r="E329" s="8" t="str">
        <f>IFERROR(VLOOKUP(C329,选股!$C$4:$E$1000,2,FALSE),"-")</f>
        <v>-</v>
      </c>
      <c r="F329" s="8" t="str">
        <f>IFERROR(VLOOKUP(C329,选股!$C$4:$E$1000,3,FALSE),"-")</f>
        <v>-</v>
      </c>
      <c r="G329" s="8"/>
      <c r="H329" s="9"/>
      <c r="I329" s="9" t="str">
        <f t="shared" si="11"/>
        <v>-</v>
      </c>
      <c r="J329" s="9"/>
      <c r="K329" s="8"/>
    </row>
    <row r="330" customHeight="1" spans="2:11">
      <c r="B330" s="8" t="str">
        <f t="shared" si="10"/>
        <v/>
      </c>
      <c r="C330" s="8"/>
      <c r="D330" s="8"/>
      <c r="E330" s="8" t="str">
        <f>IFERROR(VLOOKUP(C330,选股!$C$4:$E$1000,2,FALSE),"-")</f>
        <v>-</v>
      </c>
      <c r="F330" s="8" t="str">
        <f>IFERROR(VLOOKUP(C330,选股!$C$4:$E$1000,3,FALSE),"-")</f>
        <v>-</v>
      </c>
      <c r="G330" s="8"/>
      <c r="H330" s="9"/>
      <c r="I330" s="9" t="str">
        <f t="shared" si="11"/>
        <v>-</v>
      </c>
      <c r="J330" s="9"/>
      <c r="K330" s="8"/>
    </row>
    <row r="331" customHeight="1" spans="2:11">
      <c r="B331" s="8" t="str">
        <f t="shared" si="10"/>
        <v/>
      </c>
      <c r="C331" s="8"/>
      <c r="D331" s="8"/>
      <c r="E331" s="8" t="str">
        <f>IFERROR(VLOOKUP(C331,选股!$C$4:$E$1000,2,FALSE),"-")</f>
        <v>-</v>
      </c>
      <c r="F331" s="8" t="str">
        <f>IFERROR(VLOOKUP(C331,选股!$C$4:$E$1000,3,FALSE),"-")</f>
        <v>-</v>
      </c>
      <c r="G331" s="8"/>
      <c r="H331" s="9"/>
      <c r="I331" s="9" t="str">
        <f t="shared" si="11"/>
        <v>-</v>
      </c>
      <c r="J331" s="9"/>
      <c r="K331" s="8"/>
    </row>
    <row r="332" customHeight="1" spans="2:11">
      <c r="B332" s="8" t="str">
        <f t="shared" si="10"/>
        <v/>
      </c>
      <c r="C332" s="8"/>
      <c r="D332" s="8"/>
      <c r="E332" s="8" t="str">
        <f>IFERROR(VLOOKUP(C332,选股!$C$4:$E$1000,2,FALSE),"-")</f>
        <v>-</v>
      </c>
      <c r="F332" s="8" t="str">
        <f>IFERROR(VLOOKUP(C332,选股!$C$4:$E$1000,3,FALSE),"-")</f>
        <v>-</v>
      </c>
      <c r="G332" s="8"/>
      <c r="H332" s="9"/>
      <c r="I332" s="9" t="str">
        <f t="shared" si="11"/>
        <v>-</v>
      </c>
      <c r="J332" s="9"/>
      <c r="K332" s="8"/>
    </row>
    <row r="333" customHeight="1" spans="2:11">
      <c r="B333" s="8" t="str">
        <f t="shared" si="10"/>
        <v/>
      </c>
      <c r="C333" s="8"/>
      <c r="D333" s="8"/>
      <c r="E333" s="8" t="str">
        <f>IFERROR(VLOOKUP(C333,选股!$C$4:$E$1000,2,FALSE),"-")</f>
        <v>-</v>
      </c>
      <c r="F333" s="8" t="str">
        <f>IFERROR(VLOOKUP(C333,选股!$C$4:$E$1000,3,FALSE),"-")</f>
        <v>-</v>
      </c>
      <c r="G333" s="8"/>
      <c r="H333" s="9"/>
      <c r="I333" s="9" t="str">
        <f t="shared" si="11"/>
        <v>-</v>
      </c>
      <c r="J333" s="9"/>
      <c r="K333" s="8"/>
    </row>
    <row r="334" customHeight="1" spans="2:11">
      <c r="B334" s="8" t="str">
        <f t="shared" si="10"/>
        <v/>
      </c>
      <c r="C334" s="8"/>
      <c r="D334" s="8"/>
      <c r="E334" s="8" t="str">
        <f>IFERROR(VLOOKUP(C334,选股!$C$4:$E$1000,2,FALSE),"-")</f>
        <v>-</v>
      </c>
      <c r="F334" s="8" t="str">
        <f>IFERROR(VLOOKUP(C334,选股!$C$4:$E$1000,3,FALSE),"-")</f>
        <v>-</v>
      </c>
      <c r="G334" s="8"/>
      <c r="H334" s="9"/>
      <c r="I334" s="9" t="str">
        <f t="shared" si="11"/>
        <v>-</v>
      </c>
      <c r="J334" s="9"/>
      <c r="K334" s="8"/>
    </row>
    <row r="335" customHeight="1" spans="2:11">
      <c r="B335" s="8" t="str">
        <f t="shared" si="10"/>
        <v/>
      </c>
      <c r="C335" s="8"/>
      <c r="D335" s="8"/>
      <c r="E335" s="8" t="str">
        <f>IFERROR(VLOOKUP(C335,选股!$C$4:$E$1000,2,FALSE),"-")</f>
        <v>-</v>
      </c>
      <c r="F335" s="8" t="str">
        <f>IFERROR(VLOOKUP(C335,选股!$C$4:$E$1000,3,FALSE),"-")</f>
        <v>-</v>
      </c>
      <c r="G335" s="8"/>
      <c r="H335" s="9"/>
      <c r="I335" s="9" t="str">
        <f t="shared" si="11"/>
        <v>-</v>
      </c>
      <c r="J335" s="9"/>
      <c r="K335" s="8"/>
    </row>
    <row r="336" customHeight="1" spans="2:11">
      <c r="B336" s="8" t="str">
        <f t="shared" si="10"/>
        <v/>
      </c>
      <c r="C336" s="8"/>
      <c r="D336" s="8"/>
      <c r="E336" s="8" t="str">
        <f>IFERROR(VLOOKUP(C336,选股!$C$4:$E$1000,2,FALSE),"-")</f>
        <v>-</v>
      </c>
      <c r="F336" s="8" t="str">
        <f>IFERROR(VLOOKUP(C336,选股!$C$4:$E$1000,3,FALSE),"-")</f>
        <v>-</v>
      </c>
      <c r="G336" s="8"/>
      <c r="H336" s="9"/>
      <c r="I336" s="9" t="str">
        <f t="shared" si="11"/>
        <v>-</v>
      </c>
      <c r="J336" s="9"/>
      <c r="K336" s="8"/>
    </row>
    <row r="337" customHeight="1" spans="2:11">
      <c r="B337" s="8" t="str">
        <f t="shared" si="10"/>
        <v/>
      </c>
      <c r="C337" s="8"/>
      <c r="D337" s="8"/>
      <c r="E337" s="8" t="str">
        <f>IFERROR(VLOOKUP(C337,选股!$C$4:$E$1000,2,FALSE),"-")</f>
        <v>-</v>
      </c>
      <c r="F337" s="8" t="str">
        <f>IFERROR(VLOOKUP(C337,选股!$C$4:$E$1000,3,FALSE),"-")</f>
        <v>-</v>
      </c>
      <c r="G337" s="8"/>
      <c r="H337" s="9"/>
      <c r="I337" s="9" t="str">
        <f t="shared" si="11"/>
        <v>-</v>
      </c>
      <c r="J337" s="9"/>
      <c r="K337" s="8"/>
    </row>
    <row r="338" customHeight="1" spans="2:11">
      <c r="B338" s="8" t="str">
        <f t="shared" si="10"/>
        <v/>
      </c>
      <c r="C338" s="8"/>
      <c r="D338" s="8"/>
      <c r="E338" s="8" t="str">
        <f>IFERROR(VLOOKUP(C338,选股!$C$4:$E$1000,2,FALSE),"-")</f>
        <v>-</v>
      </c>
      <c r="F338" s="8" t="str">
        <f>IFERROR(VLOOKUP(C338,选股!$C$4:$E$1000,3,FALSE),"-")</f>
        <v>-</v>
      </c>
      <c r="G338" s="8"/>
      <c r="H338" s="9"/>
      <c r="I338" s="9" t="str">
        <f t="shared" si="11"/>
        <v>-</v>
      </c>
      <c r="J338" s="9"/>
      <c r="K338" s="8"/>
    </row>
    <row r="339" customHeight="1" spans="2:11">
      <c r="B339" s="8" t="str">
        <f t="shared" si="10"/>
        <v/>
      </c>
      <c r="C339" s="8"/>
      <c r="D339" s="8"/>
      <c r="E339" s="8" t="str">
        <f>IFERROR(VLOOKUP(C339,选股!$C$4:$E$1000,2,FALSE),"-")</f>
        <v>-</v>
      </c>
      <c r="F339" s="8" t="str">
        <f>IFERROR(VLOOKUP(C339,选股!$C$4:$E$1000,3,FALSE),"-")</f>
        <v>-</v>
      </c>
      <c r="G339" s="8"/>
      <c r="H339" s="9"/>
      <c r="I339" s="9" t="str">
        <f t="shared" si="11"/>
        <v>-</v>
      </c>
      <c r="J339" s="9"/>
      <c r="K339" s="8"/>
    </row>
    <row r="340" customHeight="1" spans="2:11">
      <c r="B340" s="8" t="str">
        <f t="shared" si="10"/>
        <v/>
      </c>
      <c r="C340" s="8"/>
      <c r="D340" s="8"/>
      <c r="E340" s="8" t="str">
        <f>IFERROR(VLOOKUP(C340,选股!$C$4:$E$1000,2,FALSE),"-")</f>
        <v>-</v>
      </c>
      <c r="F340" s="8" t="str">
        <f>IFERROR(VLOOKUP(C340,选股!$C$4:$E$1000,3,FALSE),"-")</f>
        <v>-</v>
      </c>
      <c r="G340" s="8"/>
      <c r="H340" s="9"/>
      <c r="I340" s="9" t="str">
        <f t="shared" si="11"/>
        <v>-</v>
      </c>
      <c r="J340" s="9"/>
      <c r="K340" s="8"/>
    </row>
    <row r="341" customHeight="1" spans="2:11">
      <c r="B341" s="8" t="str">
        <f t="shared" si="10"/>
        <v/>
      </c>
      <c r="C341" s="8"/>
      <c r="D341" s="8"/>
      <c r="E341" s="8" t="str">
        <f>IFERROR(VLOOKUP(C341,选股!$C$4:$E$1000,2,FALSE),"-")</f>
        <v>-</v>
      </c>
      <c r="F341" s="8" t="str">
        <f>IFERROR(VLOOKUP(C341,选股!$C$4:$E$1000,3,FALSE),"-")</f>
        <v>-</v>
      </c>
      <c r="G341" s="8"/>
      <c r="H341" s="9"/>
      <c r="I341" s="9" t="str">
        <f t="shared" si="11"/>
        <v>-</v>
      </c>
      <c r="J341" s="9"/>
      <c r="K341" s="8"/>
    </row>
    <row r="342" customHeight="1" spans="2:11">
      <c r="B342" s="8" t="str">
        <f t="shared" si="10"/>
        <v/>
      </c>
      <c r="C342" s="8"/>
      <c r="D342" s="8"/>
      <c r="E342" s="8" t="str">
        <f>IFERROR(VLOOKUP(C342,选股!$C$4:$E$1000,2,FALSE),"-")</f>
        <v>-</v>
      </c>
      <c r="F342" s="8" t="str">
        <f>IFERROR(VLOOKUP(C342,选股!$C$4:$E$1000,3,FALSE),"-")</f>
        <v>-</v>
      </c>
      <c r="G342" s="8"/>
      <c r="H342" s="9"/>
      <c r="I342" s="9" t="str">
        <f t="shared" si="11"/>
        <v>-</v>
      </c>
      <c r="J342" s="9"/>
      <c r="K342" s="8"/>
    </row>
    <row r="343" customHeight="1" spans="2:11">
      <c r="B343" s="8" t="str">
        <f t="shared" si="10"/>
        <v/>
      </c>
      <c r="C343" s="8"/>
      <c r="D343" s="8"/>
      <c r="E343" s="8" t="str">
        <f>IFERROR(VLOOKUP(C343,选股!$C$4:$E$1000,2,FALSE),"-")</f>
        <v>-</v>
      </c>
      <c r="F343" s="8" t="str">
        <f>IFERROR(VLOOKUP(C343,选股!$C$4:$E$1000,3,FALSE),"-")</f>
        <v>-</v>
      </c>
      <c r="G343" s="8"/>
      <c r="H343" s="9"/>
      <c r="I343" s="9" t="str">
        <f t="shared" si="11"/>
        <v>-</v>
      </c>
      <c r="J343" s="9"/>
      <c r="K343" s="8"/>
    </row>
    <row r="344" customHeight="1" spans="2:11">
      <c r="B344" s="8" t="str">
        <f t="shared" si="10"/>
        <v/>
      </c>
      <c r="C344" s="8"/>
      <c r="D344" s="8"/>
      <c r="E344" s="8" t="str">
        <f>IFERROR(VLOOKUP(C344,选股!$C$4:$E$1000,2,FALSE),"-")</f>
        <v>-</v>
      </c>
      <c r="F344" s="8" t="str">
        <f>IFERROR(VLOOKUP(C344,选股!$C$4:$E$1000,3,FALSE),"-")</f>
        <v>-</v>
      </c>
      <c r="G344" s="8"/>
      <c r="H344" s="9"/>
      <c r="I344" s="9" t="str">
        <f t="shared" si="11"/>
        <v>-</v>
      </c>
      <c r="J344" s="9"/>
      <c r="K344" s="8"/>
    </row>
    <row r="345" customHeight="1" spans="2:11">
      <c r="B345" s="8" t="str">
        <f t="shared" si="10"/>
        <v/>
      </c>
      <c r="C345" s="8"/>
      <c r="D345" s="8"/>
      <c r="E345" s="8" t="str">
        <f>IFERROR(VLOOKUP(C345,选股!$C$4:$E$1000,2,FALSE),"-")</f>
        <v>-</v>
      </c>
      <c r="F345" s="8" t="str">
        <f>IFERROR(VLOOKUP(C345,选股!$C$4:$E$1000,3,FALSE),"-")</f>
        <v>-</v>
      </c>
      <c r="G345" s="8"/>
      <c r="H345" s="9"/>
      <c r="I345" s="9" t="str">
        <f t="shared" si="11"/>
        <v>-</v>
      </c>
      <c r="J345" s="9"/>
      <c r="K345" s="8"/>
    </row>
    <row r="346" customHeight="1" spans="2:11">
      <c r="B346" s="8" t="str">
        <f t="shared" si="10"/>
        <v/>
      </c>
      <c r="C346" s="8"/>
      <c r="D346" s="8"/>
      <c r="E346" s="8" t="str">
        <f>IFERROR(VLOOKUP(C346,选股!$C$4:$E$1000,2,FALSE),"-")</f>
        <v>-</v>
      </c>
      <c r="F346" s="8" t="str">
        <f>IFERROR(VLOOKUP(C346,选股!$C$4:$E$1000,3,FALSE),"-")</f>
        <v>-</v>
      </c>
      <c r="G346" s="8"/>
      <c r="H346" s="9"/>
      <c r="I346" s="9" t="str">
        <f t="shared" si="11"/>
        <v>-</v>
      </c>
      <c r="J346" s="9"/>
      <c r="K346" s="8"/>
    </row>
    <row r="347" customHeight="1" spans="2:11">
      <c r="B347" s="8" t="str">
        <f t="shared" si="10"/>
        <v/>
      </c>
      <c r="C347" s="8"/>
      <c r="D347" s="8"/>
      <c r="E347" s="8" t="str">
        <f>IFERROR(VLOOKUP(C347,选股!$C$4:$E$1000,2,FALSE),"-")</f>
        <v>-</v>
      </c>
      <c r="F347" s="8" t="str">
        <f>IFERROR(VLOOKUP(C347,选股!$C$4:$E$1000,3,FALSE),"-")</f>
        <v>-</v>
      </c>
      <c r="G347" s="8"/>
      <c r="H347" s="9"/>
      <c r="I347" s="9" t="str">
        <f t="shared" si="11"/>
        <v>-</v>
      </c>
      <c r="J347" s="9"/>
      <c r="K347" s="8"/>
    </row>
    <row r="348" customHeight="1" spans="2:11">
      <c r="B348" s="8" t="str">
        <f t="shared" si="10"/>
        <v/>
      </c>
      <c r="C348" s="8"/>
      <c r="D348" s="8"/>
      <c r="E348" s="8" t="str">
        <f>IFERROR(VLOOKUP(C348,选股!$C$4:$E$1000,2,FALSE),"-")</f>
        <v>-</v>
      </c>
      <c r="F348" s="8" t="str">
        <f>IFERROR(VLOOKUP(C348,选股!$C$4:$E$1000,3,FALSE),"-")</f>
        <v>-</v>
      </c>
      <c r="G348" s="8"/>
      <c r="H348" s="9"/>
      <c r="I348" s="9" t="str">
        <f t="shared" si="11"/>
        <v>-</v>
      </c>
      <c r="J348" s="9"/>
      <c r="K348" s="8"/>
    </row>
    <row r="349" customHeight="1" spans="2:11">
      <c r="B349" s="8" t="str">
        <f t="shared" si="10"/>
        <v/>
      </c>
      <c r="C349" s="8"/>
      <c r="D349" s="8"/>
      <c r="E349" s="8" t="str">
        <f>IFERROR(VLOOKUP(C349,选股!$C$4:$E$1000,2,FALSE),"-")</f>
        <v>-</v>
      </c>
      <c r="F349" s="8" t="str">
        <f>IFERROR(VLOOKUP(C349,选股!$C$4:$E$1000,3,FALSE),"-")</f>
        <v>-</v>
      </c>
      <c r="G349" s="8"/>
      <c r="H349" s="9"/>
      <c r="I349" s="9" t="str">
        <f t="shared" si="11"/>
        <v>-</v>
      </c>
      <c r="J349" s="9"/>
      <c r="K349" s="8"/>
    </row>
    <row r="350" customHeight="1" spans="2:11">
      <c r="B350" s="8" t="str">
        <f t="shared" si="10"/>
        <v/>
      </c>
      <c r="C350" s="8"/>
      <c r="D350" s="8"/>
      <c r="E350" s="8" t="str">
        <f>IFERROR(VLOOKUP(C350,选股!$C$4:$E$1000,2,FALSE),"-")</f>
        <v>-</v>
      </c>
      <c r="F350" s="8" t="str">
        <f>IFERROR(VLOOKUP(C350,选股!$C$4:$E$1000,3,FALSE),"-")</f>
        <v>-</v>
      </c>
      <c r="G350" s="8"/>
      <c r="H350" s="9"/>
      <c r="I350" s="9" t="str">
        <f t="shared" si="11"/>
        <v>-</v>
      </c>
      <c r="J350" s="9"/>
      <c r="K350" s="8"/>
    </row>
    <row r="351" customHeight="1" spans="2:11">
      <c r="B351" s="8" t="str">
        <f t="shared" si="10"/>
        <v/>
      </c>
      <c r="C351" s="8"/>
      <c r="D351" s="8"/>
      <c r="E351" s="8" t="str">
        <f>IFERROR(VLOOKUP(C351,选股!$C$4:$E$1000,2,FALSE),"-")</f>
        <v>-</v>
      </c>
      <c r="F351" s="8" t="str">
        <f>IFERROR(VLOOKUP(C351,选股!$C$4:$E$1000,3,FALSE),"-")</f>
        <v>-</v>
      </c>
      <c r="G351" s="8"/>
      <c r="H351" s="9"/>
      <c r="I351" s="9" t="str">
        <f t="shared" si="11"/>
        <v>-</v>
      </c>
      <c r="J351" s="9"/>
      <c r="K351" s="8"/>
    </row>
    <row r="352" customHeight="1" spans="2:11">
      <c r="B352" s="8" t="str">
        <f t="shared" si="10"/>
        <v/>
      </c>
      <c r="C352" s="8"/>
      <c r="D352" s="8"/>
      <c r="E352" s="8" t="str">
        <f>IFERROR(VLOOKUP(C352,选股!$C$4:$E$1000,2,FALSE),"-")</f>
        <v>-</v>
      </c>
      <c r="F352" s="8" t="str">
        <f>IFERROR(VLOOKUP(C352,选股!$C$4:$E$1000,3,FALSE),"-")</f>
        <v>-</v>
      </c>
      <c r="G352" s="8"/>
      <c r="H352" s="9"/>
      <c r="I352" s="9" t="str">
        <f t="shared" si="11"/>
        <v>-</v>
      </c>
      <c r="J352" s="9"/>
      <c r="K352" s="8"/>
    </row>
    <row r="353" customHeight="1" spans="2:11">
      <c r="B353" s="8" t="str">
        <f t="shared" si="10"/>
        <v/>
      </c>
      <c r="C353" s="8"/>
      <c r="D353" s="8"/>
      <c r="E353" s="8" t="str">
        <f>IFERROR(VLOOKUP(C353,选股!$C$4:$E$1000,2,FALSE),"-")</f>
        <v>-</v>
      </c>
      <c r="F353" s="8" t="str">
        <f>IFERROR(VLOOKUP(C353,选股!$C$4:$E$1000,3,FALSE),"-")</f>
        <v>-</v>
      </c>
      <c r="G353" s="8"/>
      <c r="H353" s="9"/>
      <c r="I353" s="9" t="str">
        <f t="shared" si="11"/>
        <v>-</v>
      </c>
      <c r="J353" s="9"/>
      <c r="K353" s="8"/>
    </row>
    <row r="354" customHeight="1" spans="2:11">
      <c r="B354" s="8" t="str">
        <f t="shared" si="10"/>
        <v/>
      </c>
      <c r="C354" s="8"/>
      <c r="D354" s="8"/>
      <c r="E354" s="8" t="str">
        <f>IFERROR(VLOOKUP(C354,选股!$C$4:$E$1000,2,FALSE),"-")</f>
        <v>-</v>
      </c>
      <c r="F354" s="8" t="str">
        <f>IFERROR(VLOOKUP(C354,选股!$C$4:$E$1000,3,FALSE),"-")</f>
        <v>-</v>
      </c>
      <c r="G354" s="8"/>
      <c r="H354" s="9"/>
      <c r="I354" s="9" t="str">
        <f t="shared" si="11"/>
        <v>-</v>
      </c>
      <c r="J354" s="9"/>
      <c r="K354" s="8"/>
    </row>
    <row r="355" customHeight="1" spans="2:11">
      <c r="B355" s="8" t="str">
        <f t="shared" si="10"/>
        <v/>
      </c>
      <c r="C355" s="8"/>
      <c r="D355" s="8"/>
      <c r="E355" s="8" t="str">
        <f>IFERROR(VLOOKUP(C355,选股!$C$4:$E$1000,2,FALSE),"-")</f>
        <v>-</v>
      </c>
      <c r="F355" s="8" t="str">
        <f>IFERROR(VLOOKUP(C355,选股!$C$4:$E$1000,3,FALSE),"-")</f>
        <v>-</v>
      </c>
      <c r="G355" s="8"/>
      <c r="H355" s="9"/>
      <c r="I355" s="9" t="str">
        <f t="shared" si="11"/>
        <v>-</v>
      </c>
      <c r="J355" s="9"/>
      <c r="K355" s="8"/>
    </row>
    <row r="356" customHeight="1" spans="2:11">
      <c r="B356" s="8" t="str">
        <f t="shared" si="10"/>
        <v/>
      </c>
      <c r="C356" s="8"/>
      <c r="D356" s="8"/>
      <c r="E356" s="8" t="str">
        <f>IFERROR(VLOOKUP(C356,选股!$C$4:$E$1000,2,FALSE),"-")</f>
        <v>-</v>
      </c>
      <c r="F356" s="8" t="str">
        <f>IFERROR(VLOOKUP(C356,选股!$C$4:$E$1000,3,FALSE),"-")</f>
        <v>-</v>
      </c>
      <c r="G356" s="8"/>
      <c r="H356" s="9"/>
      <c r="I356" s="9" t="str">
        <f t="shared" si="11"/>
        <v>-</v>
      </c>
      <c r="J356" s="9"/>
      <c r="K356" s="8"/>
    </row>
    <row r="357" customHeight="1" spans="2:11">
      <c r="B357" s="8" t="str">
        <f t="shared" si="10"/>
        <v/>
      </c>
      <c r="C357" s="8"/>
      <c r="D357" s="8"/>
      <c r="E357" s="8" t="str">
        <f>IFERROR(VLOOKUP(C357,选股!$C$4:$E$1000,2,FALSE),"-")</f>
        <v>-</v>
      </c>
      <c r="F357" s="8" t="str">
        <f>IFERROR(VLOOKUP(C357,选股!$C$4:$E$1000,3,FALSE),"-")</f>
        <v>-</v>
      </c>
      <c r="G357" s="8"/>
      <c r="H357" s="9"/>
      <c r="I357" s="9" t="str">
        <f t="shared" si="11"/>
        <v>-</v>
      </c>
      <c r="J357" s="9"/>
      <c r="K357" s="8"/>
    </row>
    <row r="358" customHeight="1" spans="2:11">
      <c r="B358" s="8" t="str">
        <f t="shared" si="10"/>
        <v/>
      </c>
      <c r="C358" s="8"/>
      <c r="D358" s="8"/>
      <c r="E358" s="8" t="str">
        <f>IFERROR(VLOOKUP(C358,选股!$C$4:$E$1000,2,FALSE),"-")</f>
        <v>-</v>
      </c>
      <c r="F358" s="8" t="str">
        <f>IFERROR(VLOOKUP(C358,选股!$C$4:$E$1000,3,FALSE),"-")</f>
        <v>-</v>
      </c>
      <c r="G358" s="8"/>
      <c r="H358" s="9"/>
      <c r="I358" s="9" t="str">
        <f t="shared" si="11"/>
        <v>-</v>
      </c>
      <c r="J358" s="9"/>
      <c r="K358" s="8"/>
    </row>
    <row r="359" customHeight="1" spans="2:11">
      <c r="B359" s="8" t="str">
        <f t="shared" si="10"/>
        <v/>
      </c>
      <c r="C359" s="8"/>
      <c r="D359" s="8"/>
      <c r="E359" s="8" t="str">
        <f>IFERROR(VLOOKUP(C359,选股!$C$4:$E$1000,2,FALSE),"-")</f>
        <v>-</v>
      </c>
      <c r="F359" s="8" t="str">
        <f>IFERROR(VLOOKUP(C359,选股!$C$4:$E$1000,3,FALSE),"-")</f>
        <v>-</v>
      </c>
      <c r="G359" s="8"/>
      <c r="H359" s="9"/>
      <c r="I359" s="9" t="str">
        <f t="shared" si="11"/>
        <v>-</v>
      </c>
      <c r="J359" s="9"/>
      <c r="K359" s="8"/>
    </row>
    <row r="360" customHeight="1" spans="2:11">
      <c r="B360" s="8" t="str">
        <f t="shared" si="10"/>
        <v/>
      </c>
      <c r="C360" s="8"/>
      <c r="D360" s="8"/>
      <c r="E360" s="8" t="str">
        <f>IFERROR(VLOOKUP(C360,选股!$C$4:$E$1000,2,FALSE),"-")</f>
        <v>-</v>
      </c>
      <c r="F360" s="8" t="str">
        <f>IFERROR(VLOOKUP(C360,选股!$C$4:$E$1000,3,FALSE),"-")</f>
        <v>-</v>
      </c>
      <c r="G360" s="8"/>
      <c r="H360" s="9"/>
      <c r="I360" s="9" t="str">
        <f t="shared" si="11"/>
        <v>-</v>
      </c>
      <c r="J360" s="9"/>
      <c r="K360" s="8"/>
    </row>
    <row r="361" customHeight="1" spans="2:11">
      <c r="B361" s="8" t="str">
        <f t="shared" si="10"/>
        <v/>
      </c>
      <c r="C361" s="8"/>
      <c r="D361" s="8"/>
      <c r="E361" s="8" t="str">
        <f>IFERROR(VLOOKUP(C361,选股!$C$4:$E$1000,2,FALSE),"-")</f>
        <v>-</v>
      </c>
      <c r="F361" s="8" t="str">
        <f>IFERROR(VLOOKUP(C361,选股!$C$4:$E$1000,3,FALSE),"-")</f>
        <v>-</v>
      </c>
      <c r="G361" s="8"/>
      <c r="H361" s="9"/>
      <c r="I361" s="9" t="str">
        <f t="shared" si="11"/>
        <v>-</v>
      </c>
      <c r="J361" s="9"/>
      <c r="K361" s="8"/>
    </row>
    <row r="362" customHeight="1" spans="2:11">
      <c r="B362" s="8" t="str">
        <f t="shared" si="10"/>
        <v/>
      </c>
      <c r="C362" s="8"/>
      <c r="D362" s="8"/>
      <c r="E362" s="8" t="str">
        <f>IFERROR(VLOOKUP(C362,选股!$C$4:$E$1000,2,FALSE),"-")</f>
        <v>-</v>
      </c>
      <c r="F362" s="8" t="str">
        <f>IFERROR(VLOOKUP(C362,选股!$C$4:$E$1000,3,FALSE),"-")</f>
        <v>-</v>
      </c>
      <c r="G362" s="8"/>
      <c r="H362" s="9"/>
      <c r="I362" s="9" t="str">
        <f t="shared" si="11"/>
        <v>-</v>
      </c>
      <c r="J362" s="9"/>
      <c r="K362" s="8"/>
    </row>
    <row r="363" customHeight="1" spans="2:11">
      <c r="B363" s="8" t="str">
        <f t="shared" si="10"/>
        <v/>
      </c>
      <c r="C363" s="8"/>
      <c r="D363" s="8"/>
      <c r="E363" s="8" t="str">
        <f>IFERROR(VLOOKUP(C363,选股!$C$4:$E$1000,2,FALSE),"-")</f>
        <v>-</v>
      </c>
      <c r="F363" s="8" t="str">
        <f>IFERROR(VLOOKUP(C363,选股!$C$4:$E$1000,3,FALSE),"-")</f>
        <v>-</v>
      </c>
      <c r="G363" s="8"/>
      <c r="H363" s="9"/>
      <c r="I363" s="9" t="str">
        <f t="shared" si="11"/>
        <v>-</v>
      </c>
      <c r="J363" s="9"/>
      <c r="K363" s="8"/>
    </row>
    <row r="364" customHeight="1" spans="2:11">
      <c r="B364" s="8" t="str">
        <f t="shared" si="10"/>
        <v/>
      </c>
      <c r="C364" s="8"/>
      <c r="D364" s="8"/>
      <c r="E364" s="8" t="str">
        <f>IFERROR(VLOOKUP(C364,选股!$C$4:$E$1000,2,FALSE),"-")</f>
        <v>-</v>
      </c>
      <c r="F364" s="8" t="str">
        <f>IFERROR(VLOOKUP(C364,选股!$C$4:$E$1000,3,FALSE),"-")</f>
        <v>-</v>
      </c>
      <c r="G364" s="8"/>
      <c r="H364" s="9"/>
      <c r="I364" s="9" t="str">
        <f t="shared" si="11"/>
        <v>-</v>
      </c>
      <c r="J364" s="9"/>
      <c r="K364" s="8"/>
    </row>
    <row r="365" customHeight="1" spans="2:11">
      <c r="B365" s="8" t="str">
        <f t="shared" si="10"/>
        <v/>
      </c>
      <c r="C365" s="8"/>
      <c r="D365" s="8"/>
      <c r="E365" s="8" t="str">
        <f>IFERROR(VLOOKUP(C365,选股!$C$4:$E$1000,2,FALSE),"-")</f>
        <v>-</v>
      </c>
      <c r="F365" s="8" t="str">
        <f>IFERROR(VLOOKUP(C365,选股!$C$4:$E$1000,3,FALSE),"-")</f>
        <v>-</v>
      </c>
      <c r="G365" s="8"/>
      <c r="H365" s="9"/>
      <c r="I365" s="9" t="str">
        <f t="shared" si="11"/>
        <v>-</v>
      </c>
      <c r="J365" s="9"/>
      <c r="K365" s="8"/>
    </row>
    <row r="366" customHeight="1" spans="2:11">
      <c r="B366" s="8" t="str">
        <f t="shared" si="10"/>
        <v/>
      </c>
      <c r="C366" s="8"/>
      <c r="D366" s="8"/>
      <c r="E366" s="8" t="str">
        <f>IFERROR(VLOOKUP(C366,选股!$C$4:$E$1000,2,FALSE),"-")</f>
        <v>-</v>
      </c>
      <c r="F366" s="8" t="str">
        <f>IFERROR(VLOOKUP(C366,选股!$C$4:$E$1000,3,FALSE),"-")</f>
        <v>-</v>
      </c>
      <c r="G366" s="8"/>
      <c r="H366" s="9"/>
      <c r="I366" s="9" t="str">
        <f t="shared" si="11"/>
        <v>-</v>
      </c>
      <c r="J366" s="9"/>
      <c r="K366" s="8"/>
    </row>
    <row r="367" customHeight="1" spans="2:11">
      <c r="B367" s="8" t="str">
        <f t="shared" si="10"/>
        <v/>
      </c>
      <c r="C367" s="8"/>
      <c r="D367" s="8"/>
      <c r="E367" s="8" t="str">
        <f>IFERROR(VLOOKUP(C367,选股!$C$4:$E$1000,2,FALSE),"-")</f>
        <v>-</v>
      </c>
      <c r="F367" s="8" t="str">
        <f>IFERROR(VLOOKUP(C367,选股!$C$4:$E$1000,3,FALSE),"-")</f>
        <v>-</v>
      </c>
      <c r="G367" s="8"/>
      <c r="H367" s="9"/>
      <c r="I367" s="9" t="str">
        <f t="shared" si="11"/>
        <v>-</v>
      </c>
      <c r="J367" s="9"/>
      <c r="K367" s="8"/>
    </row>
    <row r="368" customHeight="1" spans="2:11">
      <c r="B368" s="8" t="str">
        <f t="shared" si="10"/>
        <v/>
      </c>
      <c r="C368" s="8"/>
      <c r="D368" s="8"/>
      <c r="E368" s="8" t="str">
        <f>IFERROR(VLOOKUP(C368,选股!$C$4:$E$1000,2,FALSE),"-")</f>
        <v>-</v>
      </c>
      <c r="F368" s="8" t="str">
        <f>IFERROR(VLOOKUP(C368,选股!$C$4:$E$1000,3,FALSE),"-")</f>
        <v>-</v>
      </c>
      <c r="G368" s="8"/>
      <c r="H368" s="9"/>
      <c r="I368" s="9" t="str">
        <f t="shared" si="11"/>
        <v>-</v>
      </c>
      <c r="J368" s="9"/>
      <c r="K368" s="8"/>
    </row>
    <row r="369" customHeight="1" spans="2:11">
      <c r="B369" s="8" t="str">
        <f t="shared" si="10"/>
        <v/>
      </c>
      <c r="C369" s="8"/>
      <c r="D369" s="8"/>
      <c r="E369" s="8" t="str">
        <f>IFERROR(VLOOKUP(C369,选股!$C$4:$E$1000,2,FALSE),"-")</f>
        <v>-</v>
      </c>
      <c r="F369" s="8" t="str">
        <f>IFERROR(VLOOKUP(C369,选股!$C$4:$E$1000,3,FALSE),"-")</f>
        <v>-</v>
      </c>
      <c r="G369" s="8"/>
      <c r="H369" s="9"/>
      <c r="I369" s="9" t="str">
        <f t="shared" si="11"/>
        <v>-</v>
      </c>
      <c r="J369" s="9"/>
      <c r="K369" s="8"/>
    </row>
    <row r="370" customHeight="1" spans="2:11">
      <c r="B370" s="8" t="str">
        <f t="shared" si="10"/>
        <v/>
      </c>
      <c r="C370" s="8"/>
      <c r="D370" s="8"/>
      <c r="E370" s="8" t="str">
        <f>IFERROR(VLOOKUP(C370,选股!$C$4:$E$1000,2,FALSE),"-")</f>
        <v>-</v>
      </c>
      <c r="F370" s="8" t="str">
        <f>IFERROR(VLOOKUP(C370,选股!$C$4:$E$1000,3,FALSE),"-")</f>
        <v>-</v>
      </c>
      <c r="G370" s="8"/>
      <c r="H370" s="9"/>
      <c r="I370" s="9" t="str">
        <f t="shared" si="11"/>
        <v>-</v>
      </c>
      <c r="J370" s="9"/>
      <c r="K370" s="8"/>
    </row>
    <row r="371" customHeight="1" spans="2:11">
      <c r="B371" s="8" t="str">
        <f t="shared" si="10"/>
        <v/>
      </c>
      <c r="C371" s="8"/>
      <c r="D371" s="8"/>
      <c r="E371" s="8" t="str">
        <f>IFERROR(VLOOKUP(C371,选股!$C$4:$E$1000,2,FALSE),"-")</f>
        <v>-</v>
      </c>
      <c r="F371" s="8" t="str">
        <f>IFERROR(VLOOKUP(C371,选股!$C$4:$E$1000,3,FALSE),"-")</f>
        <v>-</v>
      </c>
      <c r="G371" s="8"/>
      <c r="H371" s="9"/>
      <c r="I371" s="9" t="str">
        <f t="shared" si="11"/>
        <v>-</v>
      </c>
      <c r="J371" s="9"/>
      <c r="K371" s="8"/>
    </row>
    <row r="372" customHeight="1" spans="2:11">
      <c r="B372" s="8" t="str">
        <f t="shared" si="10"/>
        <v/>
      </c>
      <c r="C372" s="8"/>
      <c r="D372" s="8"/>
      <c r="E372" s="8" t="str">
        <f>IFERROR(VLOOKUP(C372,选股!$C$4:$E$1000,2,FALSE),"-")</f>
        <v>-</v>
      </c>
      <c r="F372" s="8" t="str">
        <f>IFERROR(VLOOKUP(C372,选股!$C$4:$E$1000,3,FALSE),"-")</f>
        <v>-</v>
      </c>
      <c r="G372" s="8"/>
      <c r="H372" s="9"/>
      <c r="I372" s="9" t="str">
        <f t="shared" si="11"/>
        <v>-</v>
      </c>
      <c r="J372" s="9"/>
      <c r="K372" s="8"/>
    </row>
    <row r="373" customHeight="1" spans="2:11">
      <c r="B373" s="8" t="str">
        <f t="shared" si="10"/>
        <v/>
      </c>
      <c r="C373" s="8"/>
      <c r="D373" s="8"/>
      <c r="E373" s="8" t="str">
        <f>IFERROR(VLOOKUP(C373,选股!$C$4:$E$1000,2,FALSE),"-")</f>
        <v>-</v>
      </c>
      <c r="F373" s="8" t="str">
        <f>IFERROR(VLOOKUP(C373,选股!$C$4:$E$1000,3,FALSE),"-")</f>
        <v>-</v>
      </c>
      <c r="G373" s="8"/>
      <c r="H373" s="9"/>
      <c r="I373" s="9" t="str">
        <f t="shared" si="11"/>
        <v>-</v>
      </c>
      <c r="J373" s="9"/>
      <c r="K373" s="8"/>
    </row>
    <row r="374" customHeight="1" spans="2:11">
      <c r="B374" s="8" t="str">
        <f t="shared" si="10"/>
        <v/>
      </c>
      <c r="C374" s="8"/>
      <c r="D374" s="8"/>
      <c r="E374" s="8" t="str">
        <f>IFERROR(VLOOKUP(C374,选股!$C$4:$E$1000,2,FALSE),"-")</f>
        <v>-</v>
      </c>
      <c r="F374" s="8" t="str">
        <f>IFERROR(VLOOKUP(C374,选股!$C$4:$E$1000,3,FALSE),"-")</f>
        <v>-</v>
      </c>
      <c r="G374" s="8"/>
      <c r="H374" s="9"/>
      <c r="I374" s="9" t="str">
        <f t="shared" si="11"/>
        <v>-</v>
      </c>
      <c r="J374" s="9"/>
      <c r="K374" s="8"/>
    </row>
    <row r="375" customHeight="1" spans="2:11">
      <c r="B375" s="8" t="str">
        <f t="shared" si="10"/>
        <v/>
      </c>
      <c r="C375" s="8"/>
      <c r="D375" s="8"/>
      <c r="E375" s="8" t="str">
        <f>IFERROR(VLOOKUP(C375,选股!$C$4:$E$1000,2,FALSE),"-")</f>
        <v>-</v>
      </c>
      <c r="F375" s="8" t="str">
        <f>IFERROR(VLOOKUP(C375,选股!$C$4:$E$1000,3,FALSE),"-")</f>
        <v>-</v>
      </c>
      <c r="G375" s="8"/>
      <c r="H375" s="9"/>
      <c r="I375" s="9" t="str">
        <f t="shared" si="11"/>
        <v>-</v>
      </c>
      <c r="J375" s="9"/>
      <c r="K375" s="8"/>
    </row>
    <row r="376" customHeight="1" spans="2:11">
      <c r="B376" s="8" t="str">
        <f t="shared" si="10"/>
        <v/>
      </c>
      <c r="C376" s="8"/>
      <c r="D376" s="8"/>
      <c r="E376" s="8" t="str">
        <f>IFERROR(VLOOKUP(C376,选股!$C$4:$E$1000,2,FALSE),"-")</f>
        <v>-</v>
      </c>
      <c r="F376" s="8" t="str">
        <f>IFERROR(VLOOKUP(C376,选股!$C$4:$E$1000,3,FALSE),"-")</f>
        <v>-</v>
      </c>
      <c r="G376" s="8"/>
      <c r="H376" s="9"/>
      <c r="I376" s="9" t="str">
        <f t="shared" si="11"/>
        <v>-</v>
      </c>
      <c r="J376" s="9"/>
      <c r="K376" s="8"/>
    </row>
    <row r="377" customHeight="1" spans="2:11">
      <c r="B377" s="8" t="str">
        <f t="shared" si="10"/>
        <v/>
      </c>
      <c r="C377" s="8"/>
      <c r="D377" s="8"/>
      <c r="E377" s="8" t="str">
        <f>IFERROR(VLOOKUP(C377,选股!$C$4:$E$1000,2,FALSE),"-")</f>
        <v>-</v>
      </c>
      <c r="F377" s="8" t="str">
        <f>IFERROR(VLOOKUP(C377,选股!$C$4:$E$1000,3,FALSE),"-")</f>
        <v>-</v>
      </c>
      <c r="G377" s="8"/>
      <c r="H377" s="9"/>
      <c r="I377" s="9" t="str">
        <f t="shared" si="11"/>
        <v>-</v>
      </c>
      <c r="J377" s="9"/>
      <c r="K377" s="8"/>
    </row>
    <row r="378" customHeight="1" spans="2:11">
      <c r="B378" s="8" t="str">
        <f t="shared" si="10"/>
        <v/>
      </c>
      <c r="C378" s="8"/>
      <c r="D378" s="8"/>
      <c r="E378" s="8" t="str">
        <f>IFERROR(VLOOKUP(C378,选股!$C$4:$E$1000,2,FALSE),"-")</f>
        <v>-</v>
      </c>
      <c r="F378" s="8" t="str">
        <f>IFERROR(VLOOKUP(C378,选股!$C$4:$E$1000,3,FALSE),"-")</f>
        <v>-</v>
      </c>
      <c r="G378" s="8"/>
      <c r="H378" s="9"/>
      <c r="I378" s="9" t="str">
        <f t="shared" si="11"/>
        <v>-</v>
      </c>
      <c r="J378" s="9"/>
      <c r="K378" s="8"/>
    </row>
    <row r="379" customHeight="1" spans="2:11">
      <c r="B379" s="8" t="str">
        <f t="shared" si="10"/>
        <v/>
      </c>
      <c r="C379" s="8"/>
      <c r="D379" s="8"/>
      <c r="E379" s="8" t="str">
        <f>IFERROR(VLOOKUP(C379,选股!$C$4:$E$1000,2,FALSE),"-")</f>
        <v>-</v>
      </c>
      <c r="F379" s="8" t="str">
        <f>IFERROR(VLOOKUP(C379,选股!$C$4:$E$1000,3,FALSE),"-")</f>
        <v>-</v>
      </c>
      <c r="G379" s="8"/>
      <c r="H379" s="9"/>
      <c r="I379" s="9" t="str">
        <f t="shared" si="11"/>
        <v>-</v>
      </c>
      <c r="J379" s="9"/>
      <c r="K379" s="8"/>
    </row>
    <row r="380" customHeight="1" spans="2:11">
      <c r="B380" s="8" t="str">
        <f t="shared" si="10"/>
        <v/>
      </c>
      <c r="C380" s="8"/>
      <c r="D380" s="8"/>
      <c r="E380" s="8" t="str">
        <f>IFERROR(VLOOKUP(C380,选股!$C$4:$E$1000,2,FALSE),"-")</f>
        <v>-</v>
      </c>
      <c r="F380" s="8" t="str">
        <f>IFERROR(VLOOKUP(C380,选股!$C$4:$E$1000,3,FALSE),"-")</f>
        <v>-</v>
      </c>
      <c r="G380" s="8"/>
      <c r="H380" s="9"/>
      <c r="I380" s="9" t="str">
        <f t="shared" si="11"/>
        <v>-</v>
      </c>
      <c r="J380" s="9"/>
      <c r="K380" s="8"/>
    </row>
    <row r="381" customHeight="1" spans="2:11">
      <c r="B381" s="8" t="str">
        <f t="shared" si="10"/>
        <v/>
      </c>
      <c r="C381" s="8"/>
      <c r="D381" s="8"/>
      <c r="E381" s="8" t="str">
        <f>IFERROR(VLOOKUP(C381,选股!$C$4:$E$1000,2,FALSE),"-")</f>
        <v>-</v>
      </c>
      <c r="F381" s="8" t="str">
        <f>IFERROR(VLOOKUP(C381,选股!$C$4:$E$1000,3,FALSE),"-")</f>
        <v>-</v>
      </c>
      <c r="G381" s="8"/>
      <c r="H381" s="9"/>
      <c r="I381" s="9" t="str">
        <f t="shared" si="11"/>
        <v>-</v>
      </c>
      <c r="J381" s="9"/>
      <c r="K381" s="8"/>
    </row>
    <row r="382" customHeight="1" spans="2:11">
      <c r="B382" s="8" t="str">
        <f t="shared" si="10"/>
        <v/>
      </c>
      <c r="C382" s="8"/>
      <c r="D382" s="8"/>
      <c r="E382" s="8" t="str">
        <f>IFERROR(VLOOKUP(C382,选股!$C$4:$E$1000,2,FALSE),"-")</f>
        <v>-</v>
      </c>
      <c r="F382" s="8" t="str">
        <f>IFERROR(VLOOKUP(C382,选股!$C$4:$E$1000,3,FALSE),"-")</f>
        <v>-</v>
      </c>
      <c r="G382" s="8"/>
      <c r="H382" s="9"/>
      <c r="I382" s="9" t="str">
        <f t="shared" si="11"/>
        <v>-</v>
      </c>
      <c r="J382" s="9"/>
      <c r="K382" s="8"/>
    </row>
    <row r="383" customHeight="1" spans="2:11">
      <c r="B383" s="8" t="str">
        <f t="shared" si="10"/>
        <v/>
      </c>
      <c r="C383" s="8"/>
      <c r="D383" s="8"/>
      <c r="E383" s="8" t="str">
        <f>IFERROR(VLOOKUP(C383,选股!$C$4:$E$1000,2,FALSE),"-")</f>
        <v>-</v>
      </c>
      <c r="F383" s="8" t="str">
        <f>IFERROR(VLOOKUP(C383,选股!$C$4:$E$1000,3,FALSE),"-")</f>
        <v>-</v>
      </c>
      <c r="G383" s="8"/>
      <c r="H383" s="9"/>
      <c r="I383" s="9" t="str">
        <f t="shared" si="11"/>
        <v>-</v>
      </c>
      <c r="J383" s="9"/>
      <c r="K383" s="8"/>
    </row>
    <row r="384" customHeight="1" spans="2:11">
      <c r="B384" s="8" t="str">
        <f t="shared" si="10"/>
        <v/>
      </c>
      <c r="C384" s="8"/>
      <c r="D384" s="8"/>
      <c r="E384" s="8" t="str">
        <f>IFERROR(VLOOKUP(C384,选股!$C$4:$E$1000,2,FALSE),"-")</f>
        <v>-</v>
      </c>
      <c r="F384" s="8" t="str">
        <f>IFERROR(VLOOKUP(C384,选股!$C$4:$E$1000,3,FALSE),"-")</f>
        <v>-</v>
      </c>
      <c r="G384" s="8"/>
      <c r="H384" s="9"/>
      <c r="I384" s="9" t="str">
        <f t="shared" si="11"/>
        <v>-</v>
      </c>
      <c r="J384" s="9"/>
      <c r="K384" s="8"/>
    </row>
    <row r="385" customHeight="1" spans="2:11">
      <c r="B385" s="8" t="str">
        <f t="shared" si="10"/>
        <v/>
      </c>
      <c r="C385" s="8"/>
      <c r="D385" s="8"/>
      <c r="E385" s="8" t="str">
        <f>IFERROR(VLOOKUP(C385,选股!$C$4:$E$1000,2,FALSE),"-")</f>
        <v>-</v>
      </c>
      <c r="F385" s="8" t="str">
        <f>IFERROR(VLOOKUP(C385,选股!$C$4:$E$1000,3,FALSE),"-")</f>
        <v>-</v>
      </c>
      <c r="G385" s="8"/>
      <c r="H385" s="9"/>
      <c r="I385" s="9" t="str">
        <f t="shared" si="11"/>
        <v>-</v>
      </c>
      <c r="J385" s="9"/>
      <c r="K385" s="8"/>
    </row>
    <row r="386" customHeight="1" spans="2:11">
      <c r="B386" s="8" t="str">
        <f t="shared" si="10"/>
        <v/>
      </c>
      <c r="C386" s="8"/>
      <c r="D386" s="8"/>
      <c r="E386" s="8" t="str">
        <f>IFERROR(VLOOKUP(C386,选股!$C$4:$E$1000,2,FALSE),"-")</f>
        <v>-</v>
      </c>
      <c r="F386" s="8" t="str">
        <f>IFERROR(VLOOKUP(C386,选股!$C$4:$E$1000,3,FALSE),"-")</f>
        <v>-</v>
      </c>
      <c r="G386" s="8"/>
      <c r="H386" s="9"/>
      <c r="I386" s="9" t="str">
        <f t="shared" si="11"/>
        <v>-</v>
      </c>
      <c r="J386" s="9"/>
      <c r="K386" s="8"/>
    </row>
    <row r="387" customHeight="1" spans="2:11">
      <c r="B387" s="8" t="str">
        <f t="shared" si="10"/>
        <v/>
      </c>
      <c r="C387" s="8"/>
      <c r="D387" s="8"/>
      <c r="E387" s="8" t="str">
        <f>IFERROR(VLOOKUP(C387,选股!$C$4:$E$1000,2,FALSE),"-")</f>
        <v>-</v>
      </c>
      <c r="F387" s="8" t="str">
        <f>IFERROR(VLOOKUP(C387,选股!$C$4:$E$1000,3,FALSE),"-")</f>
        <v>-</v>
      </c>
      <c r="G387" s="8"/>
      <c r="H387" s="9"/>
      <c r="I387" s="9" t="str">
        <f t="shared" si="11"/>
        <v>-</v>
      </c>
      <c r="J387" s="9"/>
      <c r="K387" s="8"/>
    </row>
    <row r="388" customHeight="1" spans="2:11">
      <c r="B388" s="8" t="str">
        <f t="shared" si="10"/>
        <v/>
      </c>
      <c r="C388" s="8"/>
      <c r="D388" s="8"/>
      <c r="E388" s="8" t="str">
        <f>IFERROR(VLOOKUP(C388,选股!$C$4:$E$1000,2,FALSE),"-")</f>
        <v>-</v>
      </c>
      <c r="F388" s="8" t="str">
        <f>IFERROR(VLOOKUP(C388,选股!$C$4:$E$1000,3,FALSE),"-")</f>
        <v>-</v>
      </c>
      <c r="G388" s="8"/>
      <c r="H388" s="9"/>
      <c r="I388" s="9" t="str">
        <f t="shared" si="11"/>
        <v>-</v>
      </c>
      <c r="J388" s="9"/>
      <c r="K388" s="8"/>
    </row>
    <row r="389" customHeight="1" spans="2:11">
      <c r="B389" s="8" t="str">
        <f t="shared" ref="B389:B452" si="12">IF(C389&lt;&gt;"",ROW()-3,"")</f>
        <v/>
      </c>
      <c r="C389" s="8"/>
      <c r="D389" s="8"/>
      <c r="E389" s="8" t="str">
        <f>IFERROR(VLOOKUP(C389,选股!$C$4:$E$1000,2,FALSE),"-")</f>
        <v>-</v>
      </c>
      <c r="F389" s="8" t="str">
        <f>IFERROR(VLOOKUP(C389,选股!$C$4:$E$1000,3,FALSE),"-")</f>
        <v>-</v>
      </c>
      <c r="G389" s="8"/>
      <c r="H389" s="9"/>
      <c r="I389" s="9" t="str">
        <f t="shared" ref="I389:I452" si="13">IFERROR(IF(AND(G389&lt;&gt;"",H389&lt;&gt;""),G389*H389,"-"),"")</f>
        <v>-</v>
      </c>
      <c r="J389" s="9"/>
      <c r="K389" s="8"/>
    </row>
    <row r="390" customHeight="1" spans="2:11">
      <c r="B390" s="8" t="str">
        <f t="shared" si="12"/>
        <v/>
      </c>
      <c r="C390" s="8"/>
      <c r="D390" s="8"/>
      <c r="E390" s="8" t="str">
        <f>IFERROR(VLOOKUP(C390,选股!$C$4:$E$1000,2,FALSE),"-")</f>
        <v>-</v>
      </c>
      <c r="F390" s="8" t="str">
        <f>IFERROR(VLOOKUP(C390,选股!$C$4:$E$1000,3,FALSE),"-")</f>
        <v>-</v>
      </c>
      <c r="G390" s="8"/>
      <c r="H390" s="9"/>
      <c r="I390" s="9" t="str">
        <f t="shared" si="13"/>
        <v>-</v>
      </c>
      <c r="J390" s="9"/>
      <c r="K390" s="8"/>
    </row>
    <row r="391" customHeight="1" spans="2:11">
      <c r="B391" s="8" t="str">
        <f t="shared" si="12"/>
        <v/>
      </c>
      <c r="C391" s="8"/>
      <c r="D391" s="8"/>
      <c r="E391" s="8" t="str">
        <f>IFERROR(VLOOKUP(C391,选股!$C$4:$E$1000,2,FALSE),"-")</f>
        <v>-</v>
      </c>
      <c r="F391" s="8" t="str">
        <f>IFERROR(VLOOKUP(C391,选股!$C$4:$E$1000,3,FALSE),"-")</f>
        <v>-</v>
      </c>
      <c r="G391" s="8"/>
      <c r="H391" s="9"/>
      <c r="I391" s="9" t="str">
        <f t="shared" si="13"/>
        <v>-</v>
      </c>
      <c r="J391" s="9"/>
      <c r="K391" s="8"/>
    </row>
    <row r="392" customHeight="1" spans="2:11">
      <c r="B392" s="8" t="str">
        <f t="shared" si="12"/>
        <v/>
      </c>
      <c r="C392" s="8"/>
      <c r="D392" s="8"/>
      <c r="E392" s="8" t="str">
        <f>IFERROR(VLOOKUP(C392,选股!$C$4:$E$1000,2,FALSE),"-")</f>
        <v>-</v>
      </c>
      <c r="F392" s="8" t="str">
        <f>IFERROR(VLOOKUP(C392,选股!$C$4:$E$1000,3,FALSE),"-")</f>
        <v>-</v>
      </c>
      <c r="G392" s="8"/>
      <c r="H392" s="9"/>
      <c r="I392" s="9" t="str">
        <f t="shared" si="13"/>
        <v>-</v>
      </c>
      <c r="J392" s="9"/>
      <c r="K392" s="8"/>
    </row>
    <row r="393" customHeight="1" spans="2:11">
      <c r="B393" s="8" t="str">
        <f t="shared" si="12"/>
        <v/>
      </c>
      <c r="C393" s="8"/>
      <c r="D393" s="8"/>
      <c r="E393" s="8" t="str">
        <f>IFERROR(VLOOKUP(C393,选股!$C$4:$E$1000,2,FALSE),"-")</f>
        <v>-</v>
      </c>
      <c r="F393" s="8" t="str">
        <f>IFERROR(VLOOKUP(C393,选股!$C$4:$E$1000,3,FALSE),"-")</f>
        <v>-</v>
      </c>
      <c r="G393" s="8"/>
      <c r="H393" s="9"/>
      <c r="I393" s="9" t="str">
        <f t="shared" si="13"/>
        <v>-</v>
      </c>
      <c r="J393" s="9"/>
      <c r="K393" s="8"/>
    </row>
    <row r="394" customHeight="1" spans="2:11">
      <c r="B394" s="8" t="str">
        <f t="shared" si="12"/>
        <v/>
      </c>
      <c r="C394" s="8"/>
      <c r="D394" s="8"/>
      <c r="E394" s="8" t="str">
        <f>IFERROR(VLOOKUP(C394,选股!$C$4:$E$1000,2,FALSE),"-")</f>
        <v>-</v>
      </c>
      <c r="F394" s="8" t="str">
        <f>IFERROR(VLOOKUP(C394,选股!$C$4:$E$1000,3,FALSE),"-")</f>
        <v>-</v>
      </c>
      <c r="G394" s="8"/>
      <c r="H394" s="9"/>
      <c r="I394" s="9" t="str">
        <f t="shared" si="13"/>
        <v>-</v>
      </c>
      <c r="J394" s="9"/>
      <c r="K394" s="8"/>
    </row>
    <row r="395" customHeight="1" spans="2:11">
      <c r="B395" s="8" t="str">
        <f t="shared" si="12"/>
        <v/>
      </c>
      <c r="C395" s="8"/>
      <c r="D395" s="8"/>
      <c r="E395" s="8" t="str">
        <f>IFERROR(VLOOKUP(C395,选股!$C$4:$E$1000,2,FALSE),"-")</f>
        <v>-</v>
      </c>
      <c r="F395" s="8" t="str">
        <f>IFERROR(VLOOKUP(C395,选股!$C$4:$E$1000,3,FALSE),"-")</f>
        <v>-</v>
      </c>
      <c r="G395" s="8"/>
      <c r="H395" s="9"/>
      <c r="I395" s="9" t="str">
        <f t="shared" si="13"/>
        <v>-</v>
      </c>
      <c r="J395" s="9"/>
      <c r="K395" s="8"/>
    </row>
    <row r="396" customHeight="1" spans="2:11">
      <c r="B396" s="8" t="str">
        <f t="shared" si="12"/>
        <v/>
      </c>
      <c r="C396" s="8"/>
      <c r="D396" s="8"/>
      <c r="E396" s="8" t="str">
        <f>IFERROR(VLOOKUP(C396,选股!$C$4:$E$1000,2,FALSE),"-")</f>
        <v>-</v>
      </c>
      <c r="F396" s="8" t="str">
        <f>IFERROR(VLOOKUP(C396,选股!$C$4:$E$1000,3,FALSE),"-")</f>
        <v>-</v>
      </c>
      <c r="G396" s="8"/>
      <c r="H396" s="9"/>
      <c r="I396" s="9" t="str">
        <f t="shared" si="13"/>
        <v>-</v>
      </c>
      <c r="J396" s="9"/>
      <c r="K396" s="8"/>
    </row>
    <row r="397" customHeight="1" spans="2:11">
      <c r="B397" s="8" t="str">
        <f t="shared" si="12"/>
        <v/>
      </c>
      <c r="C397" s="8"/>
      <c r="D397" s="8"/>
      <c r="E397" s="8" t="str">
        <f>IFERROR(VLOOKUP(C397,选股!$C$4:$E$1000,2,FALSE),"-")</f>
        <v>-</v>
      </c>
      <c r="F397" s="8" t="str">
        <f>IFERROR(VLOOKUP(C397,选股!$C$4:$E$1000,3,FALSE),"-")</f>
        <v>-</v>
      </c>
      <c r="G397" s="8"/>
      <c r="H397" s="9"/>
      <c r="I397" s="9" t="str">
        <f t="shared" si="13"/>
        <v>-</v>
      </c>
      <c r="J397" s="9"/>
      <c r="K397" s="8"/>
    </row>
    <row r="398" customHeight="1" spans="2:11">
      <c r="B398" s="8" t="str">
        <f t="shared" si="12"/>
        <v/>
      </c>
      <c r="C398" s="8"/>
      <c r="D398" s="8"/>
      <c r="E398" s="8" t="str">
        <f>IFERROR(VLOOKUP(C398,选股!$C$4:$E$1000,2,FALSE),"-")</f>
        <v>-</v>
      </c>
      <c r="F398" s="8" t="str">
        <f>IFERROR(VLOOKUP(C398,选股!$C$4:$E$1000,3,FALSE),"-")</f>
        <v>-</v>
      </c>
      <c r="G398" s="8"/>
      <c r="H398" s="9"/>
      <c r="I398" s="9" t="str">
        <f t="shared" si="13"/>
        <v>-</v>
      </c>
      <c r="J398" s="9"/>
      <c r="K398" s="8"/>
    </row>
    <row r="399" customHeight="1" spans="2:11">
      <c r="B399" s="8" t="str">
        <f t="shared" si="12"/>
        <v/>
      </c>
      <c r="C399" s="8"/>
      <c r="D399" s="8"/>
      <c r="E399" s="8" t="str">
        <f>IFERROR(VLOOKUP(C399,选股!$C$4:$E$1000,2,FALSE),"-")</f>
        <v>-</v>
      </c>
      <c r="F399" s="8" t="str">
        <f>IFERROR(VLOOKUP(C399,选股!$C$4:$E$1000,3,FALSE),"-")</f>
        <v>-</v>
      </c>
      <c r="G399" s="8"/>
      <c r="H399" s="9"/>
      <c r="I399" s="9" t="str">
        <f t="shared" si="13"/>
        <v>-</v>
      </c>
      <c r="J399" s="9"/>
      <c r="K399" s="8"/>
    </row>
    <row r="400" customHeight="1" spans="2:11">
      <c r="B400" s="8" t="str">
        <f t="shared" si="12"/>
        <v/>
      </c>
      <c r="C400" s="8"/>
      <c r="D400" s="8"/>
      <c r="E400" s="8" t="str">
        <f>IFERROR(VLOOKUP(C400,选股!$C$4:$E$1000,2,FALSE),"-")</f>
        <v>-</v>
      </c>
      <c r="F400" s="8" t="str">
        <f>IFERROR(VLOOKUP(C400,选股!$C$4:$E$1000,3,FALSE),"-")</f>
        <v>-</v>
      </c>
      <c r="G400" s="8"/>
      <c r="H400" s="9"/>
      <c r="I400" s="9" t="str">
        <f t="shared" si="13"/>
        <v>-</v>
      </c>
      <c r="J400" s="9"/>
      <c r="K400" s="8"/>
    </row>
    <row r="401" customHeight="1" spans="2:11">
      <c r="B401" s="8" t="str">
        <f t="shared" si="12"/>
        <v/>
      </c>
      <c r="C401" s="8"/>
      <c r="D401" s="8"/>
      <c r="E401" s="8" t="str">
        <f>IFERROR(VLOOKUP(C401,选股!$C$4:$E$1000,2,FALSE),"-")</f>
        <v>-</v>
      </c>
      <c r="F401" s="8" t="str">
        <f>IFERROR(VLOOKUP(C401,选股!$C$4:$E$1000,3,FALSE),"-")</f>
        <v>-</v>
      </c>
      <c r="G401" s="8"/>
      <c r="H401" s="9"/>
      <c r="I401" s="9" t="str">
        <f t="shared" si="13"/>
        <v>-</v>
      </c>
      <c r="J401" s="9"/>
      <c r="K401" s="8"/>
    </row>
    <row r="402" customHeight="1" spans="2:11">
      <c r="B402" s="8" t="str">
        <f t="shared" si="12"/>
        <v/>
      </c>
      <c r="C402" s="8"/>
      <c r="D402" s="8"/>
      <c r="E402" s="8" t="str">
        <f>IFERROR(VLOOKUP(C402,选股!$C$4:$E$1000,2,FALSE),"-")</f>
        <v>-</v>
      </c>
      <c r="F402" s="8" t="str">
        <f>IFERROR(VLOOKUP(C402,选股!$C$4:$E$1000,3,FALSE),"-")</f>
        <v>-</v>
      </c>
      <c r="G402" s="8"/>
      <c r="H402" s="9"/>
      <c r="I402" s="9" t="str">
        <f t="shared" si="13"/>
        <v>-</v>
      </c>
      <c r="J402" s="9"/>
      <c r="K402" s="8"/>
    </row>
    <row r="403" customHeight="1" spans="2:11">
      <c r="B403" s="8" t="str">
        <f t="shared" si="12"/>
        <v/>
      </c>
      <c r="C403" s="8"/>
      <c r="D403" s="8"/>
      <c r="E403" s="8" t="str">
        <f>IFERROR(VLOOKUP(C403,选股!$C$4:$E$1000,2,FALSE),"-")</f>
        <v>-</v>
      </c>
      <c r="F403" s="8" t="str">
        <f>IFERROR(VLOOKUP(C403,选股!$C$4:$E$1000,3,FALSE),"-")</f>
        <v>-</v>
      </c>
      <c r="G403" s="8"/>
      <c r="H403" s="9"/>
      <c r="I403" s="9" t="str">
        <f t="shared" si="13"/>
        <v>-</v>
      </c>
      <c r="J403" s="9"/>
      <c r="K403" s="8"/>
    </row>
    <row r="404" customHeight="1" spans="2:11">
      <c r="B404" s="8" t="str">
        <f t="shared" si="12"/>
        <v/>
      </c>
      <c r="C404" s="8"/>
      <c r="D404" s="8"/>
      <c r="E404" s="8" t="str">
        <f>IFERROR(VLOOKUP(C404,选股!$C$4:$E$1000,2,FALSE),"-")</f>
        <v>-</v>
      </c>
      <c r="F404" s="8" t="str">
        <f>IFERROR(VLOOKUP(C404,选股!$C$4:$E$1000,3,FALSE),"-")</f>
        <v>-</v>
      </c>
      <c r="G404" s="8"/>
      <c r="H404" s="9"/>
      <c r="I404" s="9" t="str">
        <f t="shared" si="13"/>
        <v>-</v>
      </c>
      <c r="J404" s="9"/>
      <c r="K404" s="8"/>
    </row>
    <row r="405" customHeight="1" spans="2:11">
      <c r="B405" s="8" t="str">
        <f t="shared" si="12"/>
        <v/>
      </c>
      <c r="C405" s="8"/>
      <c r="D405" s="8"/>
      <c r="E405" s="8" t="str">
        <f>IFERROR(VLOOKUP(C405,选股!$C$4:$E$1000,2,FALSE),"-")</f>
        <v>-</v>
      </c>
      <c r="F405" s="8" t="str">
        <f>IFERROR(VLOOKUP(C405,选股!$C$4:$E$1000,3,FALSE),"-")</f>
        <v>-</v>
      </c>
      <c r="G405" s="8"/>
      <c r="H405" s="9"/>
      <c r="I405" s="9" t="str">
        <f t="shared" si="13"/>
        <v>-</v>
      </c>
      <c r="J405" s="9"/>
      <c r="K405" s="8"/>
    </row>
    <row r="406" customHeight="1" spans="2:11">
      <c r="B406" s="8" t="str">
        <f t="shared" si="12"/>
        <v/>
      </c>
      <c r="C406" s="8"/>
      <c r="D406" s="8"/>
      <c r="E406" s="8" t="str">
        <f>IFERROR(VLOOKUP(C406,选股!$C$4:$E$1000,2,FALSE),"-")</f>
        <v>-</v>
      </c>
      <c r="F406" s="8" t="str">
        <f>IFERROR(VLOOKUP(C406,选股!$C$4:$E$1000,3,FALSE),"-")</f>
        <v>-</v>
      </c>
      <c r="G406" s="8"/>
      <c r="H406" s="9"/>
      <c r="I406" s="9" t="str">
        <f t="shared" si="13"/>
        <v>-</v>
      </c>
      <c r="J406" s="9"/>
      <c r="K406" s="8"/>
    </row>
    <row r="407" customHeight="1" spans="2:11">
      <c r="B407" s="8" t="str">
        <f t="shared" si="12"/>
        <v/>
      </c>
      <c r="C407" s="8"/>
      <c r="D407" s="8"/>
      <c r="E407" s="8" t="str">
        <f>IFERROR(VLOOKUP(C407,选股!$C$4:$E$1000,2,FALSE),"-")</f>
        <v>-</v>
      </c>
      <c r="F407" s="8" t="str">
        <f>IFERROR(VLOOKUP(C407,选股!$C$4:$E$1000,3,FALSE),"-")</f>
        <v>-</v>
      </c>
      <c r="G407" s="8"/>
      <c r="H407" s="9"/>
      <c r="I407" s="9" t="str">
        <f t="shared" si="13"/>
        <v>-</v>
      </c>
      <c r="J407" s="9"/>
      <c r="K407" s="8"/>
    </row>
    <row r="408" customHeight="1" spans="2:11">
      <c r="B408" s="8" t="str">
        <f t="shared" si="12"/>
        <v/>
      </c>
      <c r="C408" s="8"/>
      <c r="D408" s="8"/>
      <c r="E408" s="8" t="str">
        <f>IFERROR(VLOOKUP(C408,选股!$C$4:$E$1000,2,FALSE),"-")</f>
        <v>-</v>
      </c>
      <c r="F408" s="8" t="str">
        <f>IFERROR(VLOOKUP(C408,选股!$C$4:$E$1000,3,FALSE),"-")</f>
        <v>-</v>
      </c>
      <c r="G408" s="8"/>
      <c r="H408" s="9"/>
      <c r="I408" s="9" t="str">
        <f t="shared" si="13"/>
        <v>-</v>
      </c>
      <c r="J408" s="9"/>
      <c r="K408" s="8"/>
    </row>
    <row r="409" customHeight="1" spans="2:11">
      <c r="B409" s="8" t="str">
        <f t="shared" si="12"/>
        <v/>
      </c>
      <c r="C409" s="8"/>
      <c r="D409" s="8"/>
      <c r="E409" s="8" t="str">
        <f>IFERROR(VLOOKUP(C409,选股!$C$4:$E$1000,2,FALSE),"-")</f>
        <v>-</v>
      </c>
      <c r="F409" s="8" t="str">
        <f>IFERROR(VLOOKUP(C409,选股!$C$4:$E$1000,3,FALSE),"-")</f>
        <v>-</v>
      </c>
      <c r="G409" s="8"/>
      <c r="H409" s="9"/>
      <c r="I409" s="9" t="str">
        <f t="shared" si="13"/>
        <v>-</v>
      </c>
      <c r="J409" s="9"/>
      <c r="K409" s="8"/>
    </row>
    <row r="410" customHeight="1" spans="2:11">
      <c r="B410" s="8" t="str">
        <f t="shared" si="12"/>
        <v/>
      </c>
      <c r="C410" s="8"/>
      <c r="D410" s="8"/>
      <c r="E410" s="8" t="str">
        <f>IFERROR(VLOOKUP(C410,选股!$C$4:$E$1000,2,FALSE),"-")</f>
        <v>-</v>
      </c>
      <c r="F410" s="8" t="str">
        <f>IFERROR(VLOOKUP(C410,选股!$C$4:$E$1000,3,FALSE),"-")</f>
        <v>-</v>
      </c>
      <c r="G410" s="8"/>
      <c r="H410" s="9"/>
      <c r="I410" s="9" t="str">
        <f t="shared" si="13"/>
        <v>-</v>
      </c>
      <c r="J410" s="9"/>
      <c r="K410" s="8"/>
    </row>
    <row r="411" customHeight="1" spans="2:11">
      <c r="B411" s="8" t="str">
        <f t="shared" si="12"/>
        <v/>
      </c>
      <c r="C411" s="8"/>
      <c r="D411" s="8"/>
      <c r="E411" s="8" t="str">
        <f>IFERROR(VLOOKUP(C411,选股!$C$4:$E$1000,2,FALSE),"-")</f>
        <v>-</v>
      </c>
      <c r="F411" s="8" t="str">
        <f>IFERROR(VLOOKUP(C411,选股!$C$4:$E$1000,3,FALSE),"-")</f>
        <v>-</v>
      </c>
      <c r="G411" s="8"/>
      <c r="H411" s="9"/>
      <c r="I411" s="9" t="str">
        <f t="shared" si="13"/>
        <v>-</v>
      </c>
      <c r="J411" s="9"/>
      <c r="K411" s="8"/>
    </row>
    <row r="412" customHeight="1" spans="2:11">
      <c r="B412" s="8" t="str">
        <f t="shared" si="12"/>
        <v/>
      </c>
      <c r="C412" s="8"/>
      <c r="D412" s="8"/>
      <c r="E412" s="8" t="str">
        <f>IFERROR(VLOOKUP(C412,选股!$C$4:$E$1000,2,FALSE),"-")</f>
        <v>-</v>
      </c>
      <c r="F412" s="8" t="str">
        <f>IFERROR(VLOOKUP(C412,选股!$C$4:$E$1000,3,FALSE),"-")</f>
        <v>-</v>
      </c>
      <c r="G412" s="8"/>
      <c r="H412" s="9"/>
      <c r="I412" s="9" t="str">
        <f t="shared" si="13"/>
        <v>-</v>
      </c>
      <c r="J412" s="9"/>
      <c r="K412" s="8"/>
    </row>
    <row r="413" customHeight="1" spans="2:11">
      <c r="B413" s="8" t="str">
        <f t="shared" si="12"/>
        <v/>
      </c>
      <c r="C413" s="8"/>
      <c r="D413" s="8"/>
      <c r="E413" s="8" t="str">
        <f>IFERROR(VLOOKUP(C413,选股!$C$4:$E$1000,2,FALSE),"-")</f>
        <v>-</v>
      </c>
      <c r="F413" s="8" t="str">
        <f>IFERROR(VLOOKUP(C413,选股!$C$4:$E$1000,3,FALSE),"-")</f>
        <v>-</v>
      </c>
      <c r="G413" s="8"/>
      <c r="H413" s="9"/>
      <c r="I413" s="9" t="str">
        <f t="shared" si="13"/>
        <v>-</v>
      </c>
      <c r="J413" s="9"/>
      <c r="K413" s="8"/>
    </row>
    <row r="414" customHeight="1" spans="2:11">
      <c r="B414" s="8" t="str">
        <f t="shared" si="12"/>
        <v/>
      </c>
      <c r="C414" s="8"/>
      <c r="D414" s="8"/>
      <c r="E414" s="8" t="str">
        <f>IFERROR(VLOOKUP(C414,选股!$C$4:$E$1000,2,FALSE),"-")</f>
        <v>-</v>
      </c>
      <c r="F414" s="8" t="str">
        <f>IFERROR(VLOOKUP(C414,选股!$C$4:$E$1000,3,FALSE),"-")</f>
        <v>-</v>
      </c>
      <c r="G414" s="8"/>
      <c r="H414" s="9"/>
      <c r="I414" s="9" t="str">
        <f t="shared" si="13"/>
        <v>-</v>
      </c>
      <c r="J414" s="9"/>
      <c r="K414" s="8"/>
    </row>
    <row r="415" customHeight="1" spans="2:11">
      <c r="B415" s="8" t="str">
        <f t="shared" si="12"/>
        <v/>
      </c>
      <c r="C415" s="8"/>
      <c r="D415" s="8"/>
      <c r="E415" s="8" t="str">
        <f>IFERROR(VLOOKUP(C415,选股!$C$4:$E$1000,2,FALSE),"-")</f>
        <v>-</v>
      </c>
      <c r="F415" s="8" t="str">
        <f>IFERROR(VLOOKUP(C415,选股!$C$4:$E$1000,3,FALSE),"-")</f>
        <v>-</v>
      </c>
      <c r="G415" s="8"/>
      <c r="H415" s="9"/>
      <c r="I415" s="9" t="str">
        <f t="shared" si="13"/>
        <v>-</v>
      </c>
      <c r="J415" s="9"/>
      <c r="K415" s="8"/>
    </row>
    <row r="416" customHeight="1" spans="2:11">
      <c r="B416" s="8" t="str">
        <f t="shared" si="12"/>
        <v/>
      </c>
      <c r="C416" s="8"/>
      <c r="D416" s="8"/>
      <c r="E416" s="8" t="str">
        <f>IFERROR(VLOOKUP(C416,选股!$C$4:$E$1000,2,FALSE),"-")</f>
        <v>-</v>
      </c>
      <c r="F416" s="8" t="str">
        <f>IFERROR(VLOOKUP(C416,选股!$C$4:$E$1000,3,FALSE),"-")</f>
        <v>-</v>
      </c>
      <c r="G416" s="8"/>
      <c r="H416" s="9"/>
      <c r="I416" s="9" t="str">
        <f t="shared" si="13"/>
        <v>-</v>
      </c>
      <c r="J416" s="9"/>
      <c r="K416" s="8"/>
    </row>
    <row r="417" customHeight="1" spans="2:11">
      <c r="B417" s="8" t="str">
        <f t="shared" si="12"/>
        <v/>
      </c>
      <c r="C417" s="8"/>
      <c r="D417" s="8"/>
      <c r="E417" s="8" t="str">
        <f>IFERROR(VLOOKUP(C417,选股!$C$4:$E$1000,2,FALSE),"-")</f>
        <v>-</v>
      </c>
      <c r="F417" s="8" t="str">
        <f>IFERROR(VLOOKUP(C417,选股!$C$4:$E$1000,3,FALSE),"-")</f>
        <v>-</v>
      </c>
      <c r="G417" s="8"/>
      <c r="H417" s="9"/>
      <c r="I417" s="9" t="str">
        <f t="shared" si="13"/>
        <v>-</v>
      </c>
      <c r="J417" s="9"/>
      <c r="K417" s="8"/>
    </row>
    <row r="418" customHeight="1" spans="2:11">
      <c r="B418" s="8" t="str">
        <f t="shared" si="12"/>
        <v/>
      </c>
      <c r="C418" s="8"/>
      <c r="D418" s="8"/>
      <c r="E418" s="8" t="str">
        <f>IFERROR(VLOOKUP(C418,选股!$C$4:$E$1000,2,FALSE),"-")</f>
        <v>-</v>
      </c>
      <c r="F418" s="8" t="str">
        <f>IFERROR(VLOOKUP(C418,选股!$C$4:$E$1000,3,FALSE),"-")</f>
        <v>-</v>
      </c>
      <c r="G418" s="8"/>
      <c r="H418" s="9"/>
      <c r="I418" s="9" t="str">
        <f t="shared" si="13"/>
        <v>-</v>
      </c>
      <c r="J418" s="9"/>
      <c r="K418" s="8"/>
    </row>
    <row r="419" customHeight="1" spans="2:11">
      <c r="B419" s="8" t="str">
        <f t="shared" si="12"/>
        <v/>
      </c>
      <c r="C419" s="8"/>
      <c r="D419" s="8"/>
      <c r="E419" s="8" t="str">
        <f>IFERROR(VLOOKUP(C419,选股!$C$4:$E$1000,2,FALSE),"-")</f>
        <v>-</v>
      </c>
      <c r="F419" s="8" t="str">
        <f>IFERROR(VLOOKUP(C419,选股!$C$4:$E$1000,3,FALSE),"-")</f>
        <v>-</v>
      </c>
      <c r="G419" s="8"/>
      <c r="H419" s="9"/>
      <c r="I419" s="9" t="str">
        <f t="shared" si="13"/>
        <v>-</v>
      </c>
      <c r="J419" s="9"/>
      <c r="K419" s="8"/>
    </row>
    <row r="420" customHeight="1" spans="2:11">
      <c r="B420" s="8" t="str">
        <f t="shared" si="12"/>
        <v/>
      </c>
      <c r="C420" s="8"/>
      <c r="D420" s="8"/>
      <c r="E420" s="8" t="str">
        <f>IFERROR(VLOOKUP(C420,选股!$C$4:$E$1000,2,FALSE),"-")</f>
        <v>-</v>
      </c>
      <c r="F420" s="8" t="str">
        <f>IFERROR(VLOOKUP(C420,选股!$C$4:$E$1000,3,FALSE),"-")</f>
        <v>-</v>
      </c>
      <c r="G420" s="8"/>
      <c r="H420" s="9"/>
      <c r="I420" s="9" t="str">
        <f t="shared" si="13"/>
        <v>-</v>
      </c>
      <c r="J420" s="9"/>
      <c r="K420" s="8"/>
    </row>
    <row r="421" customHeight="1" spans="2:11">
      <c r="B421" s="8" t="str">
        <f t="shared" si="12"/>
        <v/>
      </c>
      <c r="C421" s="8"/>
      <c r="D421" s="8"/>
      <c r="E421" s="8" t="str">
        <f>IFERROR(VLOOKUP(C421,选股!$C$4:$E$1000,2,FALSE),"-")</f>
        <v>-</v>
      </c>
      <c r="F421" s="8" t="str">
        <f>IFERROR(VLOOKUP(C421,选股!$C$4:$E$1000,3,FALSE),"-")</f>
        <v>-</v>
      </c>
      <c r="G421" s="8"/>
      <c r="H421" s="9"/>
      <c r="I421" s="9" t="str">
        <f t="shared" si="13"/>
        <v>-</v>
      </c>
      <c r="J421" s="9"/>
      <c r="K421" s="8"/>
    </row>
    <row r="422" customHeight="1" spans="2:11">
      <c r="B422" s="8" t="str">
        <f t="shared" si="12"/>
        <v/>
      </c>
      <c r="C422" s="8"/>
      <c r="D422" s="8"/>
      <c r="E422" s="8" t="str">
        <f>IFERROR(VLOOKUP(C422,选股!$C$4:$E$1000,2,FALSE),"-")</f>
        <v>-</v>
      </c>
      <c r="F422" s="8" t="str">
        <f>IFERROR(VLOOKUP(C422,选股!$C$4:$E$1000,3,FALSE),"-")</f>
        <v>-</v>
      </c>
      <c r="G422" s="8"/>
      <c r="H422" s="9"/>
      <c r="I422" s="9" t="str">
        <f t="shared" si="13"/>
        <v>-</v>
      </c>
      <c r="J422" s="9"/>
      <c r="K422" s="8"/>
    </row>
    <row r="423" customHeight="1" spans="2:11">
      <c r="B423" s="8" t="str">
        <f t="shared" si="12"/>
        <v/>
      </c>
      <c r="C423" s="8"/>
      <c r="D423" s="8"/>
      <c r="E423" s="8" t="str">
        <f>IFERROR(VLOOKUP(C423,选股!$C$4:$E$1000,2,FALSE),"-")</f>
        <v>-</v>
      </c>
      <c r="F423" s="8" t="str">
        <f>IFERROR(VLOOKUP(C423,选股!$C$4:$E$1000,3,FALSE),"-")</f>
        <v>-</v>
      </c>
      <c r="G423" s="8"/>
      <c r="H423" s="9"/>
      <c r="I423" s="9" t="str">
        <f t="shared" si="13"/>
        <v>-</v>
      </c>
      <c r="J423" s="9"/>
      <c r="K423" s="8"/>
    </row>
    <row r="424" customHeight="1" spans="2:11">
      <c r="B424" s="8" t="str">
        <f t="shared" si="12"/>
        <v/>
      </c>
      <c r="C424" s="8"/>
      <c r="D424" s="8"/>
      <c r="E424" s="8" t="str">
        <f>IFERROR(VLOOKUP(C424,选股!$C$4:$E$1000,2,FALSE),"-")</f>
        <v>-</v>
      </c>
      <c r="F424" s="8" t="str">
        <f>IFERROR(VLOOKUP(C424,选股!$C$4:$E$1000,3,FALSE),"-")</f>
        <v>-</v>
      </c>
      <c r="G424" s="8"/>
      <c r="H424" s="9"/>
      <c r="I424" s="9" t="str">
        <f t="shared" si="13"/>
        <v>-</v>
      </c>
      <c r="J424" s="9"/>
      <c r="K424" s="8"/>
    </row>
    <row r="425" customHeight="1" spans="2:11">
      <c r="B425" s="8" t="str">
        <f t="shared" si="12"/>
        <v/>
      </c>
      <c r="C425" s="8"/>
      <c r="D425" s="8"/>
      <c r="E425" s="8" t="str">
        <f>IFERROR(VLOOKUP(C425,选股!$C$4:$E$1000,2,FALSE),"-")</f>
        <v>-</v>
      </c>
      <c r="F425" s="8" t="str">
        <f>IFERROR(VLOOKUP(C425,选股!$C$4:$E$1000,3,FALSE),"-")</f>
        <v>-</v>
      </c>
      <c r="G425" s="8"/>
      <c r="H425" s="9"/>
      <c r="I425" s="9" t="str">
        <f t="shared" si="13"/>
        <v>-</v>
      </c>
      <c r="J425" s="9"/>
      <c r="K425" s="8"/>
    </row>
    <row r="426" customHeight="1" spans="2:11">
      <c r="B426" s="8" t="str">
        <f t="shared" si="12"/>
        <v/>
      </c>
      <c r="C426" s="8"/>
      <c r="D426" s="8"/>
      <c r="E426" s="8" t="str">
        <f>IFERROR(VLOOKUP(C426,选股!$C$4:$E$1000,2,FALSE),"-")</f>
        <v>-</v>
      </c>
      <c r="F426" s="8" t="str">
        <f>IFERROR(VLOOKUP(C426,选股!$C$4:$E$1000,3,FALSE),"-")</f>
        <v>-</v>
      </c>
      <c r="G426" s="8"/>
      <c r="H426" s="9"/>
      <c r="I426" s="9" t="str">
        <f t="shared" si="13"/>
        <v>-</v>
      </c>
      <c r="J426" s="9"/>
      <c r="K426" s="8"/>
    </row>
    <row r="427" customHeight="1" spans="2:11">
      <c r="B427" s="8" t="str">
        <f t="shared" si="12"/>
        <v/>
      </c>
      <c r="C427" s="8"/>
      <c r="D427" s="8"/>
      <c r="E427" s="8" t="str">
        <f>IFERROR(VLOOKUP(C427,选股!$C$4:$E$1000,2,FALSE),"-")</f>
        <v>-</v>
      </c>
      <c r="F427" s="8" t="str">
        <f>IFERROR(VLOOKUP(C427,选股!$C$4:$E$1000,3,FALSE),"-")</f>
        <v>-</v>
      </c>
      <c r="G427" s="8"/>
      <c r="H427" s="9"/>
      <c r="I427" s="9" t="str">
        <f t="shared" si="13"/>
        <v>-</v>
      </c>
      <c r="J427" s="9"/>
      <c r="K427" s="8"/>
    </row>
    <row r="428" customHeight="1" spans="2:11">
      <c r="B428" s="8" t="str">
        <f t="shared" si="12"/>
        <v/>
      </c>
      <c r="C428" s="8"/>
      <c r="D428" s="8"/>
      <c r="E428" s="8" t="str">
        <f>IFERROR(VLOOKUP(C428,选股!$C$4:$E$1000,2,FALSE),"-")</f>
        <v>-</v>
      </c>
      <c r="F428" s="8" t="str">
        <f>IFERROR(VLOOKUP(C428,选股!$C$4:$E$1000,3,FALSE),"-")</f>
        <v>-</v>
      </c>
      <c r="G428" s="8"/>
      <c r="H428" s="9"/>
      <c r="I428" s="9" t="str">
        <f t="shared" si="13"/>
        <v>-</v>
      </c>
      <c r="J428" s="9"/>
      <c r="K428" s="8"/>
    </row>
    <row r="429" customHeight="1" spans="2:11">
      <c r="B429" s="8" t="str">
        <f t="shared" si="12"/>
        <v/>
      </c>
      <c r="C429" s="8"/>
      <c r="D429" s="8"/>
      <c r="E429" s="8" t="str">
        <f>IFERROR(VLOOKUP(C429,选股!$C$4:$E$1000,2,FALSE),"-")</f>
        <v>-</v>
      </c>
      <c r="F429" s="8" t="str">
        <f>IFERROR(VLOOKUP(C429,选股!$C$4:$E$1000,3,FALSE),"-")</f>
        <v>-</v>
      </c>
      <c r="G429" s="8"/>
      <c r="H429" s="9"/>
      <c r="I429" s="9" t="str">
        <f t="shared" si="13"/>
        <v>-</v>
      </c>
      <c r="J429" s="9"/>
      <c r="K429" s="8"/>
    </row>
    <row r="430" customHeight="1" spans="2:11">
      <c r="B430" s="8" t="str">
        <f t="shared" si="12"/>
        <v/>
      </c>
      <c r="C430" s="8"/>
      <c r="D430" s="8"/>
      <c r="E430" s="8" t="str">
        <f>IFERROR(VLOOKUP(C430,选股!$C$4:$E$1000,2,FALSE),"-")</f>
        <v>-</v>
      </c>
      <c r="F430" s="8" t="str">
        <f>IFERROR(VLOOKUP(C430,选股!$C$4:$E$1000,3,FALSE),"-")</f>
        <v>-</v>
      </c>
      <c r="G430" s="8"/>
      <c r="H430" s="9"/>
      <c r="I430" s="9" t="str">
        <f t="shared" si="13"/>
        <v>-</v>
      </c>
      <c r="J430" s="9"/>
      <c r="K430" s="8"/>
    </row>
    <row r="431" customHeight="1" spans="2:11">
      <c r="B431" s="8" t="str">
        <f t="shared" si="12"/>
        <v/>
      </c>
      <c r="C431" s="8"/>
      <c r="D431" s="8"/>
      <c r="E431" s="8" t="str">
        <f>IFERROR(VLOOKUP(C431,选股!$C$4:$E$1000,2,FALSE),"-")</f>
        <v>-</v>
      </c>
      <c r="F431" s="8" t="str">
        <f>IFERROR(VLOOKUP(C431,选股!$C$4:$E$1000,3,FALSE),"-")</f>
        <v>-</v>
      </c>
      <c r="G431" s="8"/>
      <c r="H431" s="9"/>
      <c r="I431" s="9" t="str">
        <f t="shared" si="13"/>
        <v>-</v>
      </c>
      <c r="J431" s="9"/>
      <c r="K431" s="8"/>
    </row>
    <row r="432" customHeight="1" spans="2:11">
      <c r="B432" s="8" t="str">
        <f t="shared" si="12"/>
        <v/>
      </c>
      <c r="C432" s="8"/>
      <c r="D432" s="8"/>
      <c r="E432" s="8" t="str">
        <f>IFERROR(VLOOKUP(C432,选股!$C$4:$E$1000,2,FALSE),"-")</f>
        <v>-</v>
      </c>
      <c r="F432" s="8" t="str">
        <f>IFERROR(VLOOKUP(C432,选股!$C$4:$E$1000,3,FALSE),"-")</f>
        <v>-</v>
      </c>
      <c r="G432" s="8"/>
      <c r="H432" s="9"/>
      <c r="I432" s="9" t="str">
        <f t="shared" si="13"/>
        <v>-</v>
      </c>
      <c r="J432" s="9"/>
      <c r="K432" s="8"/>
    </row>
    <row r="433" customHeight="1" spans="2:11">
      <c r="B433" s="8" t="str">
        <f t="shared" si="12"/>
        <v/>
      </c>
      <c r="C433" s="8"/>
      <c r="D433" s="8"/>
      <c r="E433" s="8" t="str">
        <f>IFERROR(VLOOKUP(C433,选股!$C$4:$E$1000,2,FALSE),"-")</f>
        <v>-</v>
      </c>
      <c r="F433" s="8" t="str">
        <f>IFERROR(VLOOKUP(C433,选股!$C$4:$E$1000,3,FALSE),"-")</f>
        <v>-</v>
      </c>
      <c r="G433" s="8"/>
      <c r="H433" s="9"/>
      <c r="I433" s="9" t="str">
        <f t="shared" si="13"/>
        <v>-</v>
      </c>
      <c r="J433" s="9"/>
      <c r="K433" s="8"/>
    </row>
    <row r="434" customHeight="1" spans="2:11">
      <c r="B434" s="8" t="str">
        <f t="shared" si="12"/>
        <v/>
      </c>
      <c r="C434" s="8"/>
      <c r="D434" s="8"/>
      <c r="E434" s="8" t="str">
        <f>IFERROR(VLOOKUP(C434,选股!$C$4:$E$1000,2,FALSE),"-")</f>
        <v>-</v>
      </c>
      <c r="F434" s="8" t="str">
        <f>IFERROR(VLOOKUP(C434,选股!$C$4:$E$1000,3,FALSE),"-")</f>
        <v>-</v>
      </c>
      <c r="G434" s="8"/>
      <c r="H434" s="9"/>
      <c r="I434" s="9" t="str">
        <f t="shared" si="13"/>
        <v>-</v>
      </c>
      <c r="J434" s="9"/>
      <c r="K434" s="8"/>
    </row>
    <row r="435" customHeight="1" spans="2:11">
      <c r="B435" s="8" t="str">
        <f t="shared" si="12"/>
        <v/>
      </c>
      <c r="C435" s="8"/>
      <c r="D435" s="8"/>
      <c r="E435" s="8" t="str">
        <f>IFERROR(VLOOKUP(C435,选股!$C$4:$E$1000,2,FALSE),"-")</f>
        <v>-</v>
      </c>
      <c r="F435" s="8" t="str">
        <f>IFERROR(VLOOKUP(C435,选股!$C$4:$E$1000,3,FALSE),"-")</f>
        <v>-</v>
      </c>
      <c r="G435" s="8"/>
      <c r="H435" s="9"/>
      <c r="I435" s="9" t="str">
        <f t="shared" si="13"/>
        <v>-</v>
      </c>
      <c r="J435" s="9"/>
      <c r="K435" s="8"/>
    </row>
    <row r="436" customHeight="1" spans="2:11">
      <c r="B436" s="8" t="str">
        <f t="shared" si="12"/>
        <v/>
      </c>
      <c r="C436" s="8"/>
      <c r="D436" s="8"/>
      <c r="E436" s="8" t="str">
        <f>IFERROR(VLOOKUP(C436,选股!$C$4:$E$1000,2,FALSE),"-")</f>
        <v>-</v>
      </c>
      <c r="F436" s="8" t="str">
        <f>IFERROR(VLOOKUP(C436,选股!$C$4:$E$1000,3,FALSE),"-")</f>
        <v>-</v>
      </c>
      <c r="G436" s="8"/>
      <c r="H436" s="9"/>
      <c r="I436" s="9" t="str">
        <f t="shared" si="13"/>
        <v>-</v>
      </c>
      <c r="J436" s="9"/>
      <c r="K436" s="8"/>
    </row>
    <row r="437" customHeight="1" spans="2:11">
      <c r="B437" s="8" t="str">
        <f t="shared" si="12"/>
        <v/>
      </c>
      <c r="C437" s="8"/>
      <c r="D437" s="8"/>
      <c r="E437" s="8" t="str">
        <f>IFERROR(VLOOKUP(C437,选股!$C$4:$E$1000,2,FALSE),"-")</f>
        <v>-</v>
      </c>
      <c r="F437" s="8" t="str">
        <f>IFERROR(VLOOKUP(C437,选股!$C$4:$E$1000,3,FALSE),"-")</f>
        <v>-</v>
      </c>
      <c r="G437" s="8"/>
      <c r="H437" s="9"/>
      <c r="I437" s="9" t="str">
        <f t="shared" si="13"/>
        <v>-</v>
      </c>
      <c r="J437" s="9"/>
      <c r="K437" s="8"/>
    </row>
    <row r="438" customHeight="1" spans="2:11">
      <c r="B438" s="8" t="str">
        <f t="shared" si="12"/>
        <v/>
      </c>
      <c r="C438" s="8"/>
      <c r="D438" s="8"/>
      <c r="E438" s="8" t="str">
        <f>IFERROR(VLOOKUP(C438,选股!$C$4:$E$1000,2,FALSE),"-")</f>
        <v>-</v>
      </c>
      <c r="F438" s="8" t="str">
        <f>IFERROR(VLOOKUP(C438,选股!$C$4:$E$1000,3,FALSE),"-")</f>
        <v>-</v>
      </c>
      <c r="G438" s="8"/>
      <c r="H438" s="9"/>
      <c r="I438" s="9" t="str">
        <f t="shared" si="13"/>
        <v>-</v>
      </c>
      <c r="J438" s="9"/>
      <c r="K438" s="8"/>
    </row>
    <row r="439" customHeight="1" spans="2:11">
      <c r="B439" s="8" t="str">
        <f t="shared" si="12"/>
        <v/>
      </c>
      <c r="C439" s="8"/>
      <c r="D439" s="8"/>
      <c r="E439" s="8" t="str">
        <f>IFERROR(VLOOKUP(C439,选股!$C$4:$E$1000,2,FALSE),"-")</f>
        <v>-</v>
      </c>
      <c r="F439" s="8" t="str">
        <f>IFERROR(VLOOKUP(C439,选股!$C$4:$E$1000,3,FALSE),"-")</f>
        <v>-</v>
      </c>
      <c r="G439" s="8"/>
      <c r="H439" s="9"/>
      <c r="I439" s="9" t="str">
        <f t="shared" si="13"/>
        <v>-</v>
      </c>
      <c r="J439" s="9"/>
      <c r="K439" s="8"/>
    </row>
    <row r="440" customHeight="1" spans="2:11">
      <c r="B440" s="8" t="str">
        <f t="shared" si="12"/>
        <v/>
      </c>
      <c r="C440" s="8"/>
      <c r="D440" s="8"/>
      <c r="E440" s="8" t="str">
        <f>IFERROR(VLOOKUP(C440,选股!$C$4:$E$1000,2,FALSE),"-")</f>
        <v>-</v>
      </c>
      <c r="F440" s="8" t="str">
        <f>IFERROR(VLOOKUP(C440,选股!$C$4:$E$1000,3,FALSE),"-")</f>
        <v>-</v>
      </c>
      <c r="G440" s="8"/>
      <c r="H440" s="9"/>
      <c r="I440" s="9" t="str">
        <f t="shared" si="13"/>
        <v>-</v>
      </c>
      <c r="J440" s="9"/>
      <c r="K440" s="8"/>
    </row>
    <row r="441" customHeight="1" spans="2:11">
      <c r="B441" s="8" t="str">
        <f t="shared" si="12"/>
        <v/>
      </c>
      <c r="C441" s="8"/>
      <c r="D441" s="8"/>
      <c r="E441" s="8" t="str">
        <f>IFERROR(VLOOKUP(C441,选股!$C$4:$E$1000,2,FALSE),"-")</f>
        <v>-</v>
      </c>
      <c r="F441" s="8" t="str">
        <f>IFERROR(VLOOKUP(C441,选股!$C$4:$E$1000,3,FALSE),"-")</f>
        <v>-</v>
      </c>
      <c r="G441" s="8"/>
      <c r="H441" s="9"/>
      <c r="I441" s="9" t="str">
        <f t="shared" si="13"/>
        <v>-</v>
      </c>
      <c r="J441" s="9"/>
      <c r="K441" s="8"/>
    </row>
    <row r="442" customHeight="1" spans="2:11">
      <c r="B442" s="8" t="str">
        <f t="shared" si="12"/>
        <v/>
      </c>
      <c r="C442" s="8"/>
      <c r="D442" s="8"/>
      <c r="E442" s="8" t="str">
        <f>IFERROR(VLOOKUP(C442,选股!$C$4:$E$1000,2,FALSE),"-")</f>
        <v>-</v>
      </c>
      <c r="F442" s="8" t="str">
        <f>IFERROR(VLOOKUP(C442,选股!$C$4:$E$1000,3,FALSE),"-")</f>
        <v>-</v>
      </c>
      <c r="G442" s="8"/>
      <c r="H442" s="9"/>
      <c r="I442" s="9" t="str">
        <f t="shared" si="13"/>
        <v>-</v>
      </c>
      <c r="J442" s="9"/>
      <c r="K442" s="8"/>
    </row>
    <row r="443" customHeight="1" spans="2:11">
      <c r="B443" s="8" t="str">
        <f t="shared" si="12"/>
        <v/>
      </c>
      <c r="C443" s="8"/>
      <c r="D443" s="8"/>
      <c r="E443" s="8" t="str">
        <f>IFERROR(VLOOKUP(C443,选股!$C$4:$E$1000,2,FALSE),"-")</f>
        <v>-</v>
      </c>
      <c r="F443" s="8" t="str">
        <f>IFERROR(VLOOKUP(C443,选股!$C$4:$E$1000,3,FALSE),"-")</f>
        <v>-</v>
      </c>
      <c r="G443" s="8"/>
      <c r="H443" s="9"/>
      <c r="I443" s="9" t="str">
        <f t="shared" si="13"/>
        <v>-</v>
      </c>
      <c r="J443" s="9"/>
      <c r="K443" s="8"/>
    </row>
    <row r="444" customHeight="1" spans="2:11">
      <c r="B444" s="8" t="str">
        <f t="shared" si="12"/>
        <v/>
      </c>
      <c r="C444" s="8"/>
      <c r="D444" s="8"/>
      <c r="E444" s="8" t="str">
        <f>IFERROR(VLOOKUP(C444,选股!$C$4:$E$1000,2,FALSE),"-")</f>
        <v>-</v>
      </c>
      <c r="F444" s="8" t="str">
        <f>IFERROR(VLOOKUP(C444,选股!$C$4:$E$1000,3,FALSE),"-")</f>
        <v>-</v>
      </c>
      <c r="G444" s="8"/>
      <c r="H444" s="9"/>
      <c r="I444" s="9" t="str">
        <f t="shared" si="13"/>
        <v>-</v>
      </c>
      <c r="J444" s="9"/>
      <c r="K444" s="8"/>
    </row>
    <row r="445" customHeight="1" spans="2:11">
      <c r="B445" s="8" t="str">
        <f t="shared" si="12"/>
        <v/>
      </c>
      <c r="C445" s="8"/>
      <c r="D445" s="8"/>
      <c r="E445" s="8" t="str">
        <f>IFERROR(VLOOKUP(C445,选股!$C$4:$E$1000,2,FALSE),"-")</f>
        <v>-</v>
      </c>
      <c r="F445" s="8" t="str">
        <f>IFERROR(VLOOKUP(C445,选股!$C$4:$E$1000,3,FALSE),"-")</f>
        <v>-</v>
      </c>
      <c r="G445" s="8"/>
      <c r="H445" s="9"/>
      <c r="I445" s="9" t="str">
        <f t="shared" si="13"/>
        <v>-</v>
      </c>
      <c r="J445" s="9"/>
      <c r="K445" s="8"/>
    </row>
    <row r="446" customHeight="1" spans="2:11">
      <c r="B446" s="8" t="str">
        <f t="shared" si="12"/>
        <v/>
      </c>
      <c r="C446" s="8"/>
      <c r="D446" s="8"/>
      <c r="E446" s="8" t="str">
        <f>IFERROR(VLOOKUP(C446,选股!$C$4:$E$1000,2,FALSE),"-")</f>
        <v>-</v>
      </c>
      <c r="F446" s="8" t="str">
        <f>IFERROR(VLOOKUP(C446,选股!$C$4:$E$1000,3,FALSE),"-")</f>
        <v>-</v>
      </c>
      <c r="G446" s="8"/>
      <c r="H446" s="9"/>
      <c r="I446" s="9" t="str">
        <f t="shared" si="13"/>
        <v>-</v>
      </c>
      <c r="J446" s="9"/>
      <c r="K446" s="8"/>
    </row>
    <row r="447" customHeight="1" spans="2:11">
      <c r="B447" s="8" t="str">
        <f t="shared" si="12"/>
        <v/>
      </c>
      <c r="C447" s="8"/>
      <c r="D447" s="8"/>
      <c r="E447" s="8" t="str">
        <f>IFERROR(VLOOKUP(C447,选股!$C$4:$E$1000,2,FALSE),"-")</f>
        <v>-</v>
      </c>
      <c r="F447" s="8" t="str">
        <f>IFERROR(VLOOKUP(C447,选股!$C$4:$E$1000,3,FALSE),"-")</f>
        <v>-</v>
      </c>
      <c r="G447" s="8"/>
      <c r="H447" s="9"/>
      <c r="I447" s="9" t="str">
        <f t="shared" si="13"/>
        <v>-</v>
      </c>
      <c r="J447" s="9"/>
      <c r="K447" s="8"/>
    </row>
    <row r="448" customHeight="1" spans="2:11">
      <c r="B448" s="8" t="str">
        <f t="shared" si="12"/>
        <v/>
      </c>
      <c r="C448" s="8"/>
      <c r="D448" s="8"/>
      <c r="E448" s="8" t="str">
        <f>IFERROR(VLOOKUP(C448,选股!$C$4:$E$1000,2,FALSE),"-")</f>
        <v>-</v>
      </c>
      <c r="F448" s="8" t="str">
        <f>IFERROR(VLOOKUP(C448,选股!$C$4:$E$1000,3,FALSE),"-")</f>
        <v>-</v>
      </c>
      <c r="G448" s="8"/>
      <c r="H448" s="9"/>
      <c r="I448" s="9" t="str">
        <f t="shared" si="13"/>
        <v>-</v>
      </c>
      <c r="J448" s="9"/>
      <c r="K448" s="8"/>
    </row>
    <row r="449" customHeight="1" spans="2:11">
      <c r="B449" s="8" t="str">
        <f t="shared" si="12"/>
        <v/>
      </c>
      <c r="C449" s="8"/>
      <c r="D449" s="8"/>
      <c r="E449" s="8" t="str">
        <f>IFERROR(VLOOKUP(C449,选股!$C$4:$E$1000,2,FALSE),"-")</f>
        <v>-</v>
      </c>
      <c r="F449" s="8" t="str">
        <f>IFERROR(VLOOKUP(C449,选股!$C$4:$E$1000,3,FALSE),"-")</f>
        <v>-</v>
      </c>
      <c r="G449" s="8"/>
      <c r="H449" s="9"/>
      <c r="I449" s="9" t="str">
        <f t="shared" si="13"/>
        <v>-</v>
      </c>
      <c r="J449" s="9"/>
      <c r="K449" s="8"/>
    </row>
    <row r="450" customHeight="1" spans="2:11">
      <c r="B450" s="8" t="str">
        <f t="shared" si="12"/>
        <v/>
      </c>
      <c r="C450" s="8"/>
      <c r="D450" s="8"/>
      <c r="E450" s="8" t="str">
        <f>IFERROR(VLOOKUP(C450,选股!$C$4:$E$1000,2,FALSE),"-")</f>
        <v>-</v>
      </c>
      <c r="F450" s="8" t="str">
        <f>IFERROR(VLOOKUP(C450,选股!$C$4:$E$1000,3,FALSE),"-")</f>
        <v>-</v>
      </c>
      <c r="G450" s="8"/>
      <c r="H450" s="9"/>
      <c r="I450" s="9" t="str">
        <f t="shared" si="13"/>
        <v>-</v>
      </c>
      <c r="J450" s="9"/>
      <c r="K450" s="8"/>
    </row>
    <row r="451" customHeight="1" spans="2:11">
      <c r="B451" s="8" t="str">
        <f t="shared" si="12"/>
        <v/>
      </c>
      <c r="C451" s="8"/>
      <c r="D451" s="8"/>
      <c r="E451" s="8" t="str">
        <f>IFERROR(VLOOKUP(C451,选股!$C$4:$E$1000,2,FALSE),"-")</f>
        <v>-</v>
      </c>
      <c r="F451" s="8" t="str">
        <f>IFERROR(VLOOKUP(C451,选股!$C$4:$E$1000,3,FALSE),"-")</f>
        <v>-</v>
      </c>
      <c r="G451" s="8"/>
      <c r="H451" s="9"/>
      <c r="I451" s="9" t="str">
        <f t="shared" si="13"/>
        <v>-</v>
      </c>
      <c r="J451" s="9"/>
      <c r="K451" s="8"/>
    </row>
    <row r="452" customHeight="1" spans="2:11">
      <c r="B452" s="8" t="str">
        <f t="shared" si="12"/>
        <v/>
      </c>
      <c r="C452" s="8"/>
      <c r="D452" s="8"/>
      <c r="E452" s="8" t="str">
        <f>IFERROR(VLOOKUP(C452,选股!$C$4:$E$1000,2,FALSE),"-")</f>
        <v>-</v>
      </c>
      <c r="F452" s="8" t="str">
        <f>IFERROR(VLOOKUP(C452,选股!$C$4:$E$1000,3,FALSE),"-")</f>
        <v>-</v>
      </c>
      <c r="G452" s="8"/>
      <c r="H452" s="9"/>
      <c r="I452" s="9" t="str">
        <f t="shared" si="13"/>
        <v>-</v>
      </c>
      <c r="J452" s="9"/>
      <c r="K452" s="8"/>
    </row>
    <row r="453" customHeight="1" spans="2:11">
      <c r="B453" s="8" t="str">
        <f t="shared" ref="B453:B516" si="14">IF(C453&lt;&gt;"",ROW()-3,"")</f>
        <v/>
      </c>
      <c r="C453" s="8"/>
      <c r="D453" s="8"/>
      <c r="E453" s="8" t="str">
        <f>IFERROR(VLOOKUP(C453,选股!$C$4:$E$1000,2,FALSE),"-")</f>
        <v>-</v>
      </c>
      <c r="F453" s="8" t="str">
        <f>IFERROR(VLOOKUP(C453,选股!$C$4:$E$1000,3,FALSE),"-")</f>
        <v>-</v>
      </c>
      <c r="G453" s="8"/>
      <c r="H453" s="9"/>
      <c r="I453" s="9" t="str">
        <f t="shared" ref="I453:I516" si="15">IFERROR(IF(AND(G453&lt;&gt;"",H453&lt;&gt;""),G453*H453,"-"),"")</f>
        <v>-</v>
      </c>
      <c r="J453" s="9"/>
      <c r="K453" s="8"/>
    </row>
    <row r="454" customHeight="1" spans="2:11">
      <c r="B454" s="8" t="str">
        <f t="shared" si="14"/>
        <v/>
      </c>
      <c r="C454" s="8"/>
      <c r="D454" s="8"/>
      <c r="E454" s="8" t="str">
        <f>IFERROR(VLOOKUP(C454,选股!$C$4:$E$1000,2,FALSE),"-")</f>
        <v>-</v>
      </c>
      <c r="F454" s="8" t="str">
        <f>IFERROR(VLOOKUP(C454,选股!$C$4:$E$1000,3,FALSE),"-")</f>
        <v>-</v>
      </c>
      <c r="G454" s="8"/>
      <c r="H454" s="9"/>
      <c r="I454" s="9" t="str">
        <f t="shared" si="15"/>
        <v>-</v>
      </c>
      <c r="J454" s="9"/>
      <c r="K454" s="8"/>
    </row>
    <row r="455" customHeight="1" spans="2:11">
      <c r="B455" s="8" t="str">
        <f t="shared" si="14"/>
        <v/>
      </c>
      <c r="C455" s="8"/>
      <c r="D455" s="8"/>
      <c r="E455" s="8" t="str">
        <f>IFERROR(VLOOKUP(C455,选股!$C$4:$E$1000,2,FALSE),"-")</f>
        <v>-</v>
      </c>
      <c r="F455" s="8" t="str">
        <f>IFERROR(VLOOKUP(C455,选股!$C$4:$E$1000,3,FALSE),"-")</f>
        <v>-</v>
      </c>
      <c r="G455" s="8"/>
      <c r="H455" s="9"/>
      <c r="I455" s="9" t="str">
        <f t="shared" si="15"/>
        <v>-</v>
      </c>
      <c r="J455" s="9"/>
      <c r="K455" s="8"/>
    </row>
    <row r="456" customHeight="1" spans="2:11">
      <c r="B456" s="8" t="str">
        <f t="shared" si="14"/>
        <v/>
      </c>
      <c r="C456" s="8"/>
      <c r="D456" s="8"/>
      <c r="E456" s="8" t="str">
        <f>IFERROR(VLOOKUP(C456,选股!$C$4:$E$1000,2,FALSE),"-")</f>
        <v>-</v>
      </c>
      <c r="F456" s="8" t="str">
        <f>IFERROR(VLOOKUP(C456,选股!$C$4:$E$1000,3,FALSE),"-")</f>
        <v>-</v>
      </c>
      <c r="G456" s="8"/>
      <c r="H456" s="9"/>
      <c r="I456" s="9" t="str">
        <f t="shared" si="15"/>
        <v>-</v>
      </c>
      <c r="J456" s="9"/>
      <c r="K456" s="8"/>
    </row>
    <row r="457" customHeight="1" spans="2:11">
      <c r="B457" s="8" t="str">
        <f t="shared" si="14"/>
        <v/>
      </c>
      <c r="C457" s="8"/>
      <c r="D457" s="8"/>
      <c r="E457" s="8" t="str">
        <f>IFERROR(VLOOKUP(C457,选股!$C$4:$E$1000,2,FALSE),"-")</f>
        <v>-</v>
      </c>
      <c r="F457" s="8" t="str">
        <f>IFERROR(VLOOKUP(C457,选股!$C$4:$E$1000,3,FALSE),"-")</f>
        <v>-</v>
      </c>
      <c r="G457" s="8"/>
      <c r="H457" s="9"/>
      <c r="I457" s="9" t="str">
        <f t="shared" si="15"/>
        <v>-</v>
      </c>
      <c r="J457" s="9"/>
      <c r="K457" s="8"/>
    </row>
    <row r="458" customHeight="1" spans="2:11">
      <c r="B458" s="8" t="str">
        <f t="shared" si="14"/>
        <v/>
      </c>
      <c r="C458" s="8"/>
      <c r="D458" s="8"/>
      <c r="E458" s="8" t="str">
        <f>IFERROR(VLOOKUP(C458,选股!$C$4:$E$1000,2,FALSE),"-")</f>
        <v>-</v>
      </c>
      <c r="F458" s="8" t="str">
        <f>IFERROR(VLOOKUP(C458,选股!$C$4:$E$1000,3,FALSE),"-")</f>
        <v>-</v>
      </c>
      <c r="G458" s="8"/>
      <c r="H458" s="9"/>
      <c r="I458" s="9" t="str">
        <f t="shared" si="15"/>
        <v>-</v>
      </c>
      <c r="J458" s="9"/>
      <c r="K458" s="8"/>
    </row>
    <row r="459" customHeight="1" spans="2:11">
      <c r="B459" s="8" t="str">
        <f t="shared" si="14"/>
        <v/>
      </c>
      <c r="C459" s="8"/>
      <c r="D459" s="8"/>
      <c r="E459" s="8" t="str">
        <f>IFERROR(VLOOKUP(C459,选股!$C$4:$E$1000,2,FALSE),"-")</f>
        <v>-</v>
      </c>
      <c r="F459" s="8" t="str">
        <f>IFERROR(VLOOKUP(C459,选股!$C$4:$E$1000,3,FALSE),"-")</f>
        <v>-</v>
      </c>
      <c r="G459" s="8"/>
      <c r="H459" s="9"/>
      <c r="I459" s="9" t="str">
        <f t="shared" si="15"/>
        <v>-</v>
      </c>
      <c r="J459" s="9"/>
      <c r="K459" s="8"/>
    </row>
    <row r="460" customHeight="1" spans="2:11">
      <c r="B460" s="8" t="str">
        <f t="shared" si="14"/>
        <v/>
      </c>
      <c r="C460" s="8"/>
      <c r="D460" s="8"/>
      <c r="E460" s="8" t="str">
        <f>IFERROR(VLOOKUP(C460,选股!$C$4:$E$1000,2,FALSE),"-")</f>
        <v>-</v>
      </c>
      <c r="F460" s="8" t="str">
        <f>IFERROR(VLOOKUP(C460,选股!$C$4:$E$1000,3,FALSE),"-")</f>
        <v>-</v>
      </c>
      <c r="G460" s="8"/>
      <c r="H460" s="9"/>
      <c r="I460" s="9" t="str">
        <f t="shared" si="15"/>
        <v>-</v>
      </c>
      <c r="J460" s="9"/>
      <c r="K460" s="8"/>
    </row>
    <row r="461" customHeight="1" spans="2:11">
      <c r="B461" s="8" t="str">
        <f t="shared" si="14"/>
        <v/>
      </c>
      <c r="C461" s="8"/>
      <c r="D461" s="8"/>
      <c r="E461" s="8" t="str">
        <f>IFERROR(VLOOKUP(C461,选股!$C$4:$E$1000,2,FALSE),"-")</f>
        <v>-</v>
      </c>
      <c r="F461" s="8" t="str">
        <f>IFERROR(VLOOKUP(C461,选股!$C$4:$E$1000,3,FALSE),"-")</f>
        <v>-</v>
      </c>
      <c r="G461" s="8"/>
      <c r="H461" s="9"/>
      <c r="I461" s="9" t="str">
        <f t="shared" si="15"/>
        <v>-</v>
      </c>
      <c r="J461" s="9"/>
      <c r="K461" s="8"/>
    </row>
    <row r="462" customHeight="1" spans="2:11">
      <c r="B462" s="8" t="str">
        <f t="shared" si="14"/>
        <v/>
      </c>
      <c r="C462" s="8"/>
      <c r="D462" s="8"/>
      <c r="E462" s="8" t="str">
        <f>IFERROR(VLOOKUP(C462,选股!$C$4:$E$1000,2,FALSE),"-")</f>
        <v>-</v>
      </c>
      <c r="F462" s="8" t="str">
        <f>IFERROR(VLOOKUP(C462,选股!$C$4:$E$1000,3,FALSE),"-")</f>
        <v>-</v>
      </c>
      <c r="G462" s="8"/>
      <c r="H462" s="9"/>
      <c r="I462" s="9" t="str">
        <f t="shared" si="15"/>
        <v>-</v>
      </c>
      <c r="J462" s="9"/>
      <c r="K462" s="8"/>
    </row>
    <row r="463" customHeight="1" spans="2:11">
      <c r="B463" s="8" t="str">
        <f t="shared" si="14"/>
        <v/>
      </c>
      <c r="C463" s="8"/>
      <c r="D463" s="8"/>
      <c r="E463" s="8" t="str">
        <f>IFERROR(VLOOKUP(C463,选股!$C$4:$E$1000,2,FALSE),"-")</f>
        <v>-</v>
      </c>
      <c r="F463" s="8" t="str">
        <f>IFERROR(VLOOKUP(C463,选股!$C$4:$E$1000,3,FALSE),"-")</f>
        <v>-</v>
      </c>
      <c r="G463" s="8"/>
      <c r="H463" s="9"/>
      <c r="I463" s="9" t="str">
        <f t="shared" si="15"/>
        <v>-</v>
      </c>
      <c r="J463" s="9"/>
      <c r="K463" s="8"/>
    </row>
    <row r="464" customHeight="1" spans="2:11">
      <c r="B464" s="8" t="str">
        <f t="shared" si="14"/>
        <v/>
      </c>
      <c r="C464" s="8"/>
      <c r="D464" s="8"/>
      <c r="E464" s="8" t="str">
        <f>IFERROR(VLOOKUP(C464,选股!$C$4:$E$1000,2,FALSE),"-")</f>
        <v>-</v>
      </c>
      <c r="F464" s="8" t="str">
        <f>IFERROR(VLOOKUP(C464,选股!$C$4:$E$1000,3,FALSE),"-")</f>
        <v>-</v>
      </c>
      <c r="G464" s="8"/>
      <c r="H464" s="9"/>
      <c r="I464" s="9" t="str">
        <f t="shared" si="15"/>
        <v>-</v>
      </c>
      <c r="J464" s="9"/>
      <c r="K464" s="8"/>
    </row>
    <row r="465" customHeight="1" spans="2:11">
      <c r="B465" s="8" t="str">
        <f t="shared" si="14"/>
        <v/>
      </c>
      <c r="C465" s="8"/>
      <c r="D465" s="8"/>
      <c r="E465" s="8" t="str">
        <f>IFERROR(VLOOKUP(C465,选股!$C$4:$E$1000,2,FALSE),"-")</f>
        <v>-</v>
      </c>
      <c r="F465" s="8" t="str">
        <f>IFERROR(VLOOKUP(C465,选股!$C$4:$E$1000,3,FALSE),"-")</f>
        <v>-</v>
      </c>
      <c r="G465" s="8"/>
      <c r="H465" s="9"/>
      <c r="I465" s="9" t="str">
        <f t="shared" si="15"/>
        <v>-</v>
      </c>
      <c r="J465" s="9"/>
      <c r="K465" s="8"/>
    </row>
    <row r="466" customHeight="1" spans="2:11">
      <c r="B466" s="8" t="str">
        <f t="shared" si="14"/>
        <v/>
      </c>
      <c r="C466" s="8"/>
      <c r="D466" s="8"/>
      <c r="E466" s="8" t="str">
        <f>IFERROR(VLOOKUP(C466,选股!$C$4:$E$1000,2,FALSE),"-")</f>
        <v>-</v>
      </c>
      <c r="F466" s="8" t="str">
        <f>IFERROR(VLOOKUP(C466,选股!$C$4:$E$1000,3,FALSE),"-")</f>
        <v>-</v>
      </c>
      <c r="G466" s="8"/>
      <c r="H466" s="9"/>
      <c r="I466" s="9" t="str">
        <f t="shared" si="15"/>
        <v>-</v>
      </c>
      <c r="J466" s="9"/>
      <c r="K466" s="8"/>
    </row>
    <row r="467" customHeight="1" spans="2:11">
      <c r="B467" s="8" t="str">
        <f t="shared" si="14"/>
        <v/>
      </c>
      <c r="C467" s="8"/>
      <c r="D467" s="8"/>
      <c r="E467" s="8" t="str">
        <f>IFERROR(VLOOKUP(C467,选股!$C$4:$E$1000,2,FALSE),"-")</f>
        <v>-</v>
      </c>
      <c r="F467" s="8" t="str">
        <f>IFERROR(VLOOKUP(C467,选股!$C$4:$E$1000,3,FALSE),"-")</f>
        <v>-</v>
      </c>
      <c r="G467" s="8"/>
      <c r="H467" s="9"/>
      <c r="I467" s="9" t="str">
        <f t="shared" si="15"/>
        <v>-</v>
      </c>
      <c r="J467" s="9"/>
      <c r="K467" s="8"/>
    </row>
    <row r="468" customHeight="1" spans="2:11">
      <c r="B468" s="8" t="str">
        <f t="shared" si="14"/>
        <v/>
      </c>
      <c r="C468" s="8"/>
      <c r="D468" s="8"/>
      <c r="E468" s="8" t="str">
        <f>IFERROR(VLOOKUP(C468,选股!$C$4:$E$1000,2,FALSE),"-")</f>
        <v>-</v>
      </c>
      <c r="F468" s="8" t="str">
        <f>IFERROR(VLOOKUP(C468,选股!$C$4:$E$1000,3,FALSE),"-")</f>
        <v>-</v>
      </c>
      <c r="G468" s="8"/>
      <c r="H468" s="9"/>
      <c r="I468" s="9" t="str">
        <f t="shared" si="15"/>
        <v>-</v>
      </c>
      <c r="J468" s="9"/>
      <c r="K468" s="8"/>
    </row>
    <row r="469" customHeight="1" spans="2:11">
      <c r="B469" s="8" t="str">
        <f t="shared" si="14"/>
        <v/>
      </c>
      <c r="C469" s="8"/>
      <c r="D469" s="8"/>
      <c r="E469" s="8" t="str">
        <f>IFERROR(VLOOKUP(C469,选股!$C$4:$E$1000,2,FALSE),"-")</f>
        <v>-</v>
      </c>
      <c r="F469" s="8" t="str">
        <f>IFERROR(VLOOKUP(C469,选股!$C$4:$E$1000,3,FALSE),"-")</f>
        <v>-</v>
      </c>
      <c r="G469" s="8"/>
      <c r="H469" s="9"/>
      <c r="I469" s="9" t="str">
        <f t="shared" si="15"/>
        <v>-</v>
      </c>
      <c r="J469" s="9"/>
      <c r="K469" s="8"/>
    </row>
    <row r="470" customHeight="1" spans="2:11">
      <c r="B470" s="8" t="str">
        <f t="shared" si="14"/>
        <v/>
      </c>
      <c r="C470" s="8"/>
      <c r="D470" s="8"/>
      <c r="E470" s="8" t="str">
        <f>IFERROR(VLOOKUP(C470,选股!$C$4:$E$1000,2,FALSE),"-")</f>
        <v>-</v>
      </c>
      <c r="F470" s="8" t="str">
        <f>IFERROR(VLOOKUP(C470,选股!$C$4:$E$1000,3,FALSE),"-")</f>
        <v>-</v>
      </c>
      <c r="G470" s="8"/>
      <c r="H470" s="9"/>
      <c r="I470" s="9" t="str">
        <f t="shared" si="15"/>
        <v>-</v>
      </c>
      <c r="J470" s="9"/>
      <c r="K470" s="8"/>
    </row>
    <row r="471" customHeight="1" spans="2:11">
      <c r="B471" s="8" t="str">
        <f t="shared" si="14"/>
        <v/>
      </c>
      <c r="C471" s="8"/>
      <c r="D471" s="8"/>
      <c r="E471" s="8" t="str">
        <f>IFERROR(VLOOKUP(C471,选股!$C$4:$E$1000,2,FALSE),"-")</f>
        <v>-</v>
      </c>
      <c r="F471" s="8" t="str">
        <f>IFERROR(VLOOKUP(C471,选股!$C$4:$E$1000,3,FALSE),"-")</f>
        <v>-</v>
      </c>
      <c r="G471" s="8"/>
      <c r="H471" s="9"/>
      <c r="I471" s="9" t="str">
        <f t="shared" si="15"/>
        <v>-</v>
      </c>
      <c r="J471" s="9"/>
      <c r="K471" s="8"/>
    </row>
    <row r="472" customHeight="1" spans="2:11">
      <c r="B472" s="8" t="str">
        <f t="shared" si="14"/>
        <v/>
      </c>
      <c r="C472" s="8"/>
      <c r="D472" s="8"/>
      <c r="E472" s="8" t="str">
        <f>IFERROR(VLOOKUP(C472,选股!$C$4:$E$1000,2,FALSE),"-")</f>
        <v>-</v>
      </c>
      <c r="F472" s="8" t="str">
        <f>IFERROR(VLOOKUP(C472,选股!$C$4:$E$1000,3,FALSE),"-")</f>
        <v>-</v>
      </c>
      <c r="G472" s="8"/>
      <c r="H472" s="9"/>
      <c r="I472" s="9" t="str">
        <f t="shared" si="15"/>
        <v>-</v>
      </c>
      <c r="J472" s="9"/>
      <c r="K472" s="8"/>
    </row>
    <row r="473" customHeight="1" spans="2:11">
      <c r="B473" s="8" t="str">
        <f t="shared" si="14"/>
        <v/>
      </c>
      <c r="C473" s="8"/>
      <c r="D473" s="8"/>
      <c r="E473" s="8" t="str">
        <f>IFERROR(VLOOKUP(C473,选股!$C$4:$E$1000,2,FALSE),"-")</f>
        <v>-</v>
      </c>
      <c r="F473" s="8" t="str">
        <f>IFERROR(VLOOKUP(C473,选股!$C$4:$E$1000,3,FALSE),"-")</f>
        <v>-</v>
      </c>
      <c r="G473" s="8"/>
      <c r="H473" s="9"/>
      <c r="I473" s="9" t="str">
        <f t="shared" si="15"/>
        <v>-</v>
      </c>
      <c r="J473" s="9"/>
      <c r="K473" s="8"/>
    </row>
    <row r="474" customHeight="1" spans="2:11">
      <c r="B474" s="8" t="str">
        <f t="shared" si="14"/>
        <v/>
      </c>
      <c r="C474" s="8"/>
      <c r="D474" s="8"/>
      <c r="E474" s="8" t="str">
        <f>IFERROR(VLOOKUP(C474,选股!$C$4:$E$1000,2,FALSE),"-")</f>
        <v>-</v>
      </c>
      <c r="F474" s="8" t="str">
        <f>IFERROR(VLOOKUP(C474,选股!$C$4:$E$1000,3,FALSE),"-")</f>
        <v>-</v>
      </c>
      <c r="G474" s="8"/>
      <c r="H474" s="9"/>
      <c r="I474" s="9" t="str">
        <f t="shared" si="15"/>
        <v>-</v>
      </c>
      <c r="J474" s="9"/>
      <c r="K474" s="8"/>
    </row>
    <row r="475" customHeight="1" spans="2:11">
      <c r="B475" s="8" t="str">
        <f t="shared" si="14"/>
        <v/>
      </c>
      <c r="C475" s="8"/>
      <c r="D475" s="8"/>
      <c r="E475" s="8" t="str">
        <f>IFERROR(VLOOKUP(C475,选股!$C$4:$E$1000,2,FALSE),"-")</f>
        <v>-</v>
      </c>
      <c r="F475" s="8" t="str">
        <f>IFERROR(VLOOKUP(C475,选股!$C$4:$E$1000,3,FALSE),"-")</f>
        <v>-</v>
      </c>
      <c r="G475" s="8"/>
      <c r="H475" s="9"/>
      <c r="I475" s="9" t="str">
        <f t="shared" si="15"/>
        <v>-</v>
      </c>
      <c r="J475" s="9"/>
      <c r="K475" s="8"/>
    </row>
    <row r="476" customHeight="1" spans="2:11">
      <c r="B476" s="8" t="str">
        <f t="shared" si="14"/>
        <v/>
      </c>
      <c r="C476" s="8"/>
      <c r="D476" s="8"/>
      <c r="E476" s="8" t="str">
        <f>IFERROR(VLOOKUP(C476,选股!$C$4:$E$1000,2,FALSE),"-")</f>
        <v>-</v>
      </c>
      <c r="F476" s="8" t="str">
        <f>IFERROR(VLOOKUP(C476,选股!$C$4:$E$1000,3,FALSE),"-")</f>
        <v>-</v>
      </c>
      <c r="G476" s="8"/>
      <c r="H476" s="9"/>
      <c r="I476" s="9" t="str">
        <f t="shared" si="15"/>
        <v>-</v>
      </c>
      <c r="J476" s="9"/>
      <c r="K476" s="8"/>
    </row>
    <row r="477" customHeight="1" spans="2:11">
      <c r="B477" s="8" t="str">
        <f t="shared" si="14"/>
        <v/>
      </c>
      <c r="C477" s="8"/>
      <c r="D477" s="8"/>
      <c r="E477" s="8" t="str">
        <f>IFERROR(VLOOKUP(C477,选股!$C$4:$E$1000,2,FALSE),"-")</f>
        <v>-</v>
      </c>
      <c r="F477" s="8" t="str">
        <f>IFERROR(VLOOKUP(C477,选股!$C$4:$E$1000,3,FALSE),"-")</f>
        <v>-</v>
      </c>
      <c r="G477" s="8"/>
      <c r="H477" s="9"/>
      <c r="I477" s="9" t="str">
        <f t="shared" si="15"/>
        <v>-</v>
      </c>
      <c r="J477" s="9"/>
      <c r="K477" s="8"/>
    </row>
    <row r="478" customHeight="1" spans="2:11">
      <c r="B478" s="8" t="str">
        <f t="shared" si="14"/>
        <v/>
      </c>
      <c r="C478" s="8"/>
      <c r="D478" s="8"/>
      <c r="E478" s="8" t="str">
        <f>IFERROR(VLOOKUP(C478,选股!$C$4:$E$1000,2,FALSE),"-")</f>
        <v>-</v>
      </c>
      <c r="F478" s="8" t="str">
        <f>IFERROR(VLOOKUP(C478,选股!$C$4:$E$1000,3,FALSE),"-")</f>
        <v>-</v>
      </c>
      <c r="G478" s="8"/>
      <c r="H478" s="9"/>
      <c r="I478" s="9" t="str">
        <f t="shared" si="15"/>
        <v>-</v>
      </c>
      <c r="J478" s="9"/>
      <c r="K478" s="8"/>
    </row>
    <row r="479" customHeight="1" spans="2:11">
      <c r="B479" s="8" t="str">
        <f t="shared" si="14"/>
        <v/>
      </c>
      <c r="C479" s="8"/>
      <c r="D479" s="8"/>
      <c r="E479" s="8" t="str">
        <f>IFERROR(VLOOKUP(C479,选股!$C$4:$E$1000,2,FALSE),"-")</f>
        <v>-</v>
      </c>
      <c r="F479" s="8" t="str">
        <f>IFERROR(VLOOKUP(C479,选股!$C$4:$E$1000,3,FALSE),"-")</f>
        <v>-</v>
      </c>
      <c r="G479" s="8"/>
      <c r="H479" s="9"/>
      <c r="I479" s="9" t="str">
        <f t="shared" si="15"/>
        <v>-</v>
      </c>
      <c r="J479" s="9"/>
      <c r="K479" s="8"/>
    </row>
    <row r="480" customHeight="1" spans="2:11">
      <c r="B480" s="8" t="str">
        <f t="shared" si="14"/>
        <v/>
      </c>
      <c r="C480" s="8"/>
      <c r="D480" s="8"/>
      <c r="E480" s="8" t="str">
        <f>IFERROR(VLOOKUP(C480,选股!$C$4:$E$1000,2,FALSE),"-")</f>
        <v>-</v>
      </c>
      <c r="F480" s="8" t="str">
        <f>IFERROR(VLOOKUP(C480,选股!$C$4:$E$1000,3,FALSE),"-")</f>
        <v>-</v>
      </c>
      <c r="G480" s="8"/>
      <c r="H480" s="9"/>
      <c r="I480" s="9" t="str">
        <f t="shared" si="15"/>
        <v>-</v>
      </c>
      <c r="J480" s="9"/>
      <c r="K480" s="8"/>
    </row>
    <row r="481" customHeight="1" spans="2:11">
      <c r="B481" s="8" t="str">
        <f t="shared" si="14"/>
        <v/>
      </c>
      <c r="C481" s="8"/>
      <c r="D481" s="8"/>
      <c r="E481" s="8" t="str">
        <f>IFERROR(VLOOKUP(C481,选股!$C$4:$E$1000,2,FALSE),"-")</f>
        <v>-</v>
      </c>
      <c r="F481" s="8" t="str">
        <f>IFERROR(VLOOKUP(C481,选股!$C$4:$E$1000,3,FALSE),"-")</f>
        <v>-</v>
      </c>
      <c r="G481" s="8"/>
      <c r="H481" s="9"/>
      <c r="I481" s="9" t="str">
        <f t="shared" si="15"/>
        <v>-</v>
      </c>
      <c r="J481" s="9"/>
      <c r="K481" s="8"/>
    </row>
    <row r="482" customHeight="1" spans="2:11">
      <c r="B482" s="8" t="str">
        <f t="shared" si="14"/>
        <v/>
      </c>
      <c r="C482" s="8"/>
      <c r="D482" s="8"/>
      <c r="E482" s="8" t="str">
        <f>IFERROR(VLOOKUP(C482,选股!$C$4:$E$1000,2,FALSE),"-")</f>
        <v>-</v>
      </c>
      <c r="F482" s="8" t="str">
        <f>IFERROR(VLOOKUP(C482,选股!$C$4:$E$1000,3,FALSE),"-")</f>
        <v>-</v>
      </c>
      <c r="G482" s="8"/>
      <c r="H482" s="9"/>
      <c r="I482" s="9" t="str">
        <f t="shared" si="15"/>
        <v>-</v>
      </c>
      <c r="J482" s="9"/>
      <c r="K482" s="8"/>
    </row>
    <row r="483" customHeight="1" spans="2:11">
      <c r="B483" s="8" t="str">
        <f t="shared" si="14"/>
        <v/>
      </c>
      <c r="C483" s="8"/>
      <c r="D483" s="8"/>
      <c r="E483" s="8" t="str">
        <f>IFERROR(VLOOKUP(C483,选股!$C$4:$E$1000,2,FALSE),"-")</f>
        <v>-</v>
      </c>
      <c r="F483" s="8" t="str">
        <f>IFERROR(VLOOKUP(C483,选股!$C$4:$E$1000,3,FALSE),"-")</f>
        <v>-</v>
      </c>
      <c r="G483" s="8"/>
      <c r="H483" s="9"/>
      <c r="I483" s="9" t="str">
        <f t="shared" si="15"/>
        <v>-</v>
      </c>
      <c r="J483" s="9"/>
      <c r="K483" s="8"/>
    </row>
    <row r="484" customHeight="1" spans="2:11">
      <c r="B484" s="8" t="str">
        <f t="shared" si="14"/>
        <v/>
      </c>
      <c r="C484" s="8"/>
      <c r="D484" s="8"/>
      <c r="E484" s="8" t="str">
        <f>IFERROR(VLOOKUP(C484,选股!$C$4:$E$1000,2,FALSE),"-")</f>
        <v>-</v>
      </c>
      <c r="F484" s="8" t="str">
        <f>IFERROR(VLOOKUP(C484,选股!$C$4:$E$1000,3,FALSE),"-")</f>
        <v>-</v>
      </c>
      <c r="G484" s="8"/>
      <c r="H484" s="9"/>
      <c r="I484" s="9" t="str">
        <f t="shared" si="15"/>
        <v>-</v>
      </c>
      <c r="J484" s="9"/>
      <c r="K484" s="8"/>
    </row>
    <row r="485" customHeight="1" spans="2:11">
      <c r="B485" s="8" t="str">
        <f t="shared" si="14"/>
        <v/>
      </c>
      <c r="C485" s="8"/>
      <c r="D485" s="8"/>
      <c r="E485" s="8" t="str">
        <f>IFERROR(VLOOKUP(C485,选股!$C$4:$E$1000,2,FALSE),"-")</f>
        <v>-</v>
      </c>
      <c r="F485" s="8" t="str">
        <f>IFERROR(VLOOKUP(C485,选股!$C$4:$E$1000,3,FALSE),"-")</f>
        <v>-</v>
      </c>
      <c r="G485" s="8"/>
      <c r="H485" s="9"/>
      <c r="I485" s="9" t="str">
        <f t="shared" si="15"/>
        <v>-</v>
      </c>
      <c r="J485" s="9"/>
      <c r="K485" s="8"/>
    </row>
    <row r="486" customHeight="1" spans="2:11">
      <c r="B486" s="8" t="str">
        <f t="shared" si="14"/>
        <v/>
      </c>
      <c r="C486" s="8"/>
      <c r="D486" s="8"/>
      <c r="E486" s="8" t="str">
        <f>IFERROR(VLOOKUP(C486,选股!$C$4:$E$1000,2,FALSE),"-")</f>
        <v>-</v>
      </c>
      <c r="F486" s="8" t="str">
        <f>IFERROR(VLOOKUP(C486,选股!$C$4:$E$1000,3,FALSE),"-")</f>
        <v>-</v>
      </c>
      <c r="G486" s="8"/>
      <c r="H486" s="9"/>
      <c r="I486" s="9" t="str">
        <f t="shared" si="15"/>
        <v>-</v>
      </c>
      <c r="J486" s="9"/>
      <c r="K486" s="8"/>
    </row>
    <row r="487" customHeight="1" spans="2:11">
      <c r="B487" s="8" t="str">
        <f t="shared" si="14"/>
        <v/>
      </c>
      <c r="C487" s="8"/>
      <c r="D487" s="8"/>
      <c r="E487" s="8" t="str">
        <f>IFERROR(VLOOKUP(C487,选股!$C$4:$E$1000,2,FALSE),"-")</f>
        <v>-</v>
      </c>
      <c r="F487" s="8" t="str">
        <f>IFERROR(VLOOKUP(C487,选股!$C$4:$E$1000,3,FALSE),"-")</f>
        <v>-</v>
      </c>
      <c r="G487" s="8"/>
      <c r="H487" s="9"/>
      <c r="I487" s="9" t="str">
        <f t="shared" si="15"/>
        <v>-</v>
      </c>
      <c r="J487" s="9"/>
      <c r="K487" s="8"/>
    </row>
    <row r="488" customHeight="1" spans="2:11">
      <c r="B488" s="8" t="str">
        <f t="shared" si="14"/>
        <v/>
      </c>
      <c r="C488" s="8"/>
      <c r="D488" s="8"/>
      <c r="E488" s="8" t="str">
        <f>IFERROR(VLOOKUP(C488,选股!$C$4:$E$1000,2,FALSE),"-")</f>
        <v>-</v>
      </c>
      <c r="F488" s="8" t="str">
        <f>IFERROR(VLOOKUP(C488,选股!$C$4:$E$1000,3,FALSE),"-")</f>
        <v>-</v>
      </c>
      <c r="G488" s="8"/>
      <c r="H488" s="9"/>
      <c r="I488" s="9" t="str">
        <f t="shared" si="15"/>
        <v>-</v>
      </c>
      <c r="J488" s="9"/>
      <c r="K488" s="8"/>
    </row>
    <row r="489" customHeight="1" spans="2:11">
      <c r="B489" s="8" t="str">
        <f t="shared" si="14"/>
        <v/>
      </c>
      <c r="C489" s="8"/>
      <c r="D489" s="8"/>
      <c r="E489" s="8" t="str">
        <f>IFERROR(VLOOKUP(C489,选股!$C$4:$E$1000,2,FALSE),"-")</f>
        <v>-</v>
      </c>
      <c r="F489" s="8" t="str">
        <f>IFERROR(VLOOKUP(C489,选股!$C$4:$E$1000,3,FALSE),"-")</f>
        <v>-</v>
      </c>
      <c r="G489" s="8"/>
      <c r="H489" s="9"/>
      <c r="I489" s="9" t="str">
        <f t="shared" si="15"/>
        <v>-</v>
      </c>
      <c r="J489" s="9"/>
      <c r="K489" s="8"/>
    </row>
    <row r="490" customHeight="1" spans="2:11">
      <c r="B490" s="8" t="str">
        <f t="shared" si="14"/>
        <v/>
      </c>
      <c r="C490" s="8"/>
      <c r="D490" s="8"/>
      <c r="E490" s="8" t="str">
        <f>IFERROR(VLOOKUP(C490,选股!$C$4:$E$1000,2,FALSE),"-")</f>
        <v>-</v>
      </c>
      <c r="F490" s="8" t="str">
        <f>IFERROR(VLOOKUP(C490,选股!$C$4:$E$1000,3,FALSE),"-")</f>
        <v>-</v>
      </c>
      <c r="G490" s="8"/>
      <c r="H490" s="9"/>
      <c r="I490" s="9" t="str">
        <f t="shared" si="15"/>
        <v>-</v>
      </c>
      <c r="J490" s="9"/>
      <c r="K490" s="8"/>
    </row>
    <row r="491" customHeight="1" spans="2:11">
      <c r="B491" s="8" t="str">
        <f t="shared" si="14"/>
        <v/>
      </c>
      <c r="C491" s="8"/>
      <c r="D491" s="8"/>
      <c r="E491" s="8" t="str">
        <f>IFERROR(VLOOKUP(C491,选股!$C$4:$E$1000,2,FALSE),"-")</f>
        <v>-</v>
      </c>
      <c r="F491" s="8" t="str">
        <f>IFERROR(VLOOKUP(C491,选股!$C$4:$E$1000,3,FALSE),"-")</f>
        <v>-</v>
      </c>
      <c r="G491" s="8"/>
      <c r="H491" s="9"/>
      <c r="I491" s="9" t="str">
        <f t="shared" si="15"/>
        <v>-</v>
      </c>
      <c r="J491" s="9"/>
      <c r="K491" s="8"/>
    </row>
    <row r="492" customHeight="1" spans="2:11">
      <c r="B492" s="8" t="str">
        <f t="shared" si="14"/>
        <v/>
      </c>
      <c r="C492" s="8"/>
      <c r="D492" s="8"/>
      <c r="E492" s="8" t="str">
        <f>IFERROR(VLOOKUP(C492,选股!$C$4:$E$1000,2,FALSE),"-")</f>
        <v>-</v>
      </c>
      <c r="F492" s="8" t="str">
        <f>IFERROR(VLOOKUP(C492,选股!$C$4:$E$1000,3,FALSE),"-")</f>
        <v>-</v>
      </c>
      <c r="G492" s="8"/>
      <c r="H492" s="9"/>
      <c r="I492" s="9" t="str">
        <f t="shared" si="15"/>
        <v>-</v>
      </c>
      <c r="J492" s="9"/>
      <c r="K492" s="8"/>
    </row>
    <row r="493" customHeight="1" spans="2:11">
      <c r="B493" s="8" t="str">
        <f t="shared" si="14"/>
        <v/>
      </c>
      <c r="C493" s="8"/>
      <c r="D493" s="8"/>
      <c r="E493" s="8" t="str">
        <f>IFERROR(VLOOKUP(C493,选股!$C$4:$E$1000,2,FALSE),"-")</f>
        <v>-</v>
      </c>
      <c r="F493" s="8" t="str">
        <f>IFERROR(VLOOKUP(C493,选股!$C$4:$E$1000,3,FALSE),"-")</f>
        <v>-</v>
      </c>
      <c r="G493" s="8"/>
      <c r="H493" s="9"/>
      <c r="I493" s="9" t="str">
        <f t="shared" si="15"/>
        <v>-</v>
      </c>
      <c r="J493" s="9"/>
      <c r="K493" s="8"/>
    </row>
    <row r="494" customHeight="1" spans="2:11">
      <c r="B494" s="8" t="str">
        <f t="shared" si="14"/>
        <v/>
      </c>
      <c r="C494" s="8"/>
      <c r="D494" s="8"/>
      <c r="E494" s="8" t="str">
        <f>IFERROR(VLOOKUP(C494,选股!$C$4:$E$1000,2,FALSE),"-")</f>
        <v>-</v>
      </c>
      <c r="F494" s="8" t="str">
        <f>IFERROR(VLOOKUP(C494,选股!$C$4:$E$1000,3,FALSE),"-")</f>
        <v>-</v>
      </c>
      <c r="G494" s="8"/>
      <c r="H494" s="9"/>
      <c r="I494" s="9" t="str">
        <f t="shared" si="15"/>
        <v>-</v>
      </c>
      <c r="J494" s="9"/>
      <c r="K494" s="8"/>
    </row>
    <row r="495" customHeight="1" spans="2:11">
      <c r="B495" s="8" t="str">
        <f t="shared" si="14"/>
        <v/>
      </c>
      <c r="C495" s="8"/>
      <c r="D495" s="8"/>
      <c r="E495" s="8" t="str">
        <f>IFERROR(VLOOKUP(C495,选股!$C$4:$E$1000,2,FALSE),"-")</f>
        <v>-</v>
      </c>
      <c r="F495" s="8" t="str">
        <f>IFERROR(VLOOKUP(C495,选股!$C$4:$E$1000,3,FALSE),"-")</f>
        <v>-</v>
      </c>
      <c r="G495" s="8"/>
      <c r="H495" s="9"/>
      <c r="I495" s="9" t="str">
        <f t="shared" si="15"/>
        <v>-</v>
      </c>
      <c r="J495" s="9"/>
      <c r="K495" s="8"/>
    </row>
    <row r="496" customHeight="1" spans="2:11">
      <c r="B496" s="8" t="str">
        <f t="shared" si="14"/>
        <v/>
      </c>
      <c r="C496" s="8"/>
      <c r="D496" s="8"/>
      <c r="E496" s="8" t="str">
        <f>IFERROR(VLOOKUP(C496,选股!$C$4:$E$1000,2,FALSE),"-")</f>
        <v>-</v>
      </c>
      <c r="F496" s="8" t="str">
        <f>IFERROR(VLOOKUP(C496,选股!$C$4:$E$1000,3,FALSE),"-")</f>
        <v>-</v>
      </c>
      <c r="G496" s="8"/>
      <c r="H496" s="9"/>
      <c r="I496" s="9" t="str">
        <f t="shared" si="15"/>
        <v>-</v>
      </c>
      <c r="J496" s="9"/>
      <c r="K496" s="8"/>
    </row>
    <row r="497" customHeight="1" spans="2:11">
      <c r="B497" s="8" t="str">
        <f t="shared" si="14"/>
        <v/>
      </c>
      <c r="C497" s="8"/>
      <c r="D497" s="8"/>
      <c r="E497" s="8" t="str">
        <f>IFERROR(VLOOKUP(C497,选股!$C$4:$E$1000,2,FALSE),"-")</f>
        <v>-</v>
      </c>
      <c r="F497" s="8" t="str">
        <f>IFERROR(VLOOKUP(C497,选股!$C$4:$E$1000,3,FALSE),"-")</f>
        <v>-</v>
      </c>
      <c r="G497" s="8"/>
      <c r="H497" s="9"/>
      <c r="I497" s="9" t="str">
        <f t="shared" si="15"/>
        <v>-</v>
      </c>
      <c r="J497" s="9"/>
      <c r="K497" s="8"/>
    </row>
    <row r="498" customHeight="1" spans="2:11">
      <c r="B498" s="8" t="str">
        <f t="shared" si="14"/>
        <v/>
      </c>
      <c r="C498" s="8"/>
      <c r="D498" s="8"/>
      <c r="E498" s="8" t="str">
        <f>IFERROR(VLOOKUP(C498,选股!$C$4:$E$1000,2,FALSE),"-")</f>
        <v>-</v>
      </c>
      <c r="F498" s="8" t="str">
        <f>IFERROR(VLOOKUP(C498,选股!$C$4:$E$1000,3,FALSE),"-")</f>
        <v>-</v>
      </c>
      <c r="G498" s="8"/>
      <c r="H498" s="9"/>
      <c r="I498" s="9" t="str">
        <f t="shared" si="15"/>
        <v>-</v>
      </c>
      <c r="J498" s="9"/>
      <c r="K498" s="8"/>
    </row>
    <row r="499" customHeight="1" spans="2:11">
      <c r="B499" s="8" t="str">
        <f t="shared" si="14"/>
        <v/>
      </c>
      <c r="C499" s="8"/>
      <c r="D499" s="8"/>
      <c r="E499" s="8" t="str">
        <f>IFERROR(VLOOKUP(C499,选股!$C$4:$E$1000,2,FALSE),"-")</f>
        <v>-</v>
      </c>
      <c r="F499" s="8" t="str">
        <f>IFERROR(VLOOKUP(C499,选股!$C$4:$E$1000,3,FALSE),"-")</f>
        <v>-</v>
      </c>
      <c r="G499" s="8"/>
      <c r="H499" s="9"/>
      <c r="I499" s="9" t="str">
        <f t="shared" si="15"/>
        <v>-</v>
      </c>
      <c r="J499" s="9"/>
      <c r="K499" s="8"/>
    </row>
    <row r="500" customHeight="1" spans="2:11">
      <c r="B500" s="8" t="str">
        <f t="shared" si="14"/>
        <v/>
      </c>
      <c r="C500" s="8"/>
      <c r="D500" s="8"/>
      <c r="E500" s="8" t="str">
        <f>IFERROR(VLOOKUP(C500,选股!$C$4:$E$1000,2,FALSE),"-")</f>
        <v>-</v>
      </c>
      <c r="F500" s="8" t="str">
        <f>IFERROR(VLOOKUP(C500,选股!$C$4:$E$1000,3,FALSE),"-")</f>
        <v>-</v>
      </c>
      <c r="G500" s="8"/>
      <c r="H500" s="9"/>
      <c r="I500" s="9" t="str">
        <f t="shared" si="15"/>
        <v>-</v>
      </c>
      <c r="J500" s="9"/>
      <c r="K500" s="8"/>
    </row>
    <row r="501" customHeight="1" spans="2:11">
      <c r="B501" s="8" t="str">
        <f t="shared" si="14"/>
        <v/>
      </c>
      <c r="C501" s="8"/>
      <c r="D501" s="8"/>
      <c r="E501" s="8" t="str">
        <f>IFERROR(VLOOKUP(C501,选股!$C$4:$E$1000,2,FALSE),"-")</f>
        <v>-</v>
      </c>
      <c r="F501" s="8" t="str">
        <f>IFERROR(VLOOKUP(C501,选股!$C$4:$E$1000,3,FALSE),"-")</f>
        <v>-</v>
      </c>
      <c r="G501" s="8"/>
      <c r="H501" s="9"/>
      <c r="I501" s="9" t="str">
        <f t="shared" si="15"/>
        <v>-</v>
      </c>
      <c r="J501" s="9"/>
      <c r="K501" s="8"/>
    </row>
    <row r="502" customHeight="1" spans="2:11">
      <c r="B502" s="8" t="str">
        <f t="shared" si="14"/>
        <v/>
      </c>
      <c r="C502" s="8"/>
      <c r="D502" s="8"/>
      <c r="E502" s="8" t="str">
        <f>IFERROR(VLOOKUP(C502,选股!$C$4:$E$1000,2,FALSE),"-")</f>
        <v>-</v>
      </c>
      <c r="F502" s="8" t="str">
        <f>IFERROR(VLOOKUP(C502,选股!$C$4:$E$1000,3,FALSE),"-")</f>
        <v>-</v>
      </c>
      <c r="G502" s="8"/>
      <c r="H502" s="9"/>
      <c r="I502" s="9" t="str">
        <f t="shared" si="15"/>
        <v>-</v>
      </c>
      <c r="J502" s="9"/>
      <c r="K502" s="8"/>
    </row>
    <row r="503" customHeight="1" spans="2:11">
      <c r="B503" s="8" t="str">
        <f t="shared" si="14"/>
        <v/>
      </c>
      <c r="C503" s="8"/>
      <c r="D503" s="8"/>
      <c r="E503" s="8" t="str">
        <f>IFERROR(VLOOKUP(C503,选股!$C$4:$E$1000,2,FALSE),"-")</f>
        <v>-</v>
      </c>
      <c r="F503" s="8" t="str">
        <f>IFERROR(VLOOKUP(C503,选股!$C$4:$E$1000,3,FALSE),"-")</f>
        <v>-</v>
      </c>
      <c r="G503" s="8"/>
      <c r="H503" s="9"/>
      <c r="I503" s="9" t="str">
        <f t="shared" si="15"/>
        <v>-</v>
      </c>
      <c r="J503" s="9"/>
      <c r="K503" s="8"/>
    </row>
    <row r="504" customHeight="1" spans="2:11">
      <c r="B504" s="8" t="str">
        <f t="shared" si="14"/>
        <v/>
      </c>
      <c r="C504" s="8"/>
      <c r="D504" s="8"/>
      <c r="E504" s="8" t="str">
        <f>IFERROR(VLOOKUP(C504,选股!$C$4:$E$1000,2,FALSE),"-")</f>
        <v>-</v>
      </c>
      <c r="F504" s="8" t="str">
        <f>IFERROR(VLOOKUP(C504,选股!$C$4:$E$1000,3,FALSE),"-")</f>
        <v>-</v>
      </c>
      <c r="G504" s="8"/>
      <c r="H504" s="9"/>
      <c r="I504" s="9" t="str">
        <f t="shared" si="15"/>
        <v>-</v>
      </c>
      <c r="J504" s="9"/>
      <c r="K504" s="8"/>
    </row>
    <row r="505" customHeight="1" spans="2:11">
      <c r="B505" s="8" t="str">
        <f t="shared" si="14"/>
        <v/>
      </c>
      <c r="C505" s="8"/>
      <c r="D505" s="8"/>
      <c r="E505" s="8" t="str">
        <f>IFERROR(VLOOKUP(C505,选股!$C$4:$E$1000,2,FALSE),"-")</f>
        <v>-</v>
      </c>
      <c r="F505" s="8" t="str">
        <f>IFERROR(VLOOKUP(C505,选股!$C$4:$E$1000,3,FALSE),"-")</f>
        <v>-</v>
      </c>
      <c r="G505" s="8"/>
      <c r="H505" s="9"/>
      <c r="I505" s="9" t="str">
        <f t="shared" si="15"/>
        <v>-</v>
      </c>
      <c r="J505" s="9"/>
      <c r="K505" s="8"/>
    </row>
    <row r="506" customHeight="1" spans="2:11">
      <c r="B506" s="8" t="str">
        <f t="shared" si="14"/>
        <v/>
      </c>
      <c r="C506" s="8"/>
      <c r="D506" s="8"/>
      <c r="E506" s="8" t="str">
        <f>IFERROR(VLOOKUP(C506,选股!$C$4:$E$1000,2,FALSE),"-")</f>
        <v>-</v>
      </c>
      <c r="F506" s="8" t="str">
        <f>IFERROR(VLOOKUP(C506,选股!$C$4:$E$1000,3,FALSE),"-")</f>
        <v>-</v>
      </c>
      <c r="G506" s="8"/>
      <c r="H506" s="9"/>
      <c r="I506" s="9" t="str">
        <f t="shared" si="15"/>
        <v>-</v>
      </c>
      <c r="J506" s="9"/>
      <c r="K506" s="8"/>
    </row>
    <row r="507" customHeight="1" spans="2:11">
      <c r="B507" s="8" t="str">
        <f t="shared" si="14"/>
        <v/>
      </c>
      <c r="C507" s="8"/>
      <c r="D507" s="8"/>
      <c r="E507" s="8" t="str">
        <f>IFERROR(VLOOKUP(C507,选股!$C$4:$E$1000,2,FALSE),"-")</f>
        <v>-</v>
      </c>
      <c r="F507" s="8" t="str">
        <f>IFERROR(VLOOKUP(C507,选股!$C$4:$E$1000,3,FALSE),"-")</f>
        <v>-</v>
      </c>
      <c r="G507" s="8"/>
      <c r="H507" s="9"/>
      <c r="I507" s="9" t="str">
        <f t="shared" si="15"/>
        <v>-</v>
      </c>
      <c r="J507" s="9"/>
      <c r="K507" s="8"/>
    </row>
    <row r="508" customHeight="1" spans="2:11">
      <c r="B508" s="8" t="str">
        <f t="shared" si="14"/>
        <v/>
      </c>
      <c r="C508" s="8"/>
      <c r="D508" s="8"/>
      <c r="E508" s="8" t="str">
        <f>IFERROR(VLOOKUP(C508,选股!$C$4:$E$1000,2,FALSE),"-")</f>
        <v>-</v>
      </c>
      <c r="F508" s="8" t="str">
        <f>IFERROR(VLOOKUP(C508,选股!$C$4:$E$1000,3,FALSE),"-")</f>
        <v>-</v>
      </c>
      <c r="G508" s="8"/>
      <c r="H508" s="9"/>
      <c r="I508" s="9" t="str">
        <f t="shared" si="15"/>
        <v>-</v>
      </c>
      <c r="J508" s="9"/>
      <c r="K508" s="8"/>
    </row>
    <row r="509" customHeight="1" spans="2:11">
      <c r="B509" s="8" t="str">
        <f t="shared" si="14"/>
        <v/>
      </c>
      <c r="C509" s="8"/>
      <c r="D509" s="8"/>
      <c r="E509" s="8" t="str">
        <f>IFERROR(VLOOKUP(C509,选股!$C$4:$E$1000,2,FALSE),"-")</f>
        <v>-</v>
      </c>
      <c r="F509" s="8" t="str">
        <f>IFERROR(VLOOKUP(C509,选股!$C$4:$E$1000,3,FALSE),"-")</f>
        <v>-</v>
      </c>
      <c r="G509" s="8"/>
      <c r="H509" s="9"/>
      <c r="I509" s="9" t="str">
        <f t="shared" si="15"/>
        <v>-</v>
      </c>
      <c r="J509" s="9"/>
      <c r="K509" s="8"/>
    </row>
    <row r="510" customHeight="1" spans="2:11">
      <c r="B510" s="8" t="str">
        <f t="shared" si="14"/>
        <v/>
      </c>
      <c r="C510" s="8"/>
      <c r="D510" s="8"/>
      <c r="E510" s="8" t="str">
        <f>IFERROR(VLOOKUP(C510,选股!$C$4:$E$1000,2,FALSE),"-")</f>
        <v>-</v>
      </c>
      <c r="F510" s="8" t="str">
        <f>IFERROR(VLOOKUP(C510,选股!$C$4:$E$1000,3,FALSE),"-")</f>
        <v>-</v>
      </c>
      <c r="G510" s="8"/>
      <c r="H510" s="9"/>
      <c r="I510" s="9" t="str">
        <f t="shared" si="15"/>
        <v>-</v>
      </c>
      <c r="J510" s="9"/>
      <c r="K510" s="8"/>
    </row>
    <row r="511" customHeight="1" spans="2:11">
      <c r="B511" s="8" t="str">
        <f t="shared" si="14"/>
        <v/>
      </c>
      <c r="C511" s="8"/>
      <c r="D511" s="8"/>
      <c r="E511" s="8" t="str">
        <f>IFERROR(VLOOKUP(C511,选股!$C$4:$E$1000,2,FALSE),"-")</f>
        <v>-</v>
      </c>
      <c r="F511" s="8" t="str">
        <f>IFERROR(VLOOKUP(C511,选股!$C$4:$E$1000,3,FALSE),"-")</f>
        <v>-</v>
      </c>
      <c r="G511" s="8"/>
      <c r="H511" s="9"/>
      <c r="I511" s="9" t="str">
        <f t="shared" si="15"/>
        <v>-</v>
      </c>
      <c r="J511" s="9"/>
      <c r="K511" s="8"/>
    </row>
    <row r="512" customHeight="1" spans="2:11">
      <c r="B512" s="8" t="str">
        <f t="shared" si="14"/>
        <v/>
      </c>
      <c r="C512" s="8"/>
      <c r="D512" s="8"/>
      <c r="E512" s="8" t="str">
        <f>IFERROR(VLOOKUP(C512,选股!$C$4:$E$1000,2,FALSE),"-")</f>
        <v>-</v>
      </c>
      <c r="F512" s="8" t="str">
        <f>IFERROR(VLOOKUP(C512,选股!$C$4:$E$1000,3,FALSE),"-")</f>
        <v>-</v>
      </c>
      <c r="G512" s="8"/>
      <c r="H512" s="9"/>
      <c r="I512" s="9" t="str">
        <f t="shared" si="15"/>
        <v>-</v>
      </c>
      <c r="J512" s="9"/>
      <c r="K512" s="8"/>
    </row>
    <row r="513" customHeight="1" spans="2:11">
      <c r="B513" s="8" t="str">
        <f t="shared" si="14"/>
        <v/>
      </c>
      <c r="C513" s="8"/>
      <c r="D513" s="8"/>
      <c r="E513" s="8" t="str">
        <f>IFERROR(VLOOKUP(C513,选股!$C$4:$E$1000,2,FALSE),"-")</f>
        <v>-</v>
      </c>
      <c r="F513" s="8" t="str">
        <f>IFERROR(VLOOKUP(C513,选股!$C$4:$E$1000,3,FALSE),"-")</f>
        <v>-</v>
      </c>
      <c r="G513" s="8"/>
      <c r="H513" s="9"/>
      <c r="I513" s="9" t="str">
        <f t="shared" si="15"/>
        <v>-</v>
      </c>
      <c r="J513" s="9"/>
      <c r="K513" s="8"/>
    </row>
    <row r="514" customHeight="1" spans="2:11">
      <c r="B514" s="8" t="str">
        <f t="shared" si="14"/>
        <v/>
      </c>
      <c r="C514" s="8"/>
      <c r="D514" s="8"/>
      <c r="E514" s="8" t="str">
        <f>IFERROR(VLOOKUP(C514,选股!$C$4:$E$1000,2,FALSE),"-")</f>
        <v>-</v>
      </c>
      <c r="F514" s="8" t="str">
        <f>IFERROR(VLOOKUP(C514,选股!$C$4:$E$1000,3,FALSE),"-")</f>
        <v>-</v>
      </c>
      <c r="G514" s="8"/>
      <c r="H514" s="9"/>
      <c r="I514" s="9" t="str">
        <f t="shared" si="15"/>
        <v>-</v>
      </c>
      <c r="J514" s="9"/>
      <c r="K514" s="8"/>
    </row>
    <row r="515" customHeight="1" spans="2:11">
      <c r="B515" s="8" t="str">
        <f t="shared" si="14"/>
        <v/>
      </c>
      <c r="C515" s="8"/>
      <c r="D515" s="8"/>
      <c r="E515" s="8" t="str">
        <f>IFERROR(VLOOKUP(C515,选股!$C$4:$E$1000,2,FALSE),"-")</f>
        <v>-</v>
      </c>
      <c r="F515" s="8" t="str">
        <f>IFERROR(VLOOKUP(C515,选股!$C$4:$E$1000,3,FALSE),"-")</f>
        <v>-</v>
      </c>
      <c r="G515" s="8"/>
      <c r="H515" s="9"/>
      <c r="I515" s="9" t="str">
        <f t="shared" si="15"/>
        <v>-</v>
      </c>
      <c r="J515" s="9"/>
      <c r="K515" s="8"/>
    </row>
    <row r="516" customHeight="1" spans="2:11">
      <c r="B516" s="8" t="str">
        <f t="shared" si="14"/>
        <v/>
      </c>
      <c r="C516" s="8"/>
      <c r="D516" s="8"/>
      <c r="E516" s="8" t="str">
        <f>IFERROR(VLOOKUP(C516,选股!$C$4:$E$1000,2,FALSE),"-")</f>
        <v>-</v>
      </c>
      <c r="F516" s="8" t="str">
        <f>IFERROR(VLOOKUP(C516,选股!$C$4:$E$1000,3,FALSE),"-")</f>
        <v>-</v>
      </c>
      <c r="G516" s="8"/>
      <c r="H516" s="9"/>
      <c r="I516" s="9" t="str">
        <f t="shared" si="15"/>
        <v>-</v>
      </c>
      <c r="J516" s="9"/>
      <c r="K516" s="8"/>
    </row>
    <row r="517" customHeight="1" spans="2:11">
      <c r="B517" s="8" t="str">
        <f t="shared" ref="B517:B580" si="16">IF(C517&lt;&gt;"",ROW()-3,"")</f>
        <v/>
      </c>
      <c r="C517" s="8"/>
      <c r="D517" s="8"/>
      <c r="E517" s="8" t="str">
        <f>IFERROR(VLOOKUP(C517,选股!$C$4:$E$1000,2,FALSE),"-")</f>
        <v>-</v>
      </c>
      <c r="F517" s="8" t="str">
        <f>IFERROR(VLOOKUP(C517,选股!$C$4:$E$1000,3,FALSE),"-")</f>
        <v>-</v>
      </c>
      <c r="G517" s="8"/>
      <c r="H517" s="9"/>
      <c r="I517" s="9" t="str">
        <f t="shared" ref="I517:I580" si="17">IFERROR(IF(AND(G517&lt;&gt;"",H517&lt;&gt;""),G517*H517,"-"),"")</f>
        <v>-</v>
      </c>
      <c r="J517" s="9"/>
      <c r="K517" s="8"/>
    </row>
    <row r="518" customHeight="1" spans="2:11">
      <c r="B518" s="8" t="str">
        <f t="shared" si="16"/>
        <v/>
      </c>
      <c r="C518" s="8"/>
      <c r="D518" s="8"/>
      <c r="E518" s="8" t="str">
        <f>IFERROR(VLOOKUP(C518,选股!$C$4:$E$1000,2,FALSE),"-")</f>
        <v>-</v>
      </c>
      <c r="F518" s="8" t="str">
        <f>IFERROR(VLOOKUP(C518,选股!$C$4:$E$1000,3,FALSE),"-")</f>
        <v>-</v>
      </c>
      <c r="G518" s="8"/>
      <c r="H518" s="9"/>
      <c r="I518" s="9" t="str">
        <f t="shared" si="17"/>
        <v>-</v>
      </c>
      <c r="J518" s="9"/>
      <c r="K518" s="8"/>
    </row>
    <row r="519" customHeight="1" spans="2:11">
      <c r="B519" s="8" t="str">
        <f t="shared" si="16"/>
        <v/>
      </c>
      <c r="C519" s="8"/>
      <c r="D519" s="8"/>
      <c r="E519" s="8" t="str">
        <f>IFERROR(VLOOKUP(C519,选股!$C$4:$E$1000,2,FALSE),"-")</f>
        <v>-</v>
      </c>
      <c r="F519" s="8" t="str">
        <f>IFERROR(VLOOKUP(C519,选股!$C$4:$E$1000,3,FALSE),"-")</f>
        <v>-</v>
      </c>
      <c r="G519" s="8"/>
      <c r="H519" s="9"/>
      <c r="I519" s="9" t="str">
        <f t="shared" si="17"/>
        <v>-</v>
      </c>
      <c r="J519" s="9"/>
      <c r="K519" s="8"/>
    </row>
    <row r="520" customHeight="1" spans="2:11">
      <c r="B520" s="8" t="str">
        <f t="shared" si="16"/>
        <v/>
      </c>
      <c r="C520" s="8"/>
      <c r="D520" s="8"/>
      <c r="E520" s="8" t="str">
        <f>IFERROR(VLOOKUP(C520,选股!$C$4:$E$1000,2,FALSE),"-")</f>
        <v>-</v>
      </c>
      <c r="F520" s="8" t="str">
        <f>IFERROR(VLOOKUP(C520,选股!$C$4:$E$1000,3,FALSE),"-")</f>
        <v>-</v>
      </c>
      <c r="G520" s="8"/>
      <c r="H520" s="9"/>
      <c r="I520" s="9" t="str">
        <f t="shared" si="17"/>
        <v>-</v>
      </c>
      <c r="J520" s="9"/>
      <c r="K520" s="8"/>
    </row>
    <row r="521" customHeight="1" spans="2:11">
      <c r="B521" s="8" t="str">
        <f t="shared" si="16"/>
        <v/>
      </c>
      <c r="C521" s="8"/>
      <c r="D521" s="8"/>
      <c r="E521" s="8" t="str">
        <f>IFERROR(VLOOKUP(C521,选股!$C$4:$E$1000,2,FALSE),"-")</f>
        <v>-</v>
      </c>
      <c r="F521" s="8" t="str">
        <f>IFERROR(VLOOKUP(C521,选股!$C$4:$E$1000,3,FALSE),"-")</f>
        <v>-</v>
      </c>
      <c r="G521" s="8"/>
      <c r="H521" s="9"/>
      <c r="I521" s="9" t="str">
        <f t="shared" si="17"/>
        <v>-</v>
      </c>
      <c r="J521" s="9"/>
      <c r="K521" s="8"/>
    </row>
    <row r="522" customHeight="1" spans="2:11">
      <c r="B522" s="8" t="str">
        <f t="shared" si="16"/>
        <v/>
      </c>
      <c r="C522" s="8"/>
      <c r="D522" s="8"/>
      <c r="E522" s="8" t="str">
        <f>IFERROR(VLOOKUP(C522,选股!$C$4:$E$1000,2,FALSE),"-")</f>
        <v>-</v>
      </c>
      <c r="F522" s="8" t="str">
        <f>IFERROR(VLOOKUP(C522,选股!$C$4:$E$1000,3,FALSE),"-")</f>
        <v>-</v>
      </c>
      <c r="G522" s="8"/>
      <c r="H522" s="9"/>
      <c r="I522" s="9" t="str">
        <f t="shared" si="17"/>
        <v>-</v>
      </c>
      <c r="J522" s="9"/>
      <c r="K522" s="8"/>
    </row>
    <row r="523" customHeight="1" spans="2:11">
      <c r="B523" s="8" t="str">
        <f t="shared" si="16"/>
        <v/>
      </c>
      <c r="C523" s="8"/>
      <c r="D523" s="8"/>
      <c r="E523" s="8" t="str">
        <f>IFERROR(VLOOKUP(C523,选股!$C$4:$E$1000,2,FALSE),"-")</f>
        <v>-</v>
      </c>
      <c r="F523" s="8" t="str">
        <f>IFERROR(VLOOKUP(C523,选股!$C$4:$E$1000,3,FALSE),"-")</f>
        <v>-</v>
      </c>
      <c r="G523" s="8"/>
      <c r="H523" s="9"/>
      <c r="I523" s="9" t="str">
        <f t="shared" si="17"/>
        <v>-</v>
      </c>
      <c r="J523" s="9"/>
      <c r="K523" s="8"/>
    </row>
    <row r="524" customHeight="1" spans="2:11">
      <c r="B524" s="8" t="str">
        <f t="shared" si="16"/>
        <v/>
      </c>
      <c r="C524" s="8"/>
      <c r="D524" s="8"/>
      <c r="E524" s="8" t="str">
        <f>IFERROR(VLOOKUP(C524,选股!$C$4:$E$1000,2,FALSE),"-")</f>
        <v>-</v>
      </c>
      <c r="F524" s="8" t="str">
        <f>IFERROR(VLOOKUP(C524,选股!$C$4:$E$1000,3,FALSE),"-")</f>
        <v>-</v>
      </c>
      <c r="G524" s="8"/>
      <c r="H524" s="9"/>
      <c r="I524" s="9" t="str">
        <f t="shared" si="17"/>
        <v>-</v>
      </c>
      <c r="J524" s="9"/>
      <c r="K524" s="8"/>
    </row>
    <row r="525" customHeight="1" spans="2:11">
      <c r="B525" s="8" t="str">
        <f t="shared" si="16"/>
        <v/>
      </c>
      <c r="C525" s="8"/>
      <c r="D525" s="8"/>
      <c r="E525" s="8" t="str">
        <f>IFERROR(VLOOKUP(C525,选股!$C$4:$E$1000,2,FALSE),"-")</f>
        <v>-</v>
      </c>
      <c r="F525" s="8" t="str">
        <f>IFERROR(VLOOKUP(C525,选股!$C$4:$E$1000,3,FALSE),"-")</f>
        <v>-</v>
      </c>
      <c r="G525" s="8"/>
      <c r="H525" s="9"/>
      <c r="I525" s="9" t="str">
        <f t="shared" si="17"/>
        <v>-</v>
      </c>
      <c r="J525" s="9"/>
      <c r="K525" s="8"/>
    </row>
    <row r="526" customHeight="1" spans="2:11">
      <c r="B526" s="8" t="str">
        <f t="shared" si="16"/>
        <v/>
      </c>
      <c r="C526" s="8"/>
      <c r="D526" s="8"/>
      <c r="E526" s="8" t="str">
        <f>IFERROR(VLOOKUP(C526,选股!$C$4:$E$1000,2,FALSE),"-")</f>
        <v>-</v>
      </c>
      <c r="F526" s="8" t="str">
        <f>IFERROR(VLOOKUP(C526,选股!$C$4:$E$1000,3,FALSE),"-")</f>
        <v>-</v>
      </c>
      <c r="G526" s="8"/>
      <c r="H526" s="9"/>
      <c r="I526" s="9" t="str">
        <f t="shared" si="17"/>
        <v>-</v>
      </c>
      <c r="J526" s="9"/>
      <c r="K526" s="8"/>
    </row>
    <row r="527" customHeight="1" spans="2:11">
      <c r="B527" s="8" t="str">
        <f t="shared" si="16"/>
        <v/>
      </c>
      <c r="C527" s="8"/>
      <c r="D527" s="8"/>
      <c r="E527" s="8" t="str">
        <f>IFERROR(VLOOKUP(C527,选股!$C$4:$E$1000,2,FALSE),"-")</f>
        <v>-</v>
      </c>
      <c r="F527" s="8" t="str">
        <f>IFERROR(VLOOKUP(C527,选股!$C$4:$E$1000,3,FALSE),"-")</f>
        <v>-</v>
      </c>
      <c r="G527" s="8"/>
      <c r="H527" s="9"/>
      <c r="I527" s="9" t="str">
        <f t="shared" si="17"/>
        <v>-</v>
      </c>
      <c r="J527" s="9"/>
      <c r="K527" s="8"/>
    </row>
    <row r="528" customHeight="1" spans="2:11">
      <c r="B528" s="8" t="str">
        <f t="shared" si="16"/>
        <v/>
      </c>
      <c r="C528" s="8"/>
      <c r="D528" s="8"/>
      <c r="E528" s="8" t="str">
        <f>IFERROR(VLOOKUP(C528,选股!$C$4:$E$1000,2,FALSE),"-")</f>
        <v>-</v>
      </c>
      <c r="F528" s="8" t="str">
        <f>IFERROR(VLOOKUP(C528,选股!$C$4:$E$1000,3,FALSE),"-")</f>
        <v>-</v>
      </c>
      <c r="G528" s="8"/>
      <c r="H528" s="9"/>
      <c r="I528" s="9" t="str">
        <f t="shared" si="17"/>
        <v>-</v>
      </c>
      <c r="J528" s="9"/>
      <c r="K528" s="8"/>
    </row>
    <row r="529" customHeight="1" spans="2:11">
      <c r="B529" s="8" t="str">
        <f t="shared" si="16"/>
        <v/>
      </c>
      <c r="C529" s="8"/>
      <c r="D529" s="8"/>
      <c r="E529" s="8" t="str">
        <f>IFERROR(VLOOKUP(C529,选股!$C$4:$E$1000,2,FALSE),"-")</f>
        <v>-</v>
      </c>
      <c r="F529" s="8" t="str">
        <f>IFERROR(VLOOKUP(C529,选股!$C$4:$E$1000,3,FALSE),"-")</f>
        <v>-</v>
      </c>
      <c r="G529" s="8"/>
      <c r="H529" s="9"/>
      <c r="I529" s="9" t="str">
        <f t="shared" si="17"/>
        <v>-</v>
      </c>
      <c r="J529" s="9"/>
      <c r="K529" s="8"/>
    </row>
    <row r="530" customHeight="1" spans="2:11">
      <c r="B530" s="8" t="str">
        <f t="shared" si="16"/>
        <v/>
      </c>
      <c r="C530" s="8"/>
      <c r="D530" s="8"/>
      <c r="E530" s="8" t="str">
        <f>IFERROR(VLOOKUP(C530,选股!$C$4:$E$1000,2,FALSE),"-")</f>
        <v>-</v>
      </c>
      <c r="F530" s="8" t="str">
        <f>IFERROR(VLOOKUP(C530,选股!$C$4:$E$1000,3,FALSE),"-")</f>
        <v>-</v>
      </c>
      <c r="G530" s="8"/>
      <c r="H530" s="9"/>
      <c r="I530" s="9" t="str">
        <f t="shared" si="17"/>
        <v>-</v>
      </c>
      <c r="J530" s="9"/>
      <c r="K530" s="8"/>
    </row>
    <row r="531" customHeight="1" spans="2:11">
      <c r="B531" s="8" t="str">
        <f t="shared" si="16"/>
        <v/>
      </c>
      <c r="C531" s="8"/>
      <c r="D531" s="8"/>
      <c r="E531" s="8" t="str">
        <f>IFERROR(VLOOKUP(C531,选股!$C$4:$E$1000,2,FALSE),"-")</f>
        <v>-</v>
      </c>
      <c r="F531" s="8" t="str">
        <f>IFERROR(VLOOKUP(C531,选股!$C$4:$E$1000,3,FALSE),"-")</f>
        <v>-</v>
      </c>
      <c r="G531" s="8"/>
      <c r="H531" s="9"/>
      <c r="I531" s="9" t="str">
        <f t="shared" si="17"/>
        <v>-</v>
      </c>
      <c r="J531" s="9"/>
      <c r="K531" s="8"/>
    </row>
    <row r="532" customHeight="1" spans="2:11">
      <c r="B532" s="8" t="str">
        <f t="shared" si="16"/>
        <v/>
      </c>
      <c r="C532" s="8"/>
      <c r="D532" s="8"/>
      <c r="E532" s="8" t="str">
        <f>IFERROR(VLOOKUP(C532,选股!$C$4:$E$1000,2,FALSE),"-")</f>
        <v>-</v>
      </c>
      <c r="F532" s="8" t="str">
        <f>IFERROR(VLOOKUP(C532,选股!$C$4:$E$1000,3,FALSE),"-")</f>
        <v>-</v>
      </c>
      <c r="G532" s="8"/>
      <c r="H532" s="9"/>
      <c r="I532" s="9" t="str">
        <f t="shared" si="17"/>
        <v>-</v>
      </c>
      <c r="J532" s="9"/>
      <c r="K532" s="8"/>
    </row>
    <row r="533" customHeight="1" spans="2:11">
      <c r="B533" s="8" t="str">
        <f t="shared" si="16"/>
        <v/>
      </c>
      <c r="C533" s="8"/>
      <c r="D533" s="8"/>
      <c r="E533" s="8" t="str">
        <f>IFERROR(VLOOKUP(C533,选股!$C$4:$E$1000,2,FALSE),"-")</f>
        <v>-</v>
      </c>
      <c r="F533" s="8" t="str">
        <f>IFERROR(VLOOKUP(C533,选股!$C$4:$E$1000,3,FALSE),"-")</f>
        <v>-</v>
      </c>
      <c r="G533" s="8"/>
      <c r="H533" s="9"/>
      <c r="I533" s="9" t="str">
        <f t="shared" si="17"/>
        <v>-</v>
      </c>
      <c r="J533" s="9"/>
      <c r="K533" s="8"/>
    </row>
    <row r="534" customHeight="1" spans="2:11">
      <c r="B534" s="8" t="str">
        <f t="shared" si="16"/>
        <v/>
      </c>
      <c r="C534" s="8"/>
      <c r="D534" s="8"/>
      <c r="E534" s="8" t="str">
        <f>IFERROR(VLOOKUP(C534,选股!$C$4:$E$1000,2,FALSE),"-")</f>
        <v>-</v>
      </c>
      <c r="F534" s="8" t="str">
        <f>IFERROR(VLOOKUP(C534,选股!$C$4:$E$1000,3,FALSE),"-")</f>
        <v>-</v>
      </c>
      <c r="G534" s="8"/>
      <c r="H534" s="9"/>
      <c r="I534" s="9" t="str">
        <f t="shared" si="17"/>
        <v>-</v>
      </c>
      <c r="J534" s="9"/>
      <c r="K534" s="8"/>
    </row>
    <row r="535" customHeight="1" spans="2:11">
      <c r="B535" s="8" t="str">
        <f t="shared" si="16"/>
        <v/>
      </c>
      <c r="C535" s="8"/>
      <c r="D535" s="8"/>
      <c r="E535" s="8" t="str">
        <f>IFERROR(VLOOKUP(C535,选股!$C$4:$E$1000,2,FALSE),"-")</f>
        <v>-</v>
      </c>
      <c r="F535" s="8" t="str">
        <f>IFERROR(VLOOKUP(C535,选股!$C$4:$E$1000,3,FALSE),"-")</f>
        <v>-</v>
      </c>
      <c r="G535" s="8"/>
      <c r="H535" s="9"/>
      <c r="I535" s="9" t="str">
        <f t="shared" si="17"/>
        <v>-</v>
      </c>
      <c r="J535" s="9"/>
      <c r="K535" s="8"/>
    </row>
    <row r="536" customHeight="1" spans="2:11">
      <c r="B536" s="8" t="str">
        <f t="shared" si="16"/>
        <v/>
      </c>
      <c r="C536" s="8"/>
      <c r="D536" s="8"/>
      <c r="E536" s="8" t="str">
        <f>IFERROR(VLOOKUP(C536,选股!$C$4:$E$1000,2,FALSE),"-")</f>
        <v>-</v>
      </c>
      <c r="F536" s="8" t="str">
        <f>IFERROR(VLOOKUP(C536,选股!$C$4:$E$1000,3,FALSE),"-")</f>
        <v>-</v>
      </c>
      <c r="G536" s="8"/>
      <c r="H536" s="9"/>
      <c r="I536" s="9" t="str">
        <f t="shared" si="17"/>
        <v>-</v>
      </c>
      <c r="J536" s="9"/>
      <c r="K536" s="8"/>
    </row>
    <row r="537" customHeight="1" spans="2:11">
      <c r="B537" s="8" t="str">
        <f t="shared" si="16"/>
        <v/>
      </c>
      <c r="C537" s="8"/>
      <c r="D537" s="8"/>
      <c r="E537" s="8" t="str">
        <f>IFERROR(VLOOKUP(C537,选股!$C$4:$E$1000,2,FALSE),"-")</f>
        <v>-</v>
      </c>
      <c r="F537" s="8" t="str">
        <f>IFERROR(VLOOKUP(C537,选股!$C$4:$E$1000,3,FALSE),"-")</f>
        <v>-</v>
      </c>
      <c r="G537" s="8"/>
      <c r="H537" s="9"/>
      <c r="I537" s="9" t="str">
        <f t="shared" si="17"/>
        <v>-</v>
      </c>
      <c r="J537" s="9"/>
      <c r="K537" s="8"/>
    </row>
    <row r="538" customHeight="1" spans="2:11">
      <c r="B538" s="8" t="str">
        <f t="shared" si="16"/>
        <v/>
      </c>
      <c r="C538" s="8"/>
      <c r="D538" s="8"/>
      <c r="E538" s="8" t="str">
        <f>IFERROR(VLOOKUP(C538,选股!$C$4:$E$1000,2,FALSE),"-")</f>
        <v>-</v>
      </c>
      <c r="F538" s="8" t="str">
        <f>IFERROR(VLOOKUP(C538,选股!$C$4:$E$1000,3,FALSE),"-")</f>
        <v>-</v>
      </c>
      <c r="G538" s="8"/>
      <c r="H538" s="9"/>
      <c r="I538" s="9" t="str">
        <f t="shared" si="17"/>
        <v>-</v>
      </c>
      <c r="J538" s="9"/>
      <c r="K538" s="8"/>
    </row>
    <row r="539" customHeight="1" spans="2:11">
      <c r="B539" s="8" t="str">
        <f t="shared" si="16"/>
        <v/>
      </c>
      <c r="C539" s="8"/>
      <c r="D539" s="8"/>
      <c r="E539" s="8" t="str">
        <f>IFERROR(VLOOKUP(C539,选股!$C$4:$E$1000,2,FALSE),"-")</f>
        <v>-</v>
      </c>
      <c r="F539" s="8" t="str">
        <f>IFERROR(VLOOKUP(C539,选股!$C$4:$E$1000,3,FALSE),"-")</f>
        <v>-</v>
      </c>
      <c r="G539" s="8"/>
      <c r="H539" s="9"/>
      <c r="I539" s="9" t="str">
        <f t="shared" si="17"/>
        <v>-</v>
      </c>
      <c r="J539" s="9"/>
      <c r="K539" s="8"/>
    </row>
    <row r="540" customHeight="1" spans="2:11">
      <c r="B540" s="8" t="str">
        <f t="shared" si="16"/>
        <v/>
      </c>
      <c r="C540" s="8"/>
      <c r="D540" s="8"/>
      <c r="E540" s="8" t="str">
        <f>IFERROR(VLOOKUP(C540,选股!$C$4:$E$1000,2,FALSE),"-")</f>
        <v>-</v>
      </c>
      <c r="F540" s="8" t="str">
        <f>IFERROR(VLOOKUP(C540,选股!$C$4:$E$1000,3,FALSE),"-")</f>
        <v>-</v>
      </c>
      <c r="G540" s="8"/>
      <c r="H540" s="9"/>
      <c r="I540" s="9" t="str">
        <f t="shared" si="17"/>
        <v>-</v>
      </c>
      <c r="J540" s="9"/>
      <c r="K540" s="8"/>
    </row>
    <row r="541" customHeight="1" spans="2:11">
      <c r="B541" s="8" t="str">
        <f t="shared" si="16"/>
        <v/>
      </c>
      <c r="C541" s="8"/>
      <c r="D541" s="8"/>
      <c r="E541" s="8" t="str">
        <f>IFERROR(VLOOKUP(C541,选股!$C$4:$E$1000,2,FALSE),"-")</f>
        <v>-</v>
      </c>
      <c r="F541" s="8" t="str">
        <f>IFERROR(VLOOKUP(C541,选股!$C$4:$E$1000,3,FALSE),"-")</f>
        <v>-</v>
      </c>
      <c r="G541" s="8"/>
      <c r="H541" s="9"/>
      <c r="I541" s="9" t="str">
        <f t="shared" si="17"/>
        <v>-</v>
      </c>
      <c r="J541" s="9"/>
      <c r="K541" s="8"/>
    </row>
    <row r="542" customHeight="1" spans="2:11">
      <c r="B542" s="8" t="str">
        <f t="shared" si="16"/>
        <v/>
      </c>
      <c r="C542" s="8"/>
      <c r="D542" s="8"/>
      <c r="E542" s="8" t="str">
        <f>IFERROR(VLOOKUP(C542,选股!$C$4:$E$1000,2,FALSE),"-")</f>
        <v>-</v>
      </c>
      <c r="F542" s="8" t="str">
        <f>IFERROR(VLOOKUP(C542,选股!$C$4:$E$1000,3,FALSE),"-")</f>
        <v>-</v>
      </c>
      <c r="G542" s="8"/>
      <c r="H542" s="9"/>
      <c r="I542" s="9" t="str">
        <f t="shared" si="17"/>
        <v>-</v>
      </c>
      <c r="J542" s="9"/>
      <c r="K542" s="8"/>
    </row>
    <row r="543" customHeight="1" spans="2:11">
      <c r="B543" s="8" t="str">
        <f t="shared" si="16"/>
        <v/>
      </c>
      <c r="C543" s="8"/>
      <c r="D543" s="8"/>
      <c r="E543" s="8" t="str">
        <f>IFERROR(VLOOKUP(C543,选股!$C$4:$E$1000,2,FALSE),"-")</f>
        <v>-</v>
      </c>
      <c r="F543" s="8" t="str">
        <f>IFERROR(VLOOKUP(C543,选股!$C$4:$E$1000,3,FALSE),"-")</f>
        <v>-</v>
      </c>
      <c r="G543" s="8"/>
      <c r="H543" s="9"/>
      <c r="I543" s="9" t="str">
        <f t="shared" si="17"/>
        <v>-</v>
      </c>
      <c r="J543" s="9"/>
      <c r="K543" s="8"/>
    </row>
    <row r="544" customHeight="1" spans="2:11">
      <c r="B544" s="8" t="str">
        <f t="shared" si="16"/>
        <v/>
      </c>
      <c r="C544" s="8"/>
      <c r="D544" s="8"/>
      <c r="E544" s="8" t="str">
        <f>IFERROR(VLOOKUP(C544,选股!$C$4:$E$1000,2,FALSE),"-")</f>
        <v>-</v>
      </c>
      <c r="F544" s="8" t="str">
        <f>IFERROR(VLOOKUP(C544,选股!$C$4:$E$1000,3,FALSE),"-")</f>
        <v>-</v>
      </c>
      <c r="G544" s="8"/>
      <c r="H544" s="9"/>
      <c r="I544" s="9" t="str">
        <f t="shared" si="17"/>
        <v>-</v>
      </c>
      <c r="J544" s="9"/>
      <c r="K544" s="8"/>
    </row>
    <row r="545" customHeight="1" spans="2:11">
      <c r="B545" s="8" t="str">
        <f t="shared" si="16"/>
        <v/>
      </c>
      <c r="C545" s="8"/>
      <c r="D545" s="8"/>
      <c r="E545" s="8" t="str">
        <f>IFERROR(VLOOKUP(C545,选股!$C$4:$E$1000,2,FALSE),"-")</f>
        <v>-</v>
      </c>
      <c r="F545" s="8" t="str">
        <f>IFERROR(VLOOKUP(C545,选股!$C$4:$E$1000,3,FALSE),"-")</f>
        <v>-</v>
      </c>
      <c r="G545" s="8"/>
      <c r="H545" s="9"/>
      <c r="I545" s="9" t="str">
        <f t="shared" si="17"/>
        <v>-</v>
      </c>
      <c r="J545" s="9"/>
      <c r="K545" s="8"/>
    </row>
    <row r="546" customHeight="1" spans="2:11">
      <c r="B546" s="8" t="str">
        <f t="shared" si="16"/>
        <v/>
      </c>
      <c r="C546" s="8"/>
      <c r="D546" s="8"/>
      <c r="E546" s="8" t="str">
        <f>IFERROR(VLOOKUP(C546,选股!$C$4:$E$1000,2,FALSE),"-")</f>
        <v>-</v>
      </c>
      <c r="F546" s="8" t="str">
        <f>IFERROR(VLOOKUP(C546,选股!$C$4:$E$1000,3,FALSE),"-")</f>
        <v>-</v>
      </c>
      <c r="G546" s="8"/>
      <c r="H546" s="9"/>
      <c r="I546" s="9" t="str">
        <f t="shared" si="17"/>
        <v>-</v>
      </c>
      <c r="J546" s="9"/>
      <c r="K546" s="8"/>
    </row>
    <row r="547" customHeight="1" spans="2:11">
      <c r="B547" s="8" t="str">
        <f t="shared" si="16"/>
        <v/>
      </c>
      <c r="C547" s="8"/>
      <c r="D547" s="8"/>
      <c r="E547" s="8" t="str">
        <f>IFERROR(VLOOKUP(C547,选股!$C$4:$E$1000,2,FALSE),"-")</f>
        <v>-</v>
      </c>
      <c r="F547" s="8" t="str">
        <f>IFERROR(VLOOKUP(C547,选股!$C$4:$E$1000,3,FALSE),"-")</f>
        <v>-</v>
      </c>
      <c r="G547" s="8"/>
      <c r="H547" s="9"/>
      <c r="I547" s="9" t="str">
        <f t="shared" si="17"/>
        <v>-</v>
      </c>
      <c r="J547" s="9"/>
      <c r="K547" s="8"/>
    </row>
    <row r="548" customHeight="1" spans="2:11">
      <c r="B548" s="8" t="str">
        <f t="shared" si="16"/>
        <v/>
      </c>
      <c r="C548" s="8"/>
      <c r="D548" s="8"/>
      <c r="E548" s="8" t="str">
        <f>IFERROR(VLOOKUP(C548,选股!$C$4:$E$1000,2,FALSE),"-")</f>
        <v>-</v>
      </c>
      <c r="F548" s="8" t="str">
        <f>IFERROR(VLOOKUP(C548,选股!$C$4:$E$1000,3,FALSE),"-")</f>
        <v>-</v>
      </c>
      <c r="G548" s="8"/>
      <c r="H548" s="9"/>
      <c r="I548" s="9" t="str">
        <f t="shared" si="17"/>
        <v>-</v>
      </c>
      <c r="J548" s="9"/>
      <c r="K548" s="8"/>
    </row>
    <row r="549" customHeight="1" spans="2:11">
      <c r="B549" s="8" t="str">
        <f t="shared" si="16"/>
        <v/>
      </c>
      <c r="C549" s="8"/>
      <c r="D549" s="8"/>
      <c r="E549" s="8" t="str">
        <f>IFERROR(VLOOKUP(C549,选股!$C$4:$E$1000,2,FALSE),"-")</f>
        <v>-</v>
      </c>
      <c r="F549" s="8" t="str">
        <f>IFERROR(VLOOKUP(C549,选股!$C$4:$E$1000,3,FALSE),"-")</f>
        <v>-</v>
      </c>
      <c r="G549" s="8"/>
      <c r="H549" s="9"/>
      <c r="I549" s="9" t="str">
        <f t="shared" si="17"/>
        <v>-</v>
      </c>
      <c r="J549" s="9"/>
      <c r="K549" s="8"/>
    </row>
    <row r="550" customHeight="1" spans="2:11">
      <c r="B550" s="8" t="str">
        <f t="shared" si="16"/>
        <v/>
      </c>
      <c r="C550" s="8"/>
      <c r="D550" s="8"/>
      <c r="E550" s="8" t="str">
        <f>IFERROR(VLOOKUP(C550,选股!$C$4:$E$1000,2,FALSE),"-")</f>
        <v>-</v>
      </c>
      <c r="F550" s="8" t="str">
        <f>IFERROR(VLOOKUP(C550,选股!$C$4:$E$1000,3,FALSE),"-")</f>
        <v>-</v>
      </c>
      <c r="G550" s="8"/>
      <c r="H550" s="9"/>
      <c r="I550" s="9" t="str">
        <f t="shared" si="17"/>
        <v>-</v>
      </c>
      <c r="J550" s="9"/>
      <c r="K550" s="8"/>
    </row>
    <row r="551" customHeight="1" spans="2:11">
      <c r="B551" s="8" t="str">
        <f t="shared" si="16"/>
        <v/>
      </c>
      <c r="C551" s="8"/>
      <c r="D551" s="8"/>
      <c r="E551" s="8" t="str">
        <f>IFERROR(VLOOKUP(C551,选股!$C$4:$E$1000,2,FALSE),"-")</f>
        <v>-</v>
      </c>
      <c r="F551" s="8" t="str">
        <f>IFERROR(VLOOKUP(C551,选股!$C$4:$E$1000,3,FALSE),"-")</f>
        <v>-</v>
      </c>
      <c r="G551" s="8"/>
      <c r="H551" s="9"/>
      <c r="I551" s="9" t="str">
        <f t="shared" si="17"/>
        <v>-</v>
      </c>
      <c r="J551" s="9"/>
      <c r="K551" s="8"/>
    </row>
    <row r="552" customHeight="1" spans="2:11">
      <c r="B552" s="8" t="str">
        <f t="shared" si="16"/>
        <v/>
      </c>
      <c r="C552" s="8"/>
      <c r="D552" s="8"/>
      <c r="E552" s="8" t="str">
        <f>IFERROR(VLOOKUP(C552,选股!$C$4:$E$1000,2,FALSE),"-")</f>
        <v>-</v>
      </c>
      <c r="F552" s="8" t="str">
        <f>IFERROR(VLOOKUP(C552,选股!$C$4:$E$1000,3,FALSE),"-")</f>
        <v>-</v>
      </c>
      <c r="G552" s="8"/>
      <c r="H552" s="9"/>
      <c r="I552" s="9" t="str">
        <f t="shared" si="17"/>
        <v>-</v>
      </c>
      <c r="J552" s="9"/>
      <c r="K552" s="8"/>
    </row>
    <row r="553" customHeight="1" spans="2:11">
      <c r="B553" s="8" t="str">
        <f t="shared" si="16"/>
        <v/>
      </c>
      <c r="C553" s="8"/>
      <c r="D553" s="8"/>
      <c r="E553" s="8" t="str">
        <f>IFERROR(VLOOKUP(C553,选股!$C$4:$E$1000,2,FALSE),"-")</f>
        <v>-</v>
      </c>
      <c r="F553" s="8" t="str">
        <f>IFERROR(VLOOKUP(C553,选股!$C$4:$E$1000,3,FALSE),"-")</f>
        <v>-</v>
      </c>
      <c r="G553" s="8"/>
      <c r="H553" s="9"/>
      <c r="I553" s="9" t="str">
        <f t="shared" si="17"/>
        <v>-</v>
      </c>
      <c r="J553" s="9"/>
      <c r="K553" s="8"/>
    </row>
    <row r="554" customHeight="1" spans="2:11">
      <c r="B554" s="8" t="str">
        <f t="shared" si="16"/>
        <v/>
      </c>
      <c r="C554" s="8"/>
      <c r="D554" s="8"/>
      <c r="E554" s="8" t="str">
        <f>IFERROR(VLOOKUP(C554,选股!$C$4:$E$1000,2,FALSE),"-")</f>
        <v>-</v>
      </c>
      <c r="F554" s="8" t="str">
        <f>IFERROR(VLOOKUP(C554,选股!$C$4:$E$1000,3,FALSE),"-")</f>
        <v>-</v>
      </c>
      <c r="G554" s="8"/>
      <c r="H554" s="9"/>
      <c r="I554" s="9" t="str">
        <f t="shared" si="17"/>
        <v>-</v>
      </c>
      <c r="J554" s="9"/>
      <c r="K554" s="8"/>
    </row>
    <row r="555" customHeight="1" spans="2:11">
      <c r="B555" s="8" t="str">
        <f t="shared" si="16"/>
        <v/>
      </c>
      <c r="C555" s="8"/>
      <c r="D555" s="8"/>
      <c r="E555" s="8" t="str">
        <f>IFERROR(VLOOKUP(C555,选股!$C$4:$E$1000,2,FALSE),"-")</f>
        <v>-</v>
      </c>
      <c r="F555" s="8" t="str">
        <f>IFERROR(VLOOKUP(C555,选股!$C$4:$E$1000,3,FALSE),"-")</f>
        <v>-</v>
      </c>
      <c r="G555" s="8"/>
      <c r="H555" s="9"/>
      <c r="I555" s="9" t="str">
        <f t="shared" si="17"/>
        <v>-</v>
      </c>
      <c r="J555" s="9"/>
      <c r="K555" s="8"/>
    </row>
    <row r="556" customHeight="1" spans="2:11">
      <c r="B556" s="8" t="str">
        <f t="shared" si="16"/>
        <v/>
      </c>
      <c r="C556" s="8"/>
      <c r="D556" s="8"/>
      <c r="E556" s="8" t="str">
        <f>IFERROR(VLOOKUP(C556,选股!$C$4:$E$1000,2,FALSE),"-")</f>
        <v>-</v>
      </c>
      <c r="F556" s="8" t="str">
        <f>IFERROR(VLOOKUP(C556,选股!$C$4:$E$1000,3,FALSE),"-")</f>
        <v>-</v>
      </c>
      <c r="G556" s="8"/>
      <c r="H556" s="9"/>
      <c r="I556" s="9" t="str">
        <f t="shared" si="17"/>
        <v>-</v>
      </c>
      <c r="J556" s="9"/>
      <c r="K556" s="8"/>
    </row>
    <row r="557" customHeight="1" spans="2:11">
      <c r="B557" s="8" t="str">
        <f t="shared" si="16"/>
        <v/>
      </c>
      <c r="C557" s="8"/>
      <c r="D557" s="8"/>
      <c r="E557" s="8" t="str">
        <f>IFERROR(VLOOKUP(C557,选股!$C$4:$E$1000,2,FALSE),"-")</f>
        <v>-</v>
      </c>
      <c r="F557" s="8" t="str">
        <f>IFERROR(VLOOKUP(C557,选股!$C$4:$E$1000,3,FALSE),"-")</f>
        <v>-</v>
      </c>
      <c r="G557" s="8"/>
      <c r="H557" s="9"/>
      <c r="I557" s="9" t="str">
        <f t="shared" si="17"/>
        <v>-</v>
      </c>
      <c r="J557" s="9"/>
      <c r="K557" s="8"/>
    </row>
    <row r="558" customHeight="1" spans="2:11">
      <c r="B558" s="8" t="str">
        <f t="shared" si="16"/>
        <v/>
      </c>
      <c r="C558" s="8"/>
      <c r="D558" s="8"/>
      <c r="E558" s="8" t="str">
        <f>IFERROR(VLOOKUP(C558,选股!$C$4:$E$1000,2,FALSE),"-")</f>
        <v>-</v>
      </c>
      <c r="F558" s="8" t="str">
        <f>IFERROR(VLOOKUP(C558,选股!$C$4:$E$1000,3,FALSE),"-")</f>
        <v>-</v>
      </c>
      <c r="G558" s="8"/>
      <c r="H558" s="9"/>
      <c r="I558" s="9" t="str">
        <f t="shared" si="17"/>
        <v>-</v>
      </c>
      <c r="J558" s="9"/>
      <c r="K558" s="8"/>
    </row>
    <row r="559" customHeight="1" spans="2:11">
      <c r="B559" s="8" t="str">
        <f t="shared" si="16"/>
        <v/>
      </c>
      <c r="C559" s="8"/>
      <c r="D559" s="8"/>
      <c r="E559" s="8" t="str">
        <f>IFERROR(VLOOKUP(C559,选股!$C$4:$E$1000,2,FALSE),"-")</f>
        <v>-</v>
      </c>
      <c r="F559" s="8" t="str">
        <f>IFERROR(VLOOKUP(C559,选股!$C$4:$E$1000,3,FALSE),"-")</f>
        <v>-</v>
      </c>
      <c r="G559" s="8"/>
      <c r="H559" s="9"/>
      <c r="I559" s="9" t="str">
        <f t="shared" si="17"/>
        <v>-</v>
      </c>
      <c r="J559" s="9"/>
      <c r="K559" s="8"/>
    </row>
    <row r="560" customHeight="1" spans="2:11">
      <c r="B560" s="8" t="str">
        <f t="shared" si="16"/>
        <v/>
      </c>
      <c r="C560" s="8"/>
      <c r="D560" s="8"/>
      <c r="E560" s="8" t="str">
        <f>IFERROR(VLOOKUP(C560,选股!$C$4:$E$1000,2,FALSE),"-")</f>
        <v>-</v>
      </c>
      <c r="F560" s="8" t="str">
        <f>IFERROR(VLOOKUP(C560,选股!$C$4:$E$1000,3,FALSE),"-")</f>
        <v>-</v>
      </c>
      <c r="G560" s="8"/>
      <c r="H560" s="9"/>
      <c r="I560" s="9" t="str">
        <f t="shared" si="17"/>
        <v>-</v>
      </c>
      <c r="J560" s="9"/>
      <c r="K560" s="8"/>
    </row>
    <row r="561" customHeight="1" spans="2:11">
      <c r="B561" s="8" t="str">
        <f t="shared" si="16"/>
        <v/>
      </c>
      <c r="C561" s="8"/>
      <c r="D561" s="8"/>
      <c r="E561" s="8" t="str">
        <f>IFERROR(VLOOKUP(C561,选股!$C$4:$E$1000,2,FALSE),"-")</f>
        <v>-</v>
      </c>
      <c r="F561" s="8" t="str">
        <f>IFERROR(VLOOKUP(C561,选股!$C$4:$E$1000,3,FALSE),"-")</f>
        <v>-</v>
      </c>
      <c r="G561" s="8"/>
      <c r="H561" s="9"/>
      <c r="I561" s="9" t="str">
        <f t="shared" si="17"/>
        <v>-</v>
      </c>
      <c r="J561" s="9"/>
      <c r="K561" s="8"/>
    </row>
    <row r="562" customHeight="1" spans="2:11">
      <c r="B562" s="8" t="str">
        <f t="shared" si="16"/>
        <v/>
      </c>
      <c r="C562" s="8"/>
      <c r="D562" s="8"/>
      <c r="E562" s="8" t="str">
        <f>IFERROR(VLOOKUP(C562,选股!$C$4:$E$1000,2,FALSE),"-")</f>
        <v>-</v>
      </c>
      <c r="F562" s="8" t="str">
        <f>IFERROR(VLOOKUP(C562,选股!$C$4:$E$1000,3,FALSE),"-")</f>
        <v>-</v>
      </c>
      <c r="G562" s="8"/>
      <c r="H562" s="9"/>
      <c r="I562" s="9" t="str">
        <f t="shared" si="17"/>
        <v>-</v>
      </c>
      <c r="J562" s="9"/>
      <c r="K562" s="8"/>
    </row>
    <row r="563" customHeight="1" spans="2:11">
      <c r="B563" s="8" t="str">
        <f t="shared" si="16"/>
        <v/>
      </c>
      <c r="C563" s="8"/>
      <c r="D563" s="8"/>
      <c r="E563" s="8" t="str">
        <f>IFERROR(VLOOKUP(C563,选股!$C$4:$E$1000,2,FALSE),"-")</f>
        <v>-</v>
      </c>
      <c r="F563" s="8" t="str">
        <f>IFERROR(VLOOKUP(C563,选股!$C$4:$E$1000,3,FALSE),"-")</f>
        <v>-</v>
      </c>
      <c r="G563" s="8"/>
      <c r="H563" s="9"/>
      <c r="I563" s="9" t="str">
        <f t="shared" si="17"/>
        <v>-</v>
      </c>
      <c r="J563" s="9"/>
      <c r="K563" s="8"/>
    </row>
    <row r="564" customHeight="1" spans="2:11">
      <c r="B564" s="8" t="str">
        <f t="shared" si="16"/>
        <v/>
      </c>
      <c r="C564" s="8"/>
      <c r="D564" s="8"/>
      <c r="E564" s="8" t="str">
        <f>IFERROR(VLOOKUP(C564,选股!$C$4:$E$1000,2,FALSE),"-")</f>
        <v>-</v>
      </c>
      <c r="F564" s="8" t="str">
        <f>IFERROR(VLOOKUP(C564,选股!$C$4:$E$1000,3,FALSE),"-")</f>
        <v>-</v>
      </c>
      <c r="G564" s="8"/>
      <c r="H564" s="9"/>
      <c r="I564" s="9" t="str">
        <f t="shared" si="17"/>
        <v>-</v>
      </c>
      <c r="J564" s="9"/>
      <c r="K564" s="8"/>
    </row>
    <row r="565" customHeight="1" spans="2:11">
      <c r="B565" s="8" t="str">
        <f t="shared" si="16"/>
        <v/>
      </c>
      <c r="C565" s="8"/>
      <c r="D565" s="8"/>
      <c r="E565" s="8" t="str">
        <f>IFERROR(VLOOKUP(C565,选股!$C$4:$E$1000,2,FALSE),"-")</f>
        <v>-</v>
      </c>
      <c r="F565" s="8" t="str">
        <f>IFERROR(VLOOKUP(C565,选股!$C$4:$E$1000,3,FALSE),"-")</f>
        <v>-</v>
      </c>
      <c r="G565" s="8"/>
      <c r="H565" s="9"/>
      <c r="I565" s="9" t="str">
        <f t="shared" si="17"/>
        <v>-</v>
      </c>
      <c r="J565" s="9"/>
      <c r="K565" s="8"/>
    </row>
    <row r="566" customHeight="1" spans="2:11">
      <c r="B566" s="8" t="str">
        <f t="shared" si="16"/>
        <v/>
      </c>
      <c r="C566" s="8"/>
      <c r="D566" s="8"/>
      <c r="E566" s="8" t="str">
        <f>IFERROR(VLOOKUP(C566,选股!$C$4:$E$1000,2,FALSE),"-")</f>
        <v>-</v>
      </c>
      <c r="F566" s="8" t="str">
        <f>IFERROR(VLOOKUP(C566,选股!$C$4:$E$1000,3,FALSE),"-")</f>
        <v>-</v>
      </c>
      <c r="G566" s="8"/>
      <c r="H566" s="9"/>
      <c r="I566" s="9" t="str">
        <f t="shared" si="17"/>
        <v>-</v>
      </c>
      <c r="J566" s="9"/>
      <c r="K566" s="8"/>
    </row>
    <row r="567" customHeight="1" spans="2:11">
      <c r="B567" s="8" t="str">
        <f t="shared" si="16"/>
        <v/>
      </c>
      <c r="C567" s="8"/>
      <c r="D567" s="8"/>
      <c r="E567" s="8" t="str">
        <f>IFERROR(VLOOKUP(C567,选股!$C$4:$E$1000,2,FALSE),"-")</f>
        <v>-</v>
      </c>
      <c r="F567" s="8" t="str">
        <f>IFERROR(VLOOKUP(C567,选股!$C$4:$E$1000,3,FALSE),"-")</f>
        <v>-</v>
      </c>
      <c r="G567" s="8"/>
      <c r="H567" s="9"/>
      <c r="I567" s="9" t="str">
        <f t="shared" si="17"/>
        <v>-</v>
      </c>
      <c r="J567" s="9"/>
      <c r="K567" s="8"/>
    </row>
    <row r="568" customHeight="1" spans="2:11">
      <c r="B568" s="8" t="str">
        <f t="shared" si="16"/>
        <v/>
      </c>
      <c r="C568" s="8"/>
      <c r="D568" s="8"/>
      <c r="E568" s="8" t="str">
        <f>IFERROR(VLOOKUP(C568,选股!$C$4:$E$1000,2,FALSE),"-")</f>
        <v>-</v>
      </c>
      <c r="F568" s="8" t="str">
        <f>IFERROR(VLOOKUP(C568,选股!$C$4:$E$1000,3,FALSE),"-")</f>
        <v>-</v>
      </c>
      <c r="G568" s="8"/>
      <c r="H568" s="9"/>
      <c r="I568" s="9" t="str">
        <f t="shared" si="17"/>
        <v>-</v>
      </c>
      <c r="J568" s="9"/>
      <c r="K568" s="8"/>
    </row>
    <row r="569" customHeight="1" spans="2:11">
      <c r="B569" s="8" t="str">
        <f t="shared" si="16"/>
        <v/>
      </c>
      <c r="C569" s="8"/>
      <c r="D569" s="8"/>
      <c r="E569" s="8" t="str">
        <f>IFERROR(VLOOKUP(C569,选股!$C$4:$E$1000,2,FALSE),"-")</f>
        <v>-</v>
      </c>
      <c r="F569" s="8" t="str">
        <f>IFERROR(VLOOKUP(C569,选股!$C$4:$E$1000,3,FALSE),"-")</f>
        <v>-</v>
      </c>
      <c r="G569" s="8"/>
      <c r="H569" s="9"/>
      <c r="I569" s="9" t="str">
        <f t="shared" si="17"/>
        <v>-</v>
      </c>
      <c r="J569" s="9"/>
      <c r="K569" s="8"/>
    </row>
    <row r="570" customHeight="1" spans="2:11">
      <c r="B570" s="8" t="str">
        <f t="shared" si="16"/>
        <v/>
      </c>
      <c r="C570" s="8"/>
      <c r="D570" s="8"/>
      <c r="E570" s="8" t="str">
        <f>IFERROR(VLOOKUP(C570,选股!$C$4:$E$1000,2,FALSE),"-")</f>
        <v>-</v>
      </c>
      <c r="F570" s="8" t="str">
        <f>IFERROR(VLOOKUP(C570,选股!$C$4:$E$1000,3,FALSE),"-")</f>
        <v>-</v>
      </c>
      <c r="G570" s="8"/>
      <c r="H570" s="9"/>
      <c r="I570" s="9" t="str">
        <f t="shared" si="17"/>
        <v>-</v>
      </c>
      <c r="J570" s="9"/>
      <c r="K570" s="8"/>
    </row>
    <row r="571" customHeight="1" spans="2:11">
      <c r="B571" s="8" t="str">
        <f t="shared" si="16"/>
        <v/>
      </c>
      <c r="C571" s="8"/>
      <c r="D571" s="8"/>
      <c r="E571" s="8" t="str">
        <f>IFERROR(VLOOKUP(C571,选股!$C$4:$E$1000,2,FALSE),"-")</f>
        <v>-</v>
      </c>
      <c r="F571" s="8" t="str">
        <f>IFERROR(VLOOKUP(C571,选股!$C$4:$E$1000,3,FALSE),"-")</f>
        <v>-</v>
      </c>
      <c r="G571" s="8"/>
      <c r="H571" s="9"/>
      <c r="I571" s="9" t="str">
        <f t="shared" si="17"/>
        <v>-</v>
      </c>
      <c r="J571" s="9"/>
      <c r="K571" s="8"/>
    </row>
    <row r="572" customHeight="1" spans="2:11">
      <c r="B572" s="8" t="str">
        <f t="shared" si="16"/>
        <v/>
      </c>
      <c r="C572" s="8"/>
      <c r="D572" s="8"/>
      <c r="E572" s="8" t="str">
        <f>IFERROR(VLOOKUP(C572,选股!$C$4:$E$1000,2,FALSE),"-")</f>
        <v>-</v>
      </c>
      <c r="F572" s="8" t="str">
        <f>IFERROR(VLOOKUP(C572,选股!$C$4:$E$1000,3,FALSE),"-")</f>
        <v>-</v>
      </c>
      <c r="G572" s="8"/>
      <c r="H572" s="9"/>
      <c r="I572" s="9" t="str">
        <f t="shared" si="17"/>
        <v>-</v>
      </c>
      <c r="J572" s="9"/>
      <c r="K572" s="8"/>
    </row>
    <row r="573" customHeight="1" spans="2:11">
      <c r="B573" s="8" t="str">
        <f t="shared" si="16"/>
        <v/>
      </c>
      <c r="C573" s="8"/>
      <c r="D573" s="8"/>
      <c r="E573" s="8" t="str">
        <f>IFERROR(VLOOKUP(C573,选股!$C$4:$E$1000,2,FALSE),"-")</f>
        <v>-</v>
      </c>
      <c r="F573" s="8" t="str">
        <f>IFERROR(VLOOKUP(C573,选股!$C$4:$E$1000,3,FALSE),"-")</f>
        <v>-</v>
      </c>
      <c r="G573" s="8"/>
      <c r="H573" s="9"/>
      <c r="I573" s="9" t="str">
        <f t="shared" si="17"/>
        <v>-</v>
      </c>
      <c r="J573" s="9"/>
      <c r="K573" s="8"/>
    </row>
    <row r="574" customHeight="1" spans="2:11">
      <c r="B574" s="8" t="str">
        <f t="shared" si="16"/>
        <v/>
      </c>
      <c r="C574" s="8"/>
      <c r="D574" s="8"/>
      <c r="E574" s="8" t="str">
        <f>IFERROR(VLOOKUP(C574,选股!$C$4:$E$1000,2,FALSE),"-")</f>
        <v>-</v>
      </c>
      <c r="F574" s="8" t="str">
        <f>IFERROR(VLOOKUP(C574,选股!$C$4:$E$1000,3,FALSE),"-")</f>
        <v>-</v>
      </c>
      <c r="G574" s="8"/>
      <c r="H574" s="9"/>
      <c r="I574" s="9" t="str">
        <f t="shared" si="17"/>
        <v>-</v>
      </c>
      <c r="J574" s="9"/>
      <c r="K574" s="8"/>
    </row>
    <row r="575" customHeight="1" spans="2:11">
      <c r="B575" s="8" t="str">
        <f t="shared" si="16"/>
        <v/>
      </c>
      <c r="C575" s="8"/>
      <c r="D575" s="8"/>
      <c r="E575" s="8" t="str">
        <f>IFERROR(VLOOKUP(C575,选股!$C$4:$E$1000,2,FALSE),"-")</f>
        <v>-</v>
      </c>
      <c r="F575" s="8" t="str">
        <f>IFERROR(VLOOKUP(C575,选股!$C$4:$E$1000,3,FALSE),"-")</f>
        <v>-</v>
      </c>
      <c r="G575" s="8"/>
      <c r="H575" s="9"/>
      <c r="I575" s="9" t="str">
        <f t="shared" si="17"/>
        <v>-</v>
      </c>
      <c r="J575" s="9"/>
      <c r="K575" s="8"/>
    </row>
    <row r="576" customHeight="1" spans="2:11">
      <c r="B576" s="8" t="str">
        <f t="shared" si="16"/>
        <v/>
      </c>
      <c r="C576" s="8"/>
      <c r="D576" s="8"/>
      <c r="E576" s="8" t="str">
        <f>IFERROR(VLOOKUP(C576,选股!$C$4:$E$1000,2,FALSE),"-")</f>
        <v>-</v>
      </c>
      <c r="F576" s="8" t="str">
        <f>IFERROR(VLOOKUP(C576,选股!$C$4:$E$1000,3,FALSE),"-")</f>
        <v>-</v>
      </c>
      <c r="G576" s="8"/>
      <c r="H576" s="9"/>
      <c r="I576" s="9" t="str">
        <f t="shared" si="17"/>
        <v>-</v>
      </c>
      <c r="J576" s="9"/>
      <c r="K576" s="8"/>
    </row>
    <row r="577" customHeight="1" spans="2:11">
      <c r="B577" s="8" t="str">
        <f t="shared" si="16"/>
        <v/>
      </c>
      <c r="C577" s="8"/>
      <c r="D577" s="8"/>
      <c r="E577" s="8" t="str">
        <f>IFERROR(VLOOKUP(C577,选股!$C$4:$E$1000,2,FALSE),"-")</f>
        <v>-</v>
      </c>
      <c r="F577" s="8" t="str">
        <f>IFERROR(VLOOKUP(C577,选股!$C$4:$E$1000,3,FALSE),"-")</f>
        <v>-</v>
      </c>
      <c r="G577" s="8"/>
      <c r="H577" s="9"/>
      <c r="I577" s="9" t="str">
        <f t="shared" si="17"/>
        <v>-</v>
      </c>
      <c r="J577" s="9"/>
      <c r="K577" s="8"/>
    </row>
    <row r="578" customHeight="1" spans="2:11">
      <c r="B578" s="8" t="str">
        <f t="shared" si="16"/>
        <v/>
      </c>
      <c r="C578" s="8"/>
      <c r="D578" s="8"/>
      <c r="E578" s="8" t="str">
        <f>IFERROR(VLOOKUP(C578,选股!$C$4:$E$1000,2,FALSE),"-")</f>
        <v>-</v>
      </c>
      <c r="F578" s="8" t="str">
        <f>IFERROR(VLOOKUP(C578,选股!$C$4:$E$1000,3,FALSE),"-")</f>
        <v>-</v>
      </c>
      <c r="G578" s="8"/>
      <c r="H578" s="9"/>
      <c r="I578" s="9" t="str">
        <f t="shared" si="17"/>
        <v>-</v>
      </c>
      <c r="J578" s="9"/>
      <c r="K578" s="8"/>
    </row>
    <row r="579" customHeight="1" spans="2:11">
      <c r="B579" s="8" t="str">
        <f t="shared" si="16"/>
        <v/>
      </c>
      <c r="C579" s="8"/>
      <c r="D579" s="8"/>
      <c r="E579" s="8" t="str">
        <f>IFERROR(VLOOKUP(C579,选股!$C$4:$E$1000,2,FALSE),"-")</f>
        <v>-</v>
      </c>
      <c r="F579" s="8" t="str">
        <f>IFERROR(VLOOKUP(C579,选股!$C$4:$E$1000,3,FALSE),"-")</f>
        <v>-</v>
      </c>
      <c r="G579" s="8"/>
      <c r="H579" s="9"/>
      <c r="I579" s="9" t="str">
        <f t="shared" si="17"/>
        <v>-</v>
      </c>
      <c r="J579" s="9"/>
      <c r="K579" s="8"/>
    </row>
    <row r="580" customHeight="1" spans="2:11">
      <c r="B580" s="8" t="str">
        <f t="shared" si="16"/>
        <v/>
      </c>
      <c r="C580" s="8"/>
      <c r="D580" s="8"/>
      <c r="E580" s="8" t="str">
        <f>IFERROR(VLOOKUP(C580,选股!$C$4:$E$1000,2,FALSE),"-")</f>
        <v>-</v>
      </c>
      <c r="F580" s="8" t="str">
        <f>IFERROR(VLOOKUP(C580,选股!$C$4:$E$1000,3,FALSE),"-")</f>
        <v>-</v>
      </c>
      <c r="G580" s="8"/>
      <c r="H580" s="9"/>
      <c r="I580" s="9" t="str">
        <f t="shared" si="17"/>
        <v>-</v>
      </c>
      <c r="J580" s="9"/>
      <c r="K580" s="8"/>
    </row>
    <row r="581" customHeight="1" spans="2:11">
      <c r="B581" s="8" t="str">
        <f t="shared" ref="B581:B644" si="18">IF(C581&lt;&gt;"",ROW()-3,"")</f>
        <v/>
      </c>
      <c r="C581" s="8"/>
      <c r="D581" s="8"/>
      <c r="E581" s="8" t="str">
        <f>IFERROR(VLOOKUP(C581,选股!$C$4:$E$1000,2,FALSE),"-")</f>
        <v>-</v>
      </c>
      <c r="F581" s="8" t="str">
        <f>IFERROR(VLOOKUP(C581,选股!$C$4:$E$1000,3,FALSE),"-")</f>
        <v>-</v>
      </c>
      <c r="G581" s="8"/>
      <c r="H581" s="9"/>
      <c r="I581" s="9" t="str">
        <f t="shared" ref="I581:I644" si="19">IFERROR(IF(AND(G581&lt;&gt;"",H581&lt;&gt;""),G581*H581,"-"),"")</f>
        <v>-</v>
      </c>
      <c r="J581" s="9"/>
      <c r="K581" s="8"/>
    </row>
    <row r="582" customHeight="1" spans="2:11">
      <c r="B582" s="8" t="str">
        <f t="shared" si="18"/>
        <v/>
      </c>
      <c r="C582" s="8"/>
      <c r="D582" s="8"/>
      <c r="E582" s="8" t="str">
        <f>IFERROR(VLOOKUP(C582,选股!$C$4:$E$1000,2,FALSE),"-")</f>
        <v>-</v>
      </c>
      <c r="F582" s="8" t="str">
        <f>IFERROR(VLOOKUP(C582,选股!$C$4:$E$1000,3,FALSE),"-")</f>
        <v>-</v>
      </c>
      <c r="G582" s="8"/>
      <c r="H582" s="9"/>
      <c r="I582" s="9" t="str">
        <f t="shared" si="19"/>
        <v>-</v>
      </c>
      <c r="J582" s="9"/>
      <c r="K582" s="8"/>
    </row>
    <row r="583" customHeight="1" spans="2:11">
      <c r="B583" s="8" t="str">
        <f t="shared" si="18"/>
        <v/>
      </c>
      <c r="C583" s="8"/>
      <c r="D583" s="8"/>
      <c r="E583" s="8" t="str">
        <f>IFERROR(VLOOKUP(C583,选股!$C$4:$E$1000,2,FALSE),"-")</f>
        <v>-</v>
      </c>
      <c r="F583" s="8" t="str">
        <f>IFERROR(VLOOKUP(C583,选股!$C$4:$E$1000,3,FALSE),"-")</f>
        <v>-</v>
      </c>
      <c r="G583" s="8"/>
      <c r="H583" s="9"/>
      <c r="I583" s="9" t="str">
        <f t="shared" si="19"/>
        <v>-</v>
      </c>
      <c r="J583" s="9"/>
      <c r="K583" s="8"/>
    </row>
    <row r="584" customHeight="1" spans="2:11">
      <c r="B584" s="8" t="str">
        <f t="shared" si="18"/>
        <v/>
      </c>
      <c r="C584" s="8"/>
      <c r="D584" s="8"/>
      <c r="E584" s="8" t="str">
        <f>IFERROR(VLOOKUP(C584,选股!$C$4:$E$1000,2,FALSE),"-")</f>
        <v>-</v>
      </c>
      <c r="F584" s="8" t="str">
        <f>IFERROR(VLOOKUP(C584,选股!$C$4:$E$1000,3,FALSE),"-")</f>
        <v>-</v>
      </c>
      <c r="G584" s="8"/>
      <c r="H584" s="9"/>
      <c r="I584" s="9" t="str">
        <f t="shared" si="19"/>
        <v>-</v>
      </c>
      <c r="J584" s="9"/>
      <c r="K584" s="8"/>
    </row>
    <row r="585" customHeight="1" spans="2:11">
      <c r="B585" s="8" t="str">
        <f t="shared" si="18"/>
        <v/>
      </c>
      <c r="C585" s="8"/>
      <c r="D585" s="8"/>
      <c r="E585" s="8" t="str">
        <f>IFERROR(VLOOKUP(C585,选股!$C$4:$E$1000,2,FALSE),"-")</f>
        <v>-</v>
      </c>
      <c r="F585" s="8" t="str">
        <f>IFERROR(VLOOKUP(C585,选股!$C$4:$E$1000,3,FALSE),"-")</f>
        <v>-</v>
      </c>
      <c r="G585" s="8"/>
      <c r="H585" s="9"/>
      <c r="I585" s="9" t="str">
        <f t="shared" si="19"/>
        <v>-</v>
      </c>
      <c r="J585" s="9"/>
      <c r="K585" s="8"/>
    </row>
    <row r="586" customHeight="1" spans="2:11">
      <c r="B586" s="8" t="str">
        <f t="shared" si="18"/>
        <v/>
      </c>
      <c r="C586" s="8"/>
      <c r="D586" s="8"/>
      <c r="E586" s="8" t="str">
        <f>IFERROR(VLOOKUP(C586,选股!$C$4:$E$1000,2,FALSE),"-")</f>
        <v>-</v>
      </c>
      <c r="F586" s="8" t="str">
        <f>IFERROR(VLOOKUP(C586,选股!$C$4:$E$1000,3,FALSE),"-")</f>
        <v>-</v>
      </c>
      <c r="G586" s="8"/>
      <c r="H586" s="9"/>
      <c r="I586" s="9" t="str">
        <f t="shared" si="19"/>
        <v>-</v>
      </c>
      <c r="J586" s="9"/>
      <c r="K586" s="8"/>
    </row>
    <row r="587" customHeight="1" spans="2:11">
      <c r="B587" s="8" t="str">
        <f t="shared" si="18"/>
        <v/>
      </c>
      <c r="C587" s="8"/>
      <c r="D587" s="8"/>
      <c r="E587" s="8" t="str">
        <f>IFERROR(VLOOKUP(C587,选股!$C$4:$E$1000,2,FALSE),"-")</f>
        <v>-</v>
      </c>
      <c r="F587" s="8" t="str">
        <f>IFERROR(VLOOKUP(C587,选股!$C$4:$E$1000,3,FALSE),"-")</f>
        <v>-</v>
      </c>
      <c r="G587" s="8"/>
      <c r="H587" s="9"/>
      <c r="I587" s="9" t="str">
        <f t="shared" si="19"/>
        <v>-</v>
      </c>
      <c r="J587" s="9"/>
      <c r="K587" s="8"/>
    </row>
    <row r="588" customHeight="1" spans="2:11">
      <c r="B588" s="8" t="str">
        <f t="shared" si="18"/>
        <v/>
      </c>
      <c r="C588" s="8"/>
      <c r="D588" s="8"/>
      <c r="E588" s="8" t="str">
        <f>IFERROR(VLOOKUP(C588,选股!$C$4:$E$1000,2,FALSE),"-")</f>
        <v>-</v>
      </c>
      <c r="F588" s="8" t="str">
        <f>IFERROR(VLOOKUP(C588,选股!$C$4:$E$1000,3,FALSE),"-")</f>
        <v>-</v>
      </c>
      <c r="G588" s="8"/>
      <c r="H588" s="9"/>
      <c r="I588" s="9" t="str">
        <f t="shared" si="19"/>
        <v>-</v>
      </c>
      <c r="J588" s="9"/>
      <c r="K588" s="8"/>
    </row>
    <row r="589" customHeight="1" spans="2:11">
      <c r="B589" s="8" t="str">
        <f t="shared" si="18"/>
        <v/>
      </c>
      <c r="C589" s="8"/>
      <c r="D589" s="8"/>
      <c r="E589" s="8" t="str">
        <f>IFERROR(VLOOKUP(C589,选股!$C$4:$E$1000,2,FALSE),"-")</f>
        <v>-</v>
      </c>
      <c r="F589" s="8" t="str">
        <f>IFERROR(VLOOKUP(C589,选股!$C$4:$E$1000,3,FALSE),"-")</f>
        <v>-</v>
      </c>
      <c r="G589" s="8"/>
      <c r="H589" s="9"/>
      <c r="I589" s="9" t="str">
        <f t="shared" si="19"/>
        <v>-</v>
      </c>
      <c r="J589" s="9"/>
      <c r="K589" s="8"/>
    </row>
    <row r="590" customHeight="1" spans="2:11">
      <c r="B590" s="8" t="str">
        <f t="shared" si="18"/>
        <v/>
      </c>
      <c r="C590" s="8"/>
      <c r="D590" s="8"/>
      <c r="E590" s="8" t="str">
        <f>IFERROR(VLOOKUP(C590,选股!$C$4:$E$1000,2,FALSE),"-")</f>
        <v>-</v>
      </c>
      <c r="F590" s="8" t="str">
        <f>IFERROR(VLOOKUP(C590,选股!$C$4:$E$1000,3,FALSE),"-")</f>
        <v>-</v>
      </c>
      <c r="G590" s="8"/>
      <c r="H590" s="9"/>
      <c r="I590" s="9" t="str">
        <f t="shared" si="19"/>
        <v>-</v>
      </c>
      <c r="J590" s="9"/>
      <c r="K590" s="8"/>
    </row>
    <row r="591" customHeight="1" spans="2:11">
      <c r="B591" s="8" t="str">
        <f t="shared" si="18"/>
        <v/>
      </c>
      <c r="C591" s="8"/>
      <c r="D591" s="8"/>
      <c r="E591" s="8" t="str">
        <f>IFERROR(VLOOKUP(C591,选股!$C$4:$E$1000,2,FALSE),"-")</f>
        <v>-</v>
      </c>
      <c r="F591" s="8" t="str">
        <f>IFERROR(VLOOKUP(C591,选股!$C$4:$E$1000,3,FALSE),"-")</f>
        <v>-</v>
      </c>
      <c r="G591" s="8"/>
      <c r="H591" s="9"/>
      <c r="I591" s="9" t="str">
        <f t="shared" si="19"/>
        <v>-</v>
      </c>
      <c r="J591" s="9"/>
      <c r="K591" s="8"/>
    </row>
    <row r="592" customHeight="1" spans="2:11">
      <c r="B592" s="8" t="str">
        <f t="shared" si="18"/>
        <v/>
      </c>
      <c r="C592" s="8"/>
      <c r="D592" s="8"/>
      <c r="E592" s="8" t="str">
        <f>IFERROR(VLOOKUP(C592,选股!$C$4:$E$1000,2,FALSE),"-")</f>
        <v>-</v>
      </c>
      <c r="F592" s="8" t="str">
        <f>IFERROR(VLOOKUP(C592,选股!$C$4:$E$1000,3,FALSE),"-")</f>
        <v>-</v>
      </c>
      <c r="G592" s="8"/>
      <c r="H592" s="9"/>
      <c r="I592" s="9" t="str">
        <f t="shared" si="19"/>
        <v>-</v>
      </c>
      <c r="J592" s="9"/>
      <c r="K592" s="8"/>
    </row>
    <row r="593" customHeight="1" spans="2:11">
      <c r="B593" s="8" t="str">
        <f t="shared" si="18"/>
        <v/>
      </c>
      <c r="C593" s="8"/>
      <c r="D593" s="8"/>
      <c r="E593" s="8" t="str">
        <f>IFERROR(VLOOKUP(C593,选股!$C$4:$E$1000,2,FALSE),"-")</f>
        <v>-</v>
      </c>
      <c r="F593" s="8" t="str">
        <f>IFERROR(VLOOKUP(C593,选股!$C$4:$E$1000,3,FALSE),"-")</f>
        <v>-</v>
      </c>
      <c r="G593" s="8"/>
      <c r="H593" s="9"/>
      <c r="I593" s="9" t="str">
        <f t="shared" si="19"/>
        <v>-</v>
      </c>
      <c r="J593" s="9"/>
      <c r="K593" s="8"/>
    </row>
    <row r="594" customHeight="1" spans="2:11">
      <c r="B594" s="8" t="str">
        <f t="shared" si="18"/>
        <v/>
      </c>
      <c r="C594" s="8"/>
      <c r="D594" s="8"/>
      <c r="E594" s="8" t="str">
        <f>IFERROR(VLOOKUP(C594,选股!$C$4:$E$1000,2,FALSE),"-")</f>
        <v>-</v>
      </c>
      <c r="F594" s="8" t="str">
        <f>IFERROR(VLOOKUP(C594,选股!$C$4:$E$1000,3,FALSE),"-")</f>
        <v>-</v>
      </c>
      <c r="G594" s="8"/>
      <c r="H594" s="9"/>
      <c r="I594" s="9" t="str">
        <f t="shared" si="19"/>
        <v>-</v>
      </c>
      <c r="J594" s="9"/>
      <c r="K594" s="8"/>
    </row>
    <row r="595" customHeight="1" spans="2:11">
      <c r="B595" s="8" t="str">
        <f t="shared" si="18"/>
        <v/>
      </c>
      <c r="C595" s="8"/>
      <c r="D595" s="8"/>
      <c r="E595" s="8" t="str">
        <f>IFERROR(VLOOKUP(C595,选股!$C$4:$E$1000,2,FALSE),"-")</f>
        <v>-</v>
      </c>
      <c r="F595" s="8" t="str">
        <f>IFERROR(VLOOKUP(C595,选股!$C$4:$E$1000,3,FALSE),"-")</f>
        <v>-</v>
      </c>
      <c r="G595" s="8"/>
      <c r="H595" s="9"/>
      <c r="I595" s="9" t="str">
        <f t="shared" si="19"/>
        <v>-</v>
      </c>
      <c r="J595" s="9"/>
      <c r="K595" s="8"/>
    </row>
    <row r="596" customHeight="1" spans="2:11">
      <c r="B596" s="8" t="str">
        <f t="shared" si="18"/>
        <v/>
      </c>
      <c r="C596" s="8"/>
      <c r="D596" s="8"/>
      <c r="E596" s="8" t="str">
        <f>IFERROR(VLOOKUP(C596,选股!$C$4:$E$1000,2,FALSE),"-")</f>
        <v>-</v>
      </c>
      <c r="F596" s="8" t="str">
        <f>IFERROR(VLOOKUP(C596,选股!$C$4:$E$1000,3,FALSE),"-")</f>
        <v>-</v>
      </c>
      <c r="G596" s="8"/>
      <c r="H596" s="9"/>
      <c r="I596" s="9" t="str">
        <f t="shared" si="19"/>
        <v>-</v>
      </c>
      <c r="J596" s="9"/>
      <c r="K596" s="8"/>
    </row>
    <row r="597" customHeight="1" spans="2:11">
      <c r="B597" s="8" t="str">
        <f t="shared" si="18"/>
        <v/>
      </c>
      <c r="C597" s="8"/>
      <c r="D597" s="8"/>
      <c r="E597" s="8" t="str">
        <f>IFERROR(VLOOKUP(C597,选股!$C$4:$E$1000,2,FALSE),"-")</f>
        <v>-</v>
      </c>
      <c r="F597" s="8" t="str">
        <f>IFERROR(VLOOKUP(C597,选股!$C$4:$E$1000,3,FALSE),"-")</f>
        <v>-</v>
      </c>
      <c r="G597" s="8"/>
      <c r="H597" s="9"/>
      <c r="I597" s="9" t="str">
        <f t="shared" si="19"/>
        <v>-</v>
      </c>
      <c r="J597" s="9"/>
      <c r="K597" s="8"/>
    </row>
    <row r="598" customHeight="1" spans="2:11">
      <c r="B598" s="8" t="str">
        <f t="shared" si="18"/>
        <v/>
      </c>
      <c r="C598" s="8"/>
      <c r="D598" s="8"/>
      <c r="E598" s="8" t="str">
        <f>IFERROR(VLOOKUP(C598,选股!$C$4:$E$1000,2,FALSE),"-")</f>
        <v>-</v>
      </c>
      <c r="F598" s="8" t="str">
        <f>IFERROR(VLOOKUP(C598,选股!$C$4:$E$1000,3,FALSE),"-")</f>
        <v>-</v>
      </c>
      <c r="G598" s="8"/>
      <c r="H598" s="9"/>
      <c r="I598" s="9" t="str">
        <f t="shared" si="19"/>
        <v>-</v>
      </c>
      <c r="J598" s="9"/>
      <c r="K598" s="8"/>
    </row>
    <row r="599" customHeight="1" spans="2:11">
      <c r="B599" s="8" t="str">
        <f t="shared" si="18"/>
        <v/>
      </c>
      <c r="C599" s="8"/>
      <c r="D599" s="8"/>
      <c r="E599" s="8" t="str">
        <f>IFERROR(VLOOKUP(C599,选股!$C$4:$E$1000,2,FALSE),"-")</f>
        <v>-</v>
      </c>
      <c r="F599" s="8" t="str">
        <f>IFERROR(VLOOKUP(C599,选股!$C$4:$E$1000,3,FALSE),"-")</f>
        <v>-</v>
      </c>
      <c r="G599" s="8"/>
      <c r="H599" s="9"/>
      <c r="I599" s="9" t="str">
        <f t="shared" si="19"/>
        <v>-</v>
      </c>
      <c r="J599" s="9"/>
      <c r="K599" s="8"/>
    </row>
    <row r="600" customHeight="1" spans="2:11">
      <c r="B600" s="8" t="str">
        <f t="shared" si="18"/>
        <v/>
      </c>
      <c r="C600" s="8"/>
      <c r="D600" s="8"/>
      <c r="E600" s="8" t="str">
        <f>IFERROR(VLOOKUP(C600,选股!$C$4:$E$1000,2,FALSE),"-")</f>
        <v>-</v>
      </c>
      <c r="F600" s="8" t="str">
        <f>IFERROR(VLOOKUP(C600,选股!$C$4:$E$1000,3,FALSE),"-")</f>
        <v>-</v>
      </c>
      <c r="G600" s="8"/>
      <c r="H600" s="9"/>
      <c r="I600" s="9" t="str">
        <f t="shared" si="19"/>
        <v>-</v>
      </c>
      <c r="J600" s="9"/>
      <c r="K600" s="8"/>
    </row>
    <row r="601" customHeight="1" spans="2:11">
      <c r="B601" s="8" t="str">
        <f t="shared" si="18"/>
        <v/>
      </c>
      <c r="C601" s="8"/>
      <c r="D601" s="8"/>
      <c r="E601" s="8" t="str">
        <f>IFERROR(VLOOKUP(C601,选股!$C$4:$E$1000,2,FALSE),"-")</f>
        <v>-</v>
      </c>
      <c r="F601" s="8" t="str">
        <f>IFERROR(VLOOKUP(C601,选股!$C$4:$E$1000,3,FALSE),"-")</f>
        <v>-</v>
      </c>
      <c r="G601" s="8"/>
      <c r="H601" s="9"/>
      <c r="I601" s="9" t="str">
        <f t="shared" si="19"/>
        <v>-</v>
      </c>
      <c r="J601" s="9"/>
      <c r="K601" s="8"/>
    </row>
    <row r="602" customHeight="1" spans="2:11">
      <c r="B602" s="8" t="str">
        <f t="shared" si="18"/>
        <v/>
      </c>
      <c r="C602" s="8"/>
      <c r="D602" s="8"/>
      <c r="E602" s="8" t="str">
        <f>IFERROR(VLOOKUP(C602,选股!$C$4:$E$1000,2,FALSE),"-")</f>
        <v>-</v>
      </c>
      <c r="F602" s="8" t="str">
        <f>IFERROR(VLOOKUP(C602,选股!$C$4:$E$1000,3,FALSE),"-")</f>
        <v>-</v>
      </c>
      <c r="G602" s="8"/>
      <c r="H602" s="9"/>
      <c r="I602" s="9" t="str">
        <f t="shared" si="19"/>
        <v>-</v>
      </c>
      <c r="J602" s="9"/>
      <c r="K602" s="8"/>
    </row>
    <row r="603" customHeight="1" spans="2:11">
      <c r="B603" s="8" t="str">
        <f t="shared" si="18"/>
        <v/>
      </c>
      <c r="C603" s="8"/>
      <c r="D603" s="8"/>
      <c r="E603" s="8" t="str">
        <f>IFERROR(VLOOKUP(C603,选股!$C$4:$E$1000,2,FALSE),"-")</f>
        <v>-</v>
      </c>
      <c r="F603" s="8" t="str">
        <f>IFERROR(VLOOKUP(C603,选股!$C$4:$E$1000,3,FALSE),"-")</f>
        <v>-</v>
      </c>
      <c r="G603" s="8"/>
      <c r="H603" s="9"/>
      <c r="I603" s="9" t="str">
        <f t="shared" si="19"/>
        <v>-</v>
      </c>
      <c r="J603" s="9"/>
      <c r="K603" s="8"/>
    </row>
    <row r="604" customHeight="1" spans="2:11">
      <c r="B604" s="8" t="str">
        <f t="shared" si="18"/>
        <v/>
      </c>
      <c r="C604" s="8"/>
      <c r="D604" s="8"/>
      <c r="E604" s="8" t="str">
        <f>IFERROR(VLOOKUP(C604,选股!$C$4:$E$1000,2,FALSE),"-")</f>
        <v>-</v>
      </c>
      <c r="F604" s="8" t="str">
        <f>IFERROR(VLOOKUP(C604,选股!$C$4:$E$1000,3,FALSE),"-")</f>
        <v>-</v>
      </c>
      <c r="G604" s="8"/>
      <c r="H604" s="9"/>
      <c r="I604" s="9" t="str">
        <f t="shared" si="19"/>
        <v>-</v>
      </c>
      <c r="J604" s="9"/>
      <c r="K604" s="8"/>
    </row>
    <row r="605" customHeight="1" spans="2:11">
      <c r="B605" s="8" t="str">
        <f t="shared" si="18"/>
        <v/>
      </c>
      <c r="C605" s="8"/>
      <c r="D605" s="8"/>
      <c r="E605" s="8" t="str">
        <f>IFERROR(VLOOKUP(C605,选股!$C$4:$E$1000,2,FALSE),"-")</f>
        <v>-</v>
      </c>
      <c r="F605" s="8" t="str">
        <f>IFERROR(VLOOKUP(C605,选股!$C$4:$E$1000,3,FALSE),"-")</f>
        <v>-</v>
      </c>
      <c r="G605" s="8"/>
      <c r="H605" s="9"/>
      <c r="I605" s="9" t="str">
        <f t="shared" si="19"/>
        <v>-</v>
      </c>
      <c r="J605" s="9"/>
      <c r="K605" s="8"/>
    </row>
    <row r="606" customHeight="1" spans="2:11">
      <c r="B606" s="8" t="str">
        <f t="shared" si="18"/>
        <v/>
      </c>
      <c r="C606" s="8"/>
      <c r="D606" s="8"/>
      <c r="E606" s="8" t="str">
        <f>IFERROR(VLOOKUP(C606,选股!$C$4:$E$1000,2,FALSE),"-")</f>
        <v>-</v>
      </c>
      <c r="F606" s="8" t="str">
        <f>IFERROR(VLOOKUP(C606,选股!$C$4:$E$1000,3,FALSE),"-")</f>
        <v>-</v>
      </c>
      <c r="G606" s="8"/>
      <c r="H606" s="9"/>
      <c r="I606" s="9" t="str">
        <f t="shared" si="19"/>
        <v>-</v>
      </c>
      <c r="J606" s="9"/>
      <c r="K606" s="8"/>
    </row>
    <row r="607" customHeight="1" spans="2:11">
      <c r="B607" s="8" t="str">
        <f t="shared" si="18"/>
        <v/>
      </c>
      <c r="C607" s="8"/>
      <c r="D607" s="8"/>
      <c r="E607" s="8" t="str">
        <f>IFERROR(VLOOKUP(C607,选股!$C$4:$E$1000,2,FALSE),"-")</f>
        <v>-</v>
      </c>
      <c r="F607" s="8" t="str">
        <f>IFERROR(VLOOKUP(C607,选股!$C$4:$E$1000,3,FALSE),"-")</f>
        <v>-</v>
      </c>
      <c r="G607" s="8"/>
      <c r="H607" s="9"/>
      <c r="I607" s="9" t="str">
        <f t="shared" si="19"/>
        <v>-</v>
      </c>
      <c r="J607" s="9"/>
      <c r="K607" s="8"/>
    </row>
    <row r="608" customHeight="1" spans="2:11">
      <c r="B608" s="8" t="str">
        <f t="shared" si="18"/>
        <v/>
      </c>
      <c r="C608" s="8"/>
      <c r="D608" s="8"/>
      <c r="E608" s="8" t="str">
        <f>IFERROR(VLOOKUP(C608,选股!$C$4:$E$1000,2,FALSE),"-")</f>
        <v>-</v>
      </c>
      <c r="F608" s="8" t="str">
        <f>IFERROR(VLOOKUP(C608,选股!$C$4:$E$1000,3,FALSE),"-")</f>
        <v>-</v>
      </c>
      <c r="G608" s="8"/>
      <c r="H608" s="9"/>
      <c r="I608" s="9" t="str">
        <f t="shared" si="19"/>
        <v>-</v>
      </c>
      <c r="J608" s="9"/>
      <c r="K608" s="8"/>
    </row>
    <row r="609" customHeight="1" spans="2:11">
      <c r="B609" s="8" t="str">
        <f t="shared" si="18"/>
        <v/>
      </c>
      <c r="C609" s="8"/>
      <c r="D609" s="8"/>
      <c r="E609" s="8" t="str">
        <f>IFERROR(VLOOKUP(C609,选股!$C$4:$E$1000,2,FALSE),"-")</f>
        <v>-</v>
      </c>
      <c r="F609" s="8" t="str">
        <f>IFERROR(VLOOKUP(C609,选股!$C$4:$E$1000,3,FALSE),"-")</f>
        <v>-</v>
      </c>
      <c r="G609" s="8"/>
      <c r="H609" s="9"/>
      <c r="I609" s="9" t="str">
        <f t="shared" si="19"/>
        <v>-</v>
      </c>
      <c r="J609" s="9"/>
      <c r="K609" s="8"/>
    </row>
    <row r="610" customHeight="1" spans="2:11">
      <c r="B610" s="8" t="str">
        <f t="shared" si="18"/>
        <v/>
      </c>
      <c r="C610" s="8"/>
      <c r="D610" s="8"/>
      <c r="E610" s="8" t="str">
        <f>IFERROR(VLOOKUP(C610,选股!$C$4:$E$1000,2,FALSE),"-")</f>
        <v>-</v>
      </c>
      <c r="F610" s="8" t="str">
        <f>IFERROR(VLOOKUP(C610,选股!$C$4:$E$1000,3,FALSE),"-")</f>
        <v>-</v>
      </c>
      <c r="G610" s="8"/>
      <c r="H610" s="9"/>
      <c r="I610" s="9" t="str">
        <f t="shared" si="19"/>
        <v>-</v>
      </c>
      <c r="J610" s="9"/>
      <c r="K610" s="8"/>
    </row>
    <row r="611" customHeight="1" spans="2:11">
      <c r="B611" s="8" t="str">
        <f t="shared" si="18"/>
        <v/>
      </c>
      <c r="C611" s="8"/>
      <c r="D611" s="8"/>
      <c r="E611" s="8" t="str">
        <f>IFERROR(VLOOKUP(C611,选股!$C$4:$E$1000,2,FALSE),"-")</f>
        <v>-</v>
      </c>
      <c r="F611" s="8" t="str">
        <f>IFERROR(VLOOKUP(C611,选股!$C$4:$E$1000,3,FALSE),"-")</f>
        <v>-</v>
      </c>
      <c r="G611" s="8"/>
      <c r="H611" s="9"/>
      <c r="I611" s="9" t="str">
        <f t="shared" si="19"/>
        <v>-</v>
      </c>
      <c r="J611" s="9"/>
      <c r="K611" s="8"/>
    </row>
    <row r="612" customHeight="1" spans="2:11">
      <c r="B612" s="8" t="str">
        <f t="shared" si="18"/>
        <v/>
      </c>
      <c r="C612" s="8"/>
      <c r="D612" s="8"/>
      <c r="E612" s="8" t="str">
        <f>IFERROR(VLOOKUP(C612,选股!$C$4:$E$1000,2,FALSE),"-")</f>
        <v>-</v>
      </c>
      <c r="F612" s="8" t="str">
        <f>IFERROR(VLOOKUP(C612,选股!$C$4:$E$1000,3,FALSE),"-")</f>
        <v>-</v>
      </c>
      <c r="G612" s="8"/>
      <c r="H612" s="9"/>
      <c r="I612" s="9" t="str">
        <f t="shared" si="19"/>
        <v>-</v>
      </c>
      <c r="J612" s="9"/>
      <c r="K612" s="8"/>
    </row>
    <row r="613" customHeight="1" spans="2:11">
      <c r="B613" s="8" t="str">
        <f t="shared" si="18"/>
        <v/>
      </c>
      <c r="C613" s="8"/>
      <c r="D613" s="8"/>
      <c r="E613" s="8" t="str">
        <f>IFERROR(VLOOKUP(C613,选股!$C$4:$E$1000,2,FALSE),"-")</f>
        <v>-</v>
      </c>
      <c r="F613" s="8" t="str">
        <f>IFERROR(VLOOKUP(C613,选股!$C$4:$E$1000,3,FALSE),"-")</f>
        <v>-</v>
      </c>
      <c r="G613" s="8"/>
      <c r="H613" s="9"/>
      <c r="I613" s="9" t="str">
        <f t="shared" si="19"/>
        <v>-</v>
      </c>
      <c r="J613" s="9"/>
      <c r="K613" s="8"/>
    </row>
    <row r="614" customHeight="1" spans="2:11">
      <c r="B614" s="8" t="str">
        <f t="shared" si="18"/>
        <v/>
      </c>
      <c r="C614" s="8"/>
      <c r="D614" s="8"/>
      <c r="E614" s="8" t="str">
        <f>IFERROR(VLOOKUP(C614,选股!$C$4:$E$1000,2,FALSE),"-")</f>
        <v>-</v>
      </c>
      <c r="F614" s="8" t="str">
        <f>IFERROR(VLOOKUP(C614,选股!$C$4:$E$1000,3,FALSE),"-")</f>
        <v>-</v>
      </c>
      <c r="G614" s="8"/>
      <c r="H614" s="9"/>
      <c r="I614" s="9" t="str">
        <f t="shared" si="19"/>
        <v>-</v>
      </c>
      <c r="J614" s="9"/>
      <c r="K614" s="8"/>
    </row>
    <row r="615" customHeight="1" spans="2:11">
      <c r="B615" s="8" t="str">
        <f t="shared" si="18"/>
        <v/>
      </c>
      <c r="C615" s="8"/>
      <c r="D615" s="8"/>
      <c r="E615" s="8" t="str">
        <f>IFERROR(VLOOKUP(C615,选股!$C$4:$E$1000,2,FALSE),"-")</f>
        <v>-</v>
      </c>
      <c r="F615" s="8" t="str">
        <f>IFERROR(VLOOKUP(C615,选股!$C$4:$E$1000,3,FALSE),"-")</f>
        <v>-</v>
      </c>
      <c r="G615" s="8"/>
      <c r="H615" s="9"/>
      <c r="I615" s="9" t="str">
        <f t="shared" si="19"/>
        <v>-</v>
      </c>
      <c r="J615" s="9"/>
      <c r="K615" s="8"/>
    </row>
    <row r="616" customHeight="1" spans="2:11">
      <c r="B616" s="8" t="str">
        <f t="shared" si="18"/>
        <v/>
      </c>
      <c r="C616" s="8"/>
      <c r="D616" s="8"/>
      <c r="E616" s="8" t="str">
        <f>IFERROR(VLOOKUP(C616,选股!$C$4:$E$1000,2,FALSE),"-")</f>
        <v>-</v>
      </c>
      <c r="F616" s="8" t="str">
        <f>IFERROR(VLOOKUP(C616,选股!$C$4:$E$1000,3,FALSE),"-")</f>
        <v>-</v>
      </c>
      <c r="G616" s="8"/>
      <c r="H616" s="9"/>
      <c r="I616" s="9" t="str">
        <f t="shared" si="19"/>
        <v>-</v>
      </c>
      <c r="J616" s="9"/>
      <c r="K616" s="8"/>
    </row>
    <row r="617" customHeight="1" spans="2:11">
      <c r="B617" s="8" t="str">
        <f t="shared" si="18"/>
        <v/>
      </c>
      <c r="C617" s="8"/>
      <c r="D617" s="8"/>
      <c r="E617" s="8" t="str">
        <f>IFERROR(VLOOKUP(C617,选股!$C$4:$E$1000,2,FALSE),"-")</f>
        <v>-</v>
      </c>
      <c r="F617" s="8" t="str">
        <f>IFERROR(VLOOKUP(C617,选股!$C$4:$E$1000,3,FALSE),"-")</f>
        <v>-</v>
      </c>
      <c r="G617" s="8"/>
      <c r="H617" s="9"/>
      <c r="I617" s="9" t="str">
        <f t="shared" si="19"/>
        <v>-</v>
      </c>
      <c r="J617" s="9"/>
      <c r="K617" s="8"/>
    </row>
    <row r="618" customHeight="1" spans="2:11">
      <c r="B618" s="8" t="str">
        <f t="shared" si="18"/>
        <v/>
      </c>
      <c r="C618" s="8"/>
      <c r="D618" s="8"/>
      <c r="E618" s="8" t="str">
        <f>IFERROR(VLOOKUP(C618,选股!$C$4:$E$1000,2,FALSE),"-")</f>
        <v>-</v>
      </c>
      <c r="F618" s="8" t="str">
        <f>IFERROR(VLOOKUP(C618,选股!$C$4:$E$1000,3,FALSE),"-")</f>
        <v>-</v>
      </c>
      <c r="G618" s="8"/>
      <c r="H618" s="9"/>
      <c r="I618" s="9" t="str">
        <f t="shared" si="19"/>
        <v>-</v>
      </c>
      <c r="J618" s="9"/>
      <c r="K618" s="8"/>
    </row>
    <row r="619" customHeight="1" spans="2:11">
      <c r="B619" s="8" t="str">
        <f t="shared" si="18"/>
        <v/>
      </c>
      <c r="C619" s="8"/>
      <c r="D619" s="8"/>
      <c r="E619" s="8" t="str">
        <f>IFERROR(VLOOKUP(C619,选股!$C$4:$E$1000,2,FALSE),"-")</f>
        <v>-</v>
      </c>
      <c r="F619" s="8" t="str">
        <f>IFERROR(VLOOKUP(C619,选股!$C$4:$E$1000,3,FALSE),"-")</f>
        <v>-</v>
      </c>
      <c r="G619" s="8"/>
      <c r="H619" s="9"/>
      <c r="I619" s="9" t="str">
        <f t="shared" si="19"/>
        <v>-</v>
      </c>
      <c r="J619" s="9"/>
      <c r="K619" s="8"/>
    </row>
    <row r="620" customHeight="1" spans="2:11">
      <c r="B620" s="8" t="str">
        <f t="shared" si="18"/>
        <v/>
      </c>
      <c r="C620" s="8"/>
      <c r="D620" s="8"/>
      <c r="E620" s="8" t="str">
        <f>IFERROR(VLOOKUP(C620,选股!$C$4:$E$1000,2,FALSE),"-")</f>
        <v>-</v>
      </c>
      <c r="F620" s="8" t="str">
        <f>IFERROR(VLOOKUP(C620,选股!$C$4:$E$1000,3,FALSE),"-")</f>
        <v>-</v>
      </c>
      <c r="G620" s="8"/>
      <c r="H620" s="9"/>
      <c r="I620" s="9" t="str">
        <f t="shared" si="19"/>
        <v>-</v>
      </c>
      <c r="J620" s="9"/>
      <c r="K620" s="8"/>
    </row>
    <row r="621" customHeight="1" spans="2:11">
      <c r="B621" s="8" t="str">
        <f t="shared" si="18"/>
        <v/>
      </c>
      <c r="C621" s="8"/>
      <c r="D621" s="8"/>
      <c r="E621" s="8" t="str">
        <f>IFERROR(VLOOKUP(C621,选股!$C$4:$E$1000,2,FALSE),"-")</f>
        <v>-</v>
      </c>
      <c r="F621" s="8" t="str">
        <f>IFERROR(VLOOKUP(C621,选股!$C$4:$E$1000,3,FALSE),"-")</f>
        <v>-</v>
      </c>
      <c r="G621" s="8"/>
      <c r="H621" s="9"/>
      <c r="I621" s="9" t="str">
        <f t="shared" si="19"/>
        <v>-</v>
      </c>
      <c r="J621" s="9"/>
      <c r="K621" s="8"/>
    </row>
    <row r="622" customHeight="1" spans="2:11">
      <c r="B622" s="8" t="str">
        <f t="shared" si="18"/>
        <v/>
      </c>
      <c r="C622" s="8"/>
      <c r="D622" s="8"/>
      <c r="E622" s="8" t="str">
        <f>IFERROR(VLOOKUP(C622,选股!$C$4:$E$1000,2,FALSE),"-")</f>
        <v>-</v>
      </c>
      <c r="F622" s="8" t="str">
        <f>IFERROR(VLOOKUP(C622,选股!$C$4:$E$1000,3,FALSE),"-")</f>
        <v>-</v>
      </c>
      <c r="G622" s="8"/>
      <c r="H622" s="9"/>
      <c r="I622" s="9" t="str">
        <f t="shared" si="19"/>
        <v>-</v>
      </c>
      <c r="J622" s="9"/>
      <c r="K622" s="8"/>
    </row>
    <row r="623" customHeight="1" spans="2:11">
      <c r="B623" s="8" t="str">
        <f t="shared" si="18"/>
        <v/>
      </c>
      <c r="C623" s="8"/>
      <c r="D623" s="8"/>
      <c r="E623" s="8" t="str">
        <f>IFERROR(VLOOKUP(C623,选股!$C$4:$E$1000,2,FALSE),"-")</f>
        <v>-</v>
      </c>
      <c r="F623" s="8" t="str">
        <f>IFERROR(VLOOKUP(C623,选股!$C$4:$E$1000,3,FALSE),"-")</f>
        <v>-</v>
      </c>
      <c r="G623" s="8"/>
      <c r="H623" s="9"/>
      <c r="I623" s="9" t="str">
        <f t="shared" si="19"/>
        <v>-</v>
      </c>
      <c r="J623" s="9"/>
      <c r="K623" s="8"/>
    </row>
    <row r="624" customHeight="1" spans="2:11">
      <c r="B624" s="8" t="str">
        <f t="shared" si="18"/>
        <v/>
      </c>
      <c r="C624" s="8"/>
      <c r="D624" s="8"/>
      <c r="E624" s="8" t="str">
        <f>IFERROR(VLOOKUP(C624,选股!$C$4:$E$1000,2,FALSE),"-")</f>
        <v>-</v>
      </c>
      <c r="F624" s="8" t="str">
        <f>IFERROR(VLOOKUP(C624,选股!$C$4:$E$1000,3,FALSE),"-")</f>
        <v>-</v>
      </c>
      <c r="G624" s="8"/>
      <c r="H624" s="9"/>
      <c r="I624" s="9" t="str">
        <f t="shared" si="19"/>
        <v>-</v>
      </c>
      <c r="J624" s="9"/>
      <c r="K624" s="8"/>
    </row>
    <row r="625" customHeight="1" spans="2:11">
      <c r="B625" s="8" t="str">
        <f t="shared" si="18"/>
        <v/>
      </c>
      <c r="C625" s="8"/>
      <c r="D625" s="8"/>
      <c r="E625" s="8" t="str">
        <f>IFERROR(VLOOKUP(C625,选股!$C$4:$E$1000,2,FALSE),"-")</f>
        <v>-</v>
      </c>
      <c r="F625" s="8" t="str">
        <f>IFERROR(VLOOKUP(C625,选股!$C$4:$E$1000,3,FALSE),"-")</f>
        <v>-</v>
      </c>
      <c r="G625" s="8"/>
      <c r="H625" s="9"/>
      <c r="I625" s="9" t="str">
        <f t="shared" si="19"/>
        <v>-</v>
      </c>
      <c r="J625" s="9"/>
      <c r="K625" s="8"/>
    </row>
    <row r="626" customHeight="1" spans="2:11">
      <c r="B626" s="8" t="str">
        <f t="shared" si="18"/>
        <v/>
      </c>
      <c r="C626" s="8"/>
      <c r="D626" s="8"/>
      <c r="E626" s="8" t="str">
        <f>IFERROR(VLOOKUP(C626,选股!$C$4:$E$1000,2,FALSE),"-")</f>
        <v>-</v>
      </c>
      <c r="F626" s="8" t="str">
        <f>IFERROR(VLOOKUP(C626,选股!$C$4:$E$1000,3,FALSE),"-")</f>
        <v>-</v>
      </c>
      <c r="G626" s="8"/>
      <c r="H626" s="9"/>
      <c r="I626" s="9" t="str">
        <f t="shared" si="19"/>
        <v>-</v>
      </c>
      <c r="J626" s="9"/>
      <c r="K626" s="8"/>
    </row>
    <row r="627" customHeight="1" spans="2:11">
      <c r="B627" s="8" t="str">
        <f t="shared" si="18"/>
        <v/>
      </c>
      <c r="C627" s="8"/>
      <c r="D627" s="8"/>
      <c r="E627" s="8" t="str">
        <f>IFERROR(VLOOKUP(C627,选股!$C$4:$E$1000,2,FALSE),"-")</f>
        <v>-</v>
      </c>
      <c r="F627" s="8" t="str">
        <f>IFERROR(VLOOKUP(C627,选股!$C$4:$E$1000,3,FALSE),"-")</f>
        <v>-</v>
      </c>
      <c r="G627" s="8"/>
      <c r="H627" s="9"/>
      <c r="I627" s="9" t="str">
        <f t="shared" si="19"/>
        <v>-</v>
      </c>
      <c r="J627" s="9"/>
      <c r="K627" s="8"/>
    </row>
    <row r="628" customHeight="1" spans="2:11">
      <c r="B628" s="8" t="str">
        <f t="shared" si="18"/>
        <v/>
      </c>
      <c r="C628" s="8"/>
      <c r="D628" s="8"/>
      <c r="E628" s="8" t="str">
        <f>IFERROR(VLOOKUP(C628,选股!$C$4:$E$1000,2,FALSE),"-")</f>
        <v>-</v>
      </c>
      <c r="F628" s="8" t="str">
        <f>IFERROR(VLOOKUP(C628,选股!$C$4:$E$1000,3,FALSE),"-")</f>
        <v>-</v>
      </c>
      <c r="G628" s="8"/>
      <c r="H628" s="9"/>
      <c r="I628" s="9" t="str">
        <f t="shared" si="19"/>
        <v>-</v>
      </c>
      <c r="J628" s="9"/>
      <c r="K628" s="8"/>
    </row>
    <row r="629" customHeight="1" spans="2:11">
      <c r="B629" s="8" t="str">
        <f t="shared" si="18"/>
        <v/>
      </c>
      <c r="C629" s="8"/>
      <c r="D629" s="8"/>
      <c r="E629" s="8" t="str">
        <f>IFERROR(VLOOKUP(C629,选股!$C$4:$E$1000,2,FALSE),"-")</f>
        <v>-</v>
      </c>
      <c r="F629" s="8" t="str">
        <f>IFERROR(VLOOKUP(C629,选股!$C$4:$E$1000,3,FALSE),"-")</f>
        <v>-</v>
      </c>
      <c r="G629" s="8"/>
      <c r="H629" s="9"/>
      <c r="I629" s="9" t="str">
        <f t="shared" si="19"/>
        <v>-</v>
      </c>
      <c r="J629" s="9"/>
      <c r="K629" s="8"/>
    </row>
    <row r="630" customHeight="1" spans="2:11">
      <c r="B630" s="8" t="str">
        <f t="shared" si="18"/>
        <v/>
      </c>
      <c r="C630" s="8"/>
      <c r="D630" s="8"/>
      <c r="E630" s="8" t="str">
        <f>IFERROR(VLOOKUP(C630,选股!$C$4:$E$1000,2,FALSE),"-")</f>
        <v>-</v>
      </c>
      <c r="F630" s="8" t="str">
        <f>IFERROR(VLOOKUP(C630,选股!$C$4:$E$1000,3,FALSE),"-")</f>
        <v>-</v>
      </c>
      <c r="G630" s="8"/>
      <c r="H630" s="9"/>
      <c r="I630" s="9" t="str">
        <f t="shared" si="19"/>
        <v>-</v>
      </c>
      <c r="J630" s="9"/>
      <c r="K630" s="8"/>
    </row>
    <row r="631" customHeight="1" spans="2:11">
      <c r="B631" s="8" t="str">
        <f t="shared" si="18"/>
        <v/>
      </c>
      <c r="C631" s="8"/>
      <c r="D631" s="8"/>
      <c r="E631" s="8" t="str">
        <f>IFERROR(VLOOKUP(C631,选股!$C$4:$E$1000,2,FALSE),"-")</f>
        <v>-</v>
      </c>
      <c r="F631" s="8" t="str">
        <f>IFERROR(VLOOKUP(C631,选股!$C$4:$E$1000,3,FALSE),"-")</f>
        <v>-</v>
      </c>
      <c r="G631" s="8"/>
      <c r="H631" s="9"/>
      <c r="I631" s="9" t="str">
        <f t="shared" si="19"/>
        <v>-</v>
      </c>
      <c r="J631" s="9"/>
      <c r="K631" s="8"/>
    </row>
    <row r="632" customHeight="1" spans="2:11">
      <c r="B632" s="8" t="str">
        <f t="shared" si="18"/>
        <v/>
      </c>
      <c r="C632" s="8"/>
      <c r="D632" s="8"/>
      <c r="E632" s="8" t="str">
        <f>IFERROR(VLOOKUP(C632,选股!$C$4:$E$1000,2,FALSE),"-")</f>
        <v>-</v>
      </c>
      <c r="F632" s="8" t="str">
        <f>IFERROR(VLOOKUP(C632,选股!$C$4:$E$1000,3,FALSE),"-")</f>
        <v>-</v>
      </c>
      <c r="G632" s="8"/>
      <c r="H632" s="9"/>
      <c r="I632" s="9" t="str">
        <f t="shared" si="19"/>
        <v>-</v>
      </c>
      <c r="J632" s="9"/>
      <c r="K632" s="8"/>
    </row>
    <row r="633" customHeight="1" spans="2:11">
      <c r="B633" s="8" t="str">
        <f t="shared" si="18"/>
        <v/>
      </c>
      <c r="C633" s="8"/>
      <c r="D633" s="8"/>
      <c r="E633" s="8" t="str">
        <f>IFERROR(VLOOKUP(C633,选股!$C$4:$E$1000,2,FALSE),"-")</f>
        <v>-</v>
      </c>
      <c r="F633" s="8" t="str">
        <f>IFERROR(VLOOKUP(C633,选股!$C$4:$E$1000,3,FALSE),"-")</f>
        <v>-</v>
      </c>
      <c r="G633" s="8"/>
      <c r="H633" s="9"/>
      <c r="I633" s="9" t="str">
        <f t="shared" si="19"/>
        <v>-</v>
      </c>
      <c r="J633" s="9"/>
      <c r="K633" s="8"/>
    </row>
    <row r="634" customHeight="1" spans="2:11">
      <c r="B634" s="8" t="str">
        <f t="shared" si="18"/>
        <v/>
      </c>
      <c r="C634" s="8"/>
      <c r="D634" s="8"/>
      <c r="E634" s="8" t="str">
        <f>IFERROR(VLOOKUP(C634,选股!$C$4:$E$1000,2,FALSE),"-")</f>
        <v>-</v>
      </c>
      <c r="F634" s="8" t="str">
        <f>IFERROR(VLOOKUP(C634,选股!$C$4:$E$1000,3,FALSE),"-")</f>
        <v>-</v>
      </c>
      <c r="G634" s="8"/>
      <c r="H634" s="9"/>
      <c r="I634" s="9" t="str">
        <f t="shared" si="19"/>
        <v>-</v>
      </c>
      <c r="J634" s="9"/>
      <c r="K634" s="8"/>
    </row>
    <row r="635" customHeight="1" spans="2:11">
      <c r="B635" s="8" t="str">
        <f t="shared" si="18"/>
        <v/>
      </c>
      <c r="C635" s="8"/>
      <c r="D635" s="8"/>
      <c r="E635" s="8" t="str">
        <f>IFERROR(VLOOKUP(C635,选股!$C$4:$E$1000,2,FALSE),"-")</f>
        <v>-</v>
      </c>
      <c r="F635" s="8" t="str">
        <f>IFERROR(VLOOKUP(C635,选股!$C$4:$E$1000,3,FALSE),"-")</f>
        <v>-</v>
      </c>
      <c r="G635" s="8"/>
      <c r="H635" s="9"/>
      <c r="I635" s="9" t="str">
        <f t="shared" si="19"/>
        <v>-</v>
      </c>
      <c r="J635" s="9"/>
      <c r="K635" s="8"/>
    </row>
    <row r="636" customHeight="1" spans="2:11">
      <c r="B636" s="8" t="str">
        <f t="shared" si="18"/>
        <v/>
      </c>
      <c r="C636" s="8"/>
      <c r="D636" s="8"/>
      <c r="E636" s="8" t="str">
        <f>IFERROR(VLOOKUP(C636,选股!$C$4:$E$1000,2,FALSE),"-")</f>
        <v>-</v>
      </c>
      <c r="F636" s="8" t="str">
        <f>IFERROR(VLOOKUP(C636,选股!$C$4:$E$1000,3,FALSE),"-")</f>
        <v>-</v>
      </c>
      <c r="G636" s="8"/>
      <c r="H636" s="9"/>
      <c r="I636" s="9" t="str">
        <f t="shared" si="19"/>
        <v>-</v>
      </c>
      <c r="J636" s="9"/>
      <c r="K636" s="8"/>
    </row>
    <row r="637" customHeight="1" spans="2:11">
      <c r="B637" s="8" t="str">
        <f t="shared" si="18"/>
        <v/>
      </c>
      <c r="C637" s="8"/>
      <c r="D637" s="8"/>
      <c r="E637" s="8" t="str">
        <f>IFERROR(VLOOKUP(C637,选股!$C$4:$E$1000,2,FALSE),"-")</f>
        <v>-</v>
      </c>
      <c r="F637" s="8" t="str">
        <f>IFERROR(VLOOKUP(C637,选股!$C$4:$E$1000,3,FALSE),"-")</f>
        <v>-</v>
      </c>
      <c r="G637" s="8"/>
      <c r="H637" s="9"/>
      <c r="I637" s="9" t="str">
        <f t="shared" si="19"/>
        <v>-</v>
      </c>
      <c r="J637" s="9"/>
      <c r="K637" s="8"/>
    </row>
    <row r="638" customHeight="1" spans="2:11">
      <c r="B638" s="8" t="str">
        <f t="shared" si="18"/>
        <v/>
      </c>
      <c r="C638" s="8"/>
      <c r="D638" s="8"/>
      <c r="E638" s="8" t="str">
        <f>IFERROR(VLOOKUP(C638,选股!$C$4:$E$1000,2,FALSE),"-")</f>
        <v>-</v>
      </c>
      <c r="F638" s="8" t="str">
        <f>IFERROR(VLOOKUP(C638,选股!$C$4:$E$1000,3,FALSE),"-")</f>
        <v>-</v>
      </c>
      <c r="G638" s="8"/>
      <c r="H638" s="9"/>
      <c r="I638" s="9" t="str">
        <f t="shared" si="19"/>
        <v>-</v>
      </c>
      <c r="J638" s="9"/>
      <c r="K638" s="8"/>
    </row>
    <row r="639" customHeight="1" spans="2:11">
      <c r="B639" s="8" t="str">
        <f t="shared" si="18"/>
        <v/>
      </c>
      <c r="C639" s="8"/>
      <c r="D639" s="8"/>
      <c r="E639" s="8" t="str">
        <f>IFERROR(VLOOKUP(C639,选股!$C$4:$E$1000,2,FALSE),"-")</f>
        <v>-</v>
      </c>
      <c r="F639" s="8" t="str">
        <f>IFERROR(VLOOKUP(C639,选股!$C$4:$E$1000,3,FALSE),"-")</f>
        <v>-</v>
      </c>
      <c r="G639" s="8"/>
      <c r="H639" s="9"/>
      <c r="I639" s="9" t="str">
        <f t="shared" si="19"/>
        <v>-</v>
      </c>
      <c r="J639" s="9"/>
      <c r="K639" s="8"/>
    </row>
    <row r="640" customHeight="1" spans="2:11">
      <c r="B640" s="8" t="str">
        <f t="shared" si="18"/>
        <v/>
      </c>
      <c r="C640" s="8"/>
      <c r="D640" s="8"/>
      <c r="E640" s="8" t="str">
        <f>IFERROR(VLOOKUP(C640,选股!$C$4:$E$1000,2,FALSE),"-")</f>
        <v>-</v>
      </c>
      <c r="F640" s="8" t="str">
        <f>IFERROR(VLOOKUP(C640,选股!$C$4:$E$1000,3,FALSE),"-")</f>
        <v>-</v>
      </c>
      <c r="G640" s="8"/>
      <c r="H640" s="9"/>
      <c r="I640" s="9" t="str">
        <f t="shared" si="19"/>
        <v>-</v>
      </c>
      <c r="J640" s="9"/>
      <c r="K640" s="8"/>
    </row>
    <row r="641" customHeight="1" spans="2:11">
      <c r="B641" s="8" t="str">
        <f t="shared" si="18"/>
        <v/>
      </c>
      <c r="C641" s="8"/>
      <c r="D641" s="8"/>
      <c r="E641" s="8" t="str">
        <f>IFERROR(VLOOKUP(C641,选股!$C$4:$E$1000,2,FALSE),"-")</f>
        <v>-</v>
      </c>
      <c r="F641" s="8" t="str">
        <f>IFERROR(VLOOKUP(C641,选股!$C$4:$E$1000,3,FALSE),"-")</f>
        <v>-</v>
      </c>
      <c r="G641" s="8"/>
      <c r="H641" s="9"/>
      <c r="I641" s="9" t="str">
        <f t="shared" si="19"/>
        <v>-</v>
      </c>
      <c r="J641" s="9"/>
      <c r="K641" s="8"/>
    </row>
    <row r="642" customHeight="1" spans="2:11">
      <c r="B642" s="8" t="str">
        <f t="shared" si="18"/>
        <v/>
      </c>
      <c r="C642" s="8"/>
      <c r="D642" s="8"/>
      <c r="E642" s="8" t="str">
        <f>IFERROR(VLOOKUP(C642,选股!$C$4:$E$1000,2,FALSE),"-")</f>
        <v>-</v>
      </c>
      <c r="F642" s="8" t="str">
        <f>IFERROR(VLOOKUP(C642,选股!$C$4:$E$1000,3,FALSE),"-")</f>
        <v>-</v>
      </c>
      <c r="G642" s="8"/>
      <c r="H642" s="9"/>
      <c r="I642" s="9" t="str">
        <f t="shared" si="19"/>
        <v>-</v>
      </c>
      <c r="J642" s="9"/>
      <c r="K642" s="8"/>
    </row>
    <row r="643" customHeight="1" spans="2:11">
      <c r="B643" s="8" t="str">
        <f t="shared" si="18"/>
        <v/>
      </c>
      <c r="C643" s="8"/>
      <c r="D643" s="8"/>
      <c r="E643" s="8" t="str">
        <f>IFERROR(VLOOKUP(C643,选股!$C$4:$E$1000,2,FALSE),"-")</f>
        <v>-</v>
      </c>
      <c r="F643" s="8" t="str">
        <f>IFERROR(VLOOKUP(C643,选股!$C$4:$E$1000,3,FALSE),"-")</f>
        <v>-</v>
      </c>
      <c r="G643" s="8"/>
      <c r="H643" s="9"/>
      <c r="I643" s="9" t="str">
        <f t="shared" si="19"/>
        <v>-</v>
      </c>
      <c r="J643" s="9"/>
      <c r="K643" s="8"/>
    </row>
    <row r="644" customHeight="1" spans="2:11">
      <c r="B644" s="8" t="str">
        <f t="shared" si="18"/>
        <v/>
      </c>
      <c r="C644" s="8"/>
      <c r="D644" s="8"/>
      <c r="E644" s="8" t="str">
        <f>IFERROR(VLOOKUP(C644,选股!$C$4:$E$1000,2,FALSE),"-")</f>
        <v>-</v>
      </c>
      <c r="F644" s="8" t="str">
        <f>IFERROR(VLOOKUP(C644,选股!$C$4:$E$1000,3,FALSE),"-")</f>
        <v>-</v>
      </c>
      <c r="G644" s="8"/>
      <c r="H644" s="9"/>
      <c r="I644" s="9" t="str">
        <f t="shared" si="19"/>
        <v>-</v>
      </c>
      <c r="J644" s="9"/>
      <c r="K644" s="8"/>
    </row>
    <row r="645" customHeight="1" spans="2:11">
      <c r="B645" s="8" t="str">
        <f t="shared" ref="B645:B708" si="20">IF(C645&lt;&gt;"",ROW()-3,"")</f>
        <v/>
      </c>
      <c r="C645" s="8"/>
      <c r="D645" s="8"/>
      <c r="E645" s="8" t="str">
        <f>IFERROR(VLOOKUP(C645,选股!$C$4:$E$1000,2,FALSE),"-")</f>
        <v>-</v>
      </c>
      <c r="F645" s="8" t="str">
        <f>IFERROR(VLOOKUP(C645,选股!$C$4:$E$1000,3,FALSE),"-")</f>
        <v>-</v>
      </c>
      <c r="G645" s="8"/>
      <c r="H645" s="9"/>
      <c r="I645" s="9" t="str">
        <f t="shared" ref="I645:I708" si="21">IFERROR(IF(AND(G645&lt;&gt;"",H645&lt;&gt;""),G645*H645,"-"),"")</f>
        <v>-</v>
      </c>
      <c r="J645" s="9"/>
      <c r="K645" s="8"/>
    </row>
    <row r="646" customHeight="1" spans="2:11">
      <c r="B646" s="8" t="str">
        <f t="shared" si="20"/>
        <v/>
      </c>
      <c r="C646" s="8"/>
      <c r="D646" s="8"/>
      <c r="E646" s="8" t="str">
        <f>IFERROR(VLOOKUP(C646,选股!$C$4:$E$1000,2,FALSE),"-")</f>
        <v>-</v>
      </c>
      <c r="F646" s="8" t="str">
        <f>IFERROR(VLOOKUP(C646,选股!$C$4:$E$1000,3,FALSE),"-")</f>
        <v>-</v>
      </c>
      <c r="G646" s="8"/>
      <c r="H646" s="9"/>
      <c r="I646" s="9" t="str">
        <f t="shared" si="21"/>
        <v>-</v>
      </c>
      <c r="J646" s="9"/>
      <c r="K646" s="8"/>
    </row>
    <row r="647" customHeight="1" spans="2:11">
      <c r="B647" s="8" t="str">
        <f t="shared" si="20"/>
        <v/>
      </c>
      <c r="C647" s="8"/>
      <c r="D647" s="8"/>
      <c r="E647" s="8" t="str">
        <f>IFERROR(VLOOKUP(C647,选股!$C$4:$E$1000,2,FALSE),"-")</f>
        <v>-</v>
      </c>
      <c r="F647" s="8" t="str">
        <f>IFERROR(VLOOKUP(C647,选股!$C$4:$E$1000,3,FALSE),"-")</f>
        <v>-</v>
      </c>
      <c r="G647" s="8"/>
      <c r="H647" s="9"/>
      <c r="I647" s="9" t="str">
        <f t="shared" si="21"/>
        <v>-</v>
      </c>
      <c r="J647" s="9"/>
      <c r="K647" s="8"/>
    </row>
    <row r="648" customHeight="1" spans="2:11">
      <c r="B648" s="8" t="str">
        <f t="shared" si="20"/>
        <v/>
      </c>
      <c r="C648" s="8"/>
      <c r="D648" s="8"/>
      <c r="E648" s="8" t="str">
        <f>IFERROR(VLOOKUP(C648,选股!$C$4:$E$1000,2,FALSE),"-")</f>
        <v>-</v>
      </c>
      <c r="F648" s="8" t="str">
        <f>IFERROR(VLOOKUP(C648,选股!$C$4:$E$1000,3,FALSE),"-")</f>
        <v>-</v>
      </c>
      <c r="G648" s="8"/>
      <c r="H648" s="9"/>
      <c r="I648" s="9" t="str">
        <f t="shared" si="21"/>
        <v>-</v>
      </c>
      <c r="J648" s="9"/>
      <c r="K648" s="8"/>
    </row>
    <row r="649" customHeight="1" spans="2:11">
      <c r="B649" s="8" t="str">
        <f t="shared" si="20"/>
        <v/>
      </c>
      <c r="C649" s="8"/>
      <c r="D649" s="8"/>
      <c r="E649" s="8" t="str">
        <f>IFERROR(VLOOKUP(C649,选股!$C$4:$E$1000,2,FALSE),"-")</f>
        <v>-</v>
      </c>
      <c r="F649" s="8" t="str">
        <f>IFERROR(VLOOKUP(C649,选股!$C$4:$E$1000,3,FALSE),"-")</f>
        <v>-</v>
      </c>
      <c r="G649" s="8"/>
      <c r="H649" s="9"/>
      <c r="I649" s="9" t="str">
        <f t="shared" si="21"/>
        <v>-</v>
      </c>
      <c r="J649" s="9"/>
      <c r="K649" s="8"/>
    </row>
    <row r="650" customHeight="1" spans="2:11">
      <c r="B650" s="8" t="str">
        <f t="shared" si="20"/>
        <v/>
      </c>
      <c r="C650" s="8"/>
      <c r="D650" s="8"/>
      <c r="E650" s="8" t="str">
        <f>IFERROR(VLOOKUP(C650,选股!$C$4:$E$1000,2,FALSE),"-")</f>
        <v>-</v>
      </c>
      <c r="F650" s="8" t="str">
        <f>IFERROR(VLOOKUP(C650,选股!$C$4:$E$1000,3,FALSE),"-")</f>
        <v>-</v>
      </c>
      <c r="G650" s="8"/>
      <c r="H650" s="9"/>
      <c r="I650" s="9" t="str">
        <f t="shared" si="21"/>
        <v>-</v>
      </c>
      <c r="J650" s="9"/>
      <c r="K650" s="8"/>
    </row>
    <row r="651" customHeight="1" spans="2:11">
      <c r="B651" s="8" t="str">
        <f t="shared" si="20"/>
        <v/>
      </c>
      <c r="C651" s="8"/>
      <c r="D651" s="8"/>
      <c r="E651" s="8" t="str">
        <f>IFERROR(VLOOKUP(C651,选股!$C$4:$E$1000,2,FALSE),"-")</f>
        <v>-</v>
      </c>
      <c r="F651" s="8" t="str">
        <f>IFERROR(VLOOKUP(C651,选股!$C$4:$E$1000,3,FALSE),"-")</f>
        <v>-</v>
      </c>
      <c r="G651" s="8"/>
      <c r="H651" s="9"/>
      <c r="I651" s="9" t="str">
        <f t="shared" si="21"/>
        <v>-</v>
      </c>
      <c r="J651" s="9"/>
      <c r="K651" s="8"/>
    </row>
    <row r="652" customHeight="1" spans="2:11">
      <c r="B652" s="8" t="str">
        <f t="shared" si="20"/>
        <v/>
      </c>
      <c r="C652" s="8"/>
      <c r="D652" s="8"/>
      <c r="E652" s="8" t="str">
        <f>IFERROR(VLOOKUP(C652,选股!$C$4:$E$1000,2,FALSE),"-")</f>
        <v>-</v>
      </c>
      <c r="F652" s="8" t="str">
        <f>IFERROR(VLOOKUP(C652,选股!$C$4:$E$1000,3,FALSE),"-")</f>
        <v>-</v>
      </c>
      <c r="G652" s="8"/>
      <c r="H652" s="9"/>
      <c r="I652" s="9" t="str">
        <f t="shared" si="21"/>
        <v>-</v>
      </c>
      <c r="J652" s="9"/>
      <c r="K652" s="8"/>
    </row>
    <row r="653" customHeight="1" spans="2:11">
      <c r="B653" s="8" t="str">
        <f t="shared" si="20"/>
        <v/>
      </c>
      <c r="C653" s="8"/>
      <c r="D653" s="8"/>
      <c r="E653" s="8" t="str">
        <f>IFERROR(VLOOKUP(C653,选股!$C$4:$E$1000,2,FALSE),"-")</f>
        <v>-</v>
      </c>
      <c r="F653" s="8" t="str">
        <f>IFERROR(VLOOKUP(C653,选股!$C$4:$E$1000,3,FALSE),"-")</f>
        <v>-</v>
      </c>
      <c r="G653" s="8"/>
      <c r="H653" s="9"/>
      <c r="I653" s="9" t="str">
        <f t="shared" si="21"/>
        <v>-</v>
      </c>
      <c r="J653" s="9"/>
      <c r="K653" s="8"/>
    </row>
    <row r="654" customHeight="1" spans="2:11">
      <c r="B654" s="8" t="str">
        <f t="shared" si="20"/>
        <v/>
      </c>
      <c r="C654" s="8"/>
      <c r="D654" s="8"/>
      <c r="E654" s="8" t="str">
        <f>IFERROR(VLOOKUP(C654,选股!$C$4:$E$1000,2,FALSE),"-")</f>
        <v>-</v>
      </c>
      <c r="F654" s="8" t="str">
        <f>IFERROR(VLOOKUP(C654,选股!$C$4:$E$1000,3,FALSE),"-")</f>
        <v>-</v>
      </c>
      <c r="G654" s="8"/>
      <c r="H654" s="9"/>
      <c r="I654" s="9" t="str">
        <f t="shared" si="21"/>
        <v>-</v>
      </c>
      <c r="J654" s="9"/>
      <c r="K654" s="8"/>
    </row>
    <row r="655" customHeight="1" spans="2:11">
      <c r="B655" s="8" t="str">
        <f t="shared" si="20"/>
        <v/>
      </c>
      <c r="C655" s="8"/>
      <c r="D655" s="8"/>
      <c r="E655" s="8" t="str">
        <f>IFERROR(VLOOKUP(C655,选股!$C$4:$E$1000,2,FALSE),"-")</f>
        <v>-</v>
      </c>
      <c r="F655" s="8" t="str">
        <f>IFERROR(VLOOKUP(C655,选股!$C$4:$E$1000,3,FALSE),"-")</f>
        <v>-</v>
      </c>
      <c r="G655" s="8"/>
      <c r="H655" s="9"/>
      <c r="I655" s="9" t="str">
        <f t="shared" si="21"/>
        <v>-</v>
      </c>
      <c r="J655" s="9"/>
      <c r="K655" s="8"/>
    </row>
    <row r="656" customHeight="1" spans="2:11">
      <c r="B656" s="8" t="str">
        <f t="shared" si="20"/>
        <v/>
      </c>
      <c r="C656" s="8"/>
      <c r="D656" s="8"/>
      <c r="E656" s="8" t="str">
        <f>IFERROR(VLOOKUP(C656,选股!$C$4:$E$1000,2,FALSE),"-")</f>
        <v>-</v>
      </c>
      <c r="F656" s="8" t="str">
        <f>IFERROR(VLOOKUP(C656,选股!$C$4:$E$1000,3,FALSE),"-")</f>
        <v>-</v>
      </c>
      <c r="G656" s="8"/>
      <c r="H656" s="9"/>
      <c r="I656" s="9" t="str">
        <f t="shared" si="21"/>
        <v>-</v>
      </c>
      <c r="J656" s="9"/>
      <c r="K656" s="8"/>
    </row>
    <row r="657" customHeight="1" spans="2:11">
      <c r="B657" s="8" t="str">
        <f t="shared" si="20"/>
        <v/>
      </c>
      <c r="C657" s="8"/>
      <c r="D657" s="8"/>
      <c r="E657" s="8" t="str">
        <f>IFERROR(VLOOKUP(C657,选股!$C$4:$E$1000,2,FALSE),"-")</f>
        <v>-</v>
      </c>
      <c r="F657" s="8" t="str">
        <f>IFERROR(VLOOKUP(C657,选股!$C$4:$E$1000,3,FALSE),"-")</f>
        <v>-</v>
      </c>
      <c r="G657" s="8"/>
      <c r="H657" s="9"/>
      <c r="I657" s="9" t="str">
        <f t="shared" si="21"/>
        <v>-</v>
      </c>
      <c r="J657" s="9"/>
      <c r="K657" s="8"/>
    </row>
    <row r="658" customHeight="1" spans="2:11">
      <c r="B658" s="8" t="str">
        <f t="shared" si="20"/>
        <v/>
      </c>
      <c r="C658" s="8"/>
      <c r="D658" s="8"/>
      <c r="E658" s="8" t="str">
        <f>IFERROR(VLOOKUP(C658,选股!$C$4:$E$1000,2,FALSE),"-")</f>
        <v>-</v>
      </c>
      <c r="F658" s="8" t="str">
        <f>IFERROR(VLOOKUP(C658,选股!$C$4:$E$1000,3,FALSE),"-")</f>
        <v>-</v>
      </c>
      <c r="G658" s="8"/>
      <c r="H658" s="9"/>
      <c r="I658" s="9" t="str">
        <f t="shared" si="21"/>
        <v>-</v>
      </c>
      <c r="J658" s="9"/>
      <c r="K658" s="8"/>
    </row>
    <row r="659" customHeight="1" spans="2:11">
      <c r="B659" s="8" t="str">
        <f t="shared" si="20"/>
        <v/>
      </c>
      <c r="C659" s="8"/>
      <c r="D659" s="8"/>
      <c r="E659" s="8" t="str">
        <f>IFERROR(VLOOKUP(C659,选股!$C$4:$E$1000,2,FALSE),"-")</f>
        <v>-</v>
      </c>
      <c r="F659" s="8" t="str">
        <f>IFERROR(VLOOKUP(C659,选股!$C$4:$E$1000,3,FALSE),"-")</f>
        <v>-</v>
      </c>
      <c r="G659" s="8"/>
      <c r="H659" s="9"/>
      <c r="I659" s="9" t="str">
        <f t="shared" si="21"/>
        <v>-</v>
      </c>
      <c r="J659" s="9"/>
      <c r="K659" s="8"/>
    </row>
    <row r="660" customHeight="1" spans="2:11">
      <c r="B660" s="8" t="str">
        <f t="shared" si="20"/>
        <v/>
      </c>
      <c r="C660" s="8"/>
      <c r="D660" s="8"/>
      <c r="E660" s="8" t="str">
        <f>IFERROR(VLOOKUP(C660,选股!$C$4:$E$1000,2,FALSE),"-")</f>
        <v>-</v>
      </c>
      <c r="F660" s="8" t="str">
        <f>IFERROR(VLOOKUP(C660,选股!$C$4:$E$1000,3,FALSE),"-")</f>
        <v>-</v>
      </c>
      <c r="G660" s="8"/>
      <c r="H660" s="9"/>
      <c r="I660" s="9" t="str">
        <f t="shared" si="21"/>
        <v>-</v>
      </c>
      <c r="J660" s="9"/>
      <c r="K660" s="8"/>
    </row>
    <row r="661" customHeight="1" spans="2:11">
      <c r="B661" s="8" t="str">
        <f t="shared" si="20"/>
        <v/>
      </c>
      <c r="C661" s="8"/>
      <c r="D661" s="8"/>
      <c r="E661" s="8" t="str">
        <f>IFERROR(VLOOKUP(C661,选股!$C$4:$E$1000,2,FALSE),"-")</f>
        <v>-</v>
      </c>
      <c r="F661" s="8" t="str">
        <f>IFERROR(VLOOKUP(C661,选股!$C$4:$E$1000,3,FALSE),"-")</f>
        <v>-</v>
      </c>
      <c r="G661" s="8"/>
      <c r="H661" s="9"/>
      <c r="I661" s="9" t="str">
        <f t="shared" si="21"/>
        <v>-</v>
      </c>
      <c r="J661" s="9"/>
      <c r="K661" s="8"/>
    </row>
    <row r="662" customHeight="1" spans="2:11">
      <c r="B662" s="8" t="str">
        <f t="shared" si="20"/>
        <v/>
      </c>
      <c r="C662" s="8"/>
      <c r="D662" s="8"/>
      <c r="E662" s="8" t="str">
        <f>IFERROR(VLOOKUP(C662,选股!$C$4:$E$1000,2,FALSE),"-")</f>
        <v>-</v>
      </c>
      <c r="F662" s="8" t="str">
        <f>IFERROR(VLOOKUP(C662,选股!$C$4:$E$1000,3,FALSE),"-")</f>
        <v>-</v>
      </c>
      <c r="G662" s="8"/>
      <c r="H662" s="9"/>
      <c r="I662" s="9" t="str">
        <f t="shared" si="21"/>
        <v>-</v>
      </c>
      <c r="J662" s="9"/>
      <c r="K662" s="8"/>
    </row>
    <row r="663" customHeight="1" spans="2:11">
      <c r="B663" s="8" t="str">
        <f t="shared" si="20"/>
        <v/>
      </c>
      <c r="C663" s="8"/>
      <c r="D663" s="8"/>
      <c r="E663" s="8" t="str">
        <f>IFERROR(VLOOKUP(C663,选股!$C$4:$E$1000,2,FALSE),"-")</f>
        <v>-</v>
      </c>
      <c r="F663" s="8" t="str">
        <f>IFERROR(VLOOKUP(C663,选股!$C$4:$E$1000,3,FALSE),"-")</f>
        <v>-</v>
      </c>
      <c r="G663" s="8"/>
      <c r="H663" s="9"/>
      <c r="I663" s="9" t="str">
        <f t="shared" si="21"/>
        <v>-</v>
      </c>
      <c r="J663" s="9"/>
      <c r="K663" s="8"/>
    </row>
    <row r="664" customHeight="1" spans="2:11">
      <c r="B664" s="8" t="str">
        <f t="shared" si="20"/>
        <v/>
      </c>
      <c r="C664" s="8"/>
      <c r="D664" s="8"/>
      <c r="E664" s="8" t="str">
        <f>IFERROR(VLOOKUP(C664,选股!$C$4:$E$1000,2,FALSE),"-")</f>
        <v>-</v>
      </c>
      <c r="F664" s="8" t="str">
        <f>IFERROR(VLOOKUP(C664,选股!$C$4:$E$1000,3,FALSE),"-")</f>
        <v>-</v>
      </c>
      <c r="G664" s="8"/>
      <c r="H664" s="9"/>
      <c r="I664" s="9" t="str">
        <f t="shared" si="21"/>
        <v>-</v>
      </c>
      <c r="J664" s="9"/>
      <c r="K664" s="8"/>
    </row>
    <row r="665" customHeight="1" spans="2:11">
      <c r="B665" s="8" t="str">
        <f t="shared" si="20"/>
        <v/>
      </c>
      <c r="C665" s="8"/>
      <c r="D665" s="8"/>
      <c r="E665" s="8" t="str">
        <f>IFERROR(VLOOKUP(C665,选股!$C$4:$E$1000,2,FALSE),"-")</f>
        <v>-</v>
      </c>
      <c r="F665" s="8" t="str">
        <f>IFERROR(VLOOKUP(C665,选股!$C$4:$E$1000,3,FALSE),"-")</f>
        <v>-</v>
      </c>
      <c r="G665" s="8"/>
      <c r="H665" s="9"/>
      <c r="I665" s="9" t="str">
        <f t="shared" si="21"/>
        <v>-</v>
      </c>
      <c r="J665" s="9"/>
      <c r="K665" s="8"/>
    </row>
    <row r="666" customHeight="1" spans="2:11">
      <c r="B666" s="8" t="str">
        <f t="shared" si="20"/>
        <v/>
      </c>
      <c r="C666" s="8"/>
      <c r="D666" s="8"/>
      <c r="E666" s="8" t="str">
        <f>IFERROR(VLOOKUP(C666,选股!$C$4:$E$1000,2,FALSE),"-")</f>
        <v>-</v>
      </c>
      <c r="F666" s="8" t="str">
        <f>IFERROR(VLOOKUP(C666,选股!$C$4:$E$1000,3,FALSE),"-")</f>
        <v>-</v>
      </c>
      <c r="G666" s="8"/>
      <c r="H666" s="9"/>
      <c r="I666" s="9" t="str">
        <f t="shared" si="21"/>
        <v>-</v>
      </c>
      <c r="J666" s="9"/>
      <c r="K666" s="8"/>
    </row>
    <row r="667" customHeight="1" spans="2:11">
      <c r="B667" s="8" t="str">
        <f t="shared" si="20"/>
        <v/>
      </c>
      <c r="C667" s="8"/>
      <c r="D667" s="8"/>
      <c r="E667" s="8" t="str">
        <f>IFERROR(VLOOKUP(C667,选股!$C$4:$E$1000,2,FALSE),"-")</f>
        <v>-</v>
      </c>
      <c r="F667" s="8" t="str">
        <f>IFERROR(VLOOKUP(C667,选股!$C$4:$E$1000,3,FALSE),"-")</f>
        <v>-</v>
      </c>
      <c r="G667" s="8"/>
      <c r="H667" s="9"/>
      <c r="I667" s="9" t="str">
        <f t="shared" si="21"/>
        <v>-</v>
      </c>
      <c r="J667" s="9"/>
      <c r="K667" s="8"/>
    </row>
    <row r="668" customHeight="1" spans="2:11">
      <c r="B668" s="8" t="str">
        <f t="shared" si="20"/>
        <v/>
      </c>
      <c r="C668" s="8"/>
      <c r="D668" s="8"/>
      <c r="E668" s="8" t="str">
        <f>IFERROR(VLOOKUP(C668,选股!$C$4:$E$1000,2,FALSE),"-")</f>
        <v>-</v>
      </c>
      <c r="F668" s="8" t="str">
        <f>IFERROR(VLOOKUP(C668,选股!$C$4:$E$1000,3,FALSE),"-")</f>
        <v>-</v>
      </c>
      <c r="G668" s="8"/>
      <c r="H668" s="9"/>
      <c r="I668" s="9" t="str">
        <f t="shared" si="21"/>
        <v>-</v>
      </c>
      <c r="J668" s="9"/>
      <c r="K668" s="8"/>
    </row>
    <row r="669" customHeight="1" spans="2:11">
      <c r="B669" s="8" t="str">
        <f t="shared" si="20"/>
        <v/>
      </c>
      <c r="C669" s="8"/>
      <c r="D669" s="8"/>
      <c r="E669" s="8" t="str">
        <f>IFERROR(VLOOKUP(C669,选股!$C$4:$E$1000,2,FALSE),"-")</f>
        <v>-</v>
      </c>
      <c r="F669" s="8" t="str">
        <f>IFERROR(VLOOKUP(C669,选股!$C$4:$E$1000,3,FALSE),"-")</f>
        <v>-</v>
      </c>
      <c r="G669" s="8"/>
      <c r="H669" s="9"/>
      <c r="I669" s="9" t="str">
        <f t="shared" si="21"/>
        <v>-</v>
      </c>
      <c r="J669" s="9"/>
      <c r="K669" s="8"/>
    </row>
    <row r="670" customHeight="1" spans="2:11">
      <c r="B670" s="8" t="str">
        <f t="shared" si="20"/>
        <v/>
      </c>
      <c r="C670" s="8"/>
      <c r="D670" s="8"/>
      <c r="E670" s="8" t="str">
        <f>IFERROR(VLOOKUP(C670,选股!$C$4:$E$1000,2,FALSE),"-")</f>
        <v>-</v>
      </c>
      <c r="F670" s="8" t="str">
        <f>IFERROR(VLOOKUP(C670,选股!$C$4:$E$1000,3,FALSE),"-")</f>
        <v>-</v>
      </c>
      <c r="G670" s="8"/>
      <c r="H670" s="9"/>
      <c r="I670" s="9" t="str">
        <f t="shared" si="21"/>
        <v>-</v>
      </c>
      <c r="J670" s="9"/>
      <c r="K670" s="8"/>
    </row>
    <row r="671" customHeight="1" spans="2:11">
      <c r="B671" s="8" t="str">
        <f t="shared" si="20"/>
        <v/>
      </c>
      <c r="C671" s="8"/>
      <c r="D671" s="8"/>
      <c r="E671" s="8" t="str">
        <f>IFERROR(VLOOKUP(C671,选股!$C$4:$E$1000,2,FALSE),"-")</f>
        <v>-</v>
      </c>
      <c r="F671" s="8" t="str">
        <f>IFERROR(VLOOKUP(C671,选股!$C$4:$E$1000,3,FALSE),"-")</f>
        <v>-</v>
      </c>
      <c r="G671" s="8"/>
      <c r="H671" s="9"/>
      <c r="I671" s="9" t="str">
        <f t="shared" si="21"/>
        <v>-</v>
      </c>
      <c r="J671" s="9"/>
      <c r="K671" s="8"/>
    </row>
    <row r="672" customHeight="1" spans="2:11">
      <c r="B672" s="8" t="str">
        <f t="shared" si="20"/>
        <v/>
      </c>
      <c r="C672" s="8"/>
      <c r="D672" s="8"/>
      <c r="E672" s="8" t="str">
        <f>IFERROR(VLOOKUP(C672,选股!$C$4:$E$1000,2,FALSE),"-")</f>
        <v>-</v>
      </c>
      <c r="F672" s="8" t="str">
        <f>IFERROR(VLOOKUP(C672,选股!$C$4:$E$1000,3,FALSE),"-")</f>
        <v>-</v>
      </c>
      <c r="G672" s="8"/>
      <c r="H672" s="9"/>
      <c r="I672" s="9" t="str">
        <f t="shared" si="21"/>
        <v>-</v>
      </c>
      <c r="J672" s="9"/>
      <c r="K672" s="8"/>
    </row>
    <row r="673" customHeight="1" spans="2:11">
      <c r="B673" s="8" t="str">
        <f t="shared" si="20"/>
        <v/>
      </c>
      <c r="C673" s="8"/>
      <c r="D673" s="8"/>
      <c r="E673" s="8" t="str">
        <f>IFERROR(VLOOKUP(C673,选股!$C$4:$E$1000,2,FALSE),"-")</f>
        <v>-</v>
      </c>
      <c r="F673" s="8" t="str">
        <f>IFERROR(VLOOKUP(C673,选股!$C$4:$E$1000,3,FALSE),"-")</f>
        <v>-</v>
      </c>
      <c r="G673" s="8"/>
      <c r="H673" s="9"/>
      <c r="I673" s="9" t="str">
        <f t="shared" si="21"/>
        <v>-</v>
      </c>
      <c r="J673" s="9"/>
      <c r="K673" s="8"/>
    </row>
    <row r="674" customHeight="1" spans="2:11">
      <c r="B674" s="8" t="str">
        <f t="shared" si="20"/>
        <v/>
      </c>
      <c r="C674" s="8"/>
      <c r="D674" s="8"/>
      <c r="E674" s="8" t="str">
        <f>IFERROR(VLOOKUP(C674,选股!$C$4:$E$1000,2,FALSE),"-")</f>
        <v>-</v>
      </c>
      <c r="F674" s="8" t="str">
        <f>IFERROR(VLOOKUP(C674,选股!$C$4:$E$1000,3,FALSE),"-")</f>
        <v>-</v>
      </c>
      <c r="G674" s="8"/>
      <c r="H674" s="9"/>
      <c r="I674" s="9" t="str">
        <f t="shared" si="21"/>
        <v>-</v>
      </c>
      <c r="J674" s="9"/>
      <c r="K674" s="8"/>
    </row>
    <row r="675" customHeight="1" spans="2:11">
      <c r="B675" s="8" t="str">
        <f t="shared" si="20"/>
        <v/>
      </c>
      <c r="C675" s="8"/>
      <c r="D675" s="8"/>
      <c r="E675" s="8" t="str">
        <f>IFERROR(VLOOKUP(C675,选股!$C$4:$E$1000,2,FALSE),"-")</f>
        <v>-</v>
      </c>
      <c r="F675" s="8" t="str">
        <f>IFERROR(VLOOKUP(C675,选股!$C$4:$E$1000,3,FALSE),"-")</f>
        <v>-</v>
      </c>
      <c r="G675" s="8"/>
      <c r="H675" s="9"/>
      <c r="I675" s="9" t="str">
        <f t="shared" si="21"/>
        <v>-</v>
      </c>
      <c r="J675" s="9"/>
      <c r="K675" s="8"/>
    </row>
    <row r="676" customHeight="1" spans="2:11">
      <c r="B676" s="8" t="str">
        <f t="shared" si="20"/>
        <v/>
      </c>
      <c r="C676" s="8"/>
      <c r="D676" s="8"/>
      <c r="E676" s="8" t="str">
        <f>IFERROR(VLOOKUP(C676,选股!$C$4:$E$1000,2,FALSE),"-")</f>
        <v>-</v>
      </c>
      <c r="F676" s="8" t="str">
        <f>IFERROR(VLOOKUP(C676,选股!$C$4:$E$1000,3,FALSE),"-")</f>
        <v>-</v>
      </c>
      <c r="G676" s="8"/>
      <c r="H676" s="9"/>
      <c r="I676" s="9" t="str">
        <f t="shared" si="21"/>
        <v>-</v>
      </c>
      <c r="J676" s="9"/>
      <c r="K676" s="8"/>
    </row>
    <row r="677" customHeight="1" spans="2:11">
      <c r="B677" s="8" t="str">
        <f t="shared" si="20"/>
        <v/>
      </c>
      <c r="C677" s="8"/>
      <c r="D677" s="8"/>
      <c r="E677" s="8" t="str">
        <f>IFERROR(VLOOKUP(C677,选股!$C$4:$E$1000,2,FALSE),"-")</f>
        <v>-</v>
      </c>
      <c r="F677" s="8" t="str">
        <f>IFERROR(VLOOKUP(C677,选股!$C$4:$E$1000,3,FALSE),"-")</f>
        <v>-</v>
      </c>
      <c r="G677" s="8"/>
      <c r="H677" s="9"/>
      <c r="I677" s="9" t="str">
        <f t="shared" si="21"/>
        <v>-</v>
      </c>
      <c r="J677" s="9"/>
      <c r="K677" s="8"/>
    </row>
    <row r="678" customHeight="1" spans="2:11">
      <c r="B678" s="8" t="str">
        <f t="shared" si="20"/>
        <v/>
      </c>
      <c r="C678" s="8"/>
      <c r="D678" s="8"/>
      <c r="E678" s="8" t="str">
        <f>IFERROR(VLOOKUP(C678,选股!$C$4:$E$1000,2,FALSE),"-")</f>
        <v>-</v>
      </c>
      <c r="F678" s="8" t="str">
        <f>IFERROR(VLOOKUP(C678,选股!$C$4:$E$1000,3,FALSE),"-")</f>
        <v>-</v>
      </c>
      <c r="G678" s="8"/>
      <c r="H678" s="9"/>
      <c r="I678" s="9" t="str">
        <f t="shared" si="21"/>
        <v>-</v>
      </c>
      <c r="J678" s="9"/>
      <c r="K678" s="8"/>
    </row>
    <row r="679" customHeight="1" spans="2:11">
      <c r="B679" s="8" t="str">
        <f t="shared" si="20"/>
        <v/>
      </c>
      <c r="C679" s="8"/>
      <c r="D679" s="8"/>
      <c r="E679" s="8" t="str">
        <f>IFERROR(VLOOKUP(C679,选股!$C$4:$E$1000,2,FALSE),"-")</f>
        <v>-</v>
      </c>
      <c r="F679" s="8" t="str">
        <f>IFERROR(VLOOKUP(C679,选股!$C$4:$E$1000,3,FALSE),"-")</f>
        <v>-</v>
      </c>
      <c r="G679" s="8"/>
      <c r="H679" s="9"/>
      <c r="I679" s="9" t="str">
        <f t="shared" si="21"/>
        <v>-</v>
      </c>
      <c r="J679" s="9"/>
      <c r="K679" s="8"/>
    </row>
    <row r="680" customHeight="1" spans="2:11">
      <c r="B680" s="8" t="str">
        <f t="shared" si="20"/>
        <v/>
      </c>
      <c r="C680" s="8"/>
      <c r="D680" s="8"/>
      <c r="E680" s="8" t="str">
        <f>IFERROR(VLOOKUP(C680,选股!$C$4:$E$1000,2,FALSE),"-")</f>
        <v>-</v>
      </c>
      <c r="F680" s="8" t="str">
        <f>IFERROR(VLOOKUP(C680,选股!$C$4:$E$1000,3,FALSE),"-")</f>
        <v>-</v>
      </c>
      <c r="G680" s="8"/>
      <c r="H680" s="9"/>
      <c r="I680" s="9" t="str">
        <f t="shared" si="21"/>
        <v>-</v>
      </c>
      <c r="J680" s="9"/>
      <c r="K680" s="8"/>
    </row>
    <row r="681" customHeight="1" spans="2:11">
      <c r="B681" s="8" t="str">
        <f t="shared" si="20"/>
        <v/>
      </c>
      <c r="C681" s="8"/>
      <c r="D681" s="8"/>
      <c r="E681" s="8" t="str">
        <f>IFERROR(VLOOKUP(C681,选股!$C$4:$E$1000,2,FALSE),"-")</f>
        <v>-</v>
      </c>
      <c r="F681" s="8" t="str">
        <f>IFERROR(VLOOKUP(C681,选股!$C$4:$E$1000,3,FALSE),"-")</f>
        <v>-</v>
      </c>
      <c r="G681" s="8"/>
      <c r="H681" s="9"/>
      <c r="I681" s="9" t="str">
        <f t="shared" si="21"/>
        <v>-</v>
      </c>
      <c r="J681" s="9"/>
      <c r="K681" s="8"/>
    </row>
    <row r="682" customHeight="1" spans="2:11">
      <c r="B682" s="8" t="str">
        <f t="shared" si="20"/>
        <v/>
      </c>
      <c r="C682" s="8"/>
      <c r="D682" s="8"/>
      <c r="E682" s="8" t="str">
        <f>IFERROR(VLOOKUP(C682,选股!$C$4:$E$1000,2,FALSE),"-")</f>
        <v>-</v>
      </c>
      <c r="F682" s="8" t="str">
        <f>IFERROR(VLOOKUP(C682,选股!$C$4:$E$1000,3,FALSE),"-")</f>
        <v>-</v>
      </c>
      <c r="G682" s="8"/>
      <c r="H682" s="9"/>
      <c r="I682" s="9" t="str">
        <f t="shared" si="21"/>
        <v>-</v>
      </c>
      <c r="J682" s="9"/>
      <c r="K682" s="8"/>
    </row>
    <row r="683" customHeight="1" spans="2:11">
      <c r="B683" s="8" t="str">
        <f t="shared" si="20"/>
        <v/>
      </c>
      <c r="C683" s="8"/>
      <c r="D683" s="8"/>
      <c r="E683" s="8" t="str">
        <f>IFERROR(VLOOKUP(C683,选股!$C$4:$E$1000,2,FALSE),"-")</f>
        <v>-</v>
      </c>
      <c r="F683" s="8" t="str">
        <f>IFERROR(VLOOKUP(C683,选股!$C$4:$E$1000,3,FALSE),"-")</f>
        <v>-</v>
      </c>
      <c r="G683" s="8"/>
      <c r="H683" s="9"/>
      <c r="I683" s="9" t="str">
        <f t="shared" si="21"/>
        <v>-</v>
      </c>
      <c r="J683" s="9"/>
      <c r="K683" s="8"/>
    </row>
    <row r="684" customHeight="1" spans="2:11">
      <c r="B684" s="8" t="str">
        <f t="shared" si="20"/>
        <v/>
      </c>
      <c r="C684" s="8"/>
      <c r="D684" s="8"/>
      <c r="E684" s="8" t="str">
        <f>IFERROR(VLOOKUP(C684,选股!$C$4:$E$1000,2,FALSE),"-")</f>
        <v>-</v>
      </c>
      <c r="F684" s="8" t="str">
        <f>IFERROR(VLOOKUP(C684,选股!$C$4:$E$1000,3,FALSE),"-")</f>
        <v>-</v>
      </c>
      <c r="G684" s="8"/>
      <c r="H684" s="9"/>
      <c r="I684" s="9" t="str">
        <f t="shared" si="21"/>
        <v>-</v>
      </c>
      <c r="J684" s="9"/>
      <c r="K684" s="8"/>
    </row>
    <row r="685" customHeight="1" spans="2:11">
      <c r="B685" s="8" t="str">
        <f t="shared" si="20"/>
        <v/>
      </c>
      <c r="C685" s="8"/>
      <c r="D685" s="8"/>
      <c r="E685" s="8" t="str">
        <f>IFERROR(VLOOKUP(C685,选股!$C$4:$E$1000,2,FALSE),"-")</f>
        <v>-</v>
      </c>
      <c r="F685" s="8" t="str">
        <f>IFERROR(VLOOKUP(C685,选股!$C$4:$E$1000,3,FALSE),"-")</f>
        <v>-</v>
      </c>
      <c r="G685" s="8"/>
      <c r="H685" s="9"/>
      <c r="I685" s="9" t="str">
        <f t="shared" si="21"/>
        <v>-</v>
      </c>
      <c r="J685" s="9"/>
      <c r="K685" s="8"/>
    </row>
    <row r="686" customHeight="1" spans="2:11">
      <c r="B686" s="8" t="str">
        <f t="shared" si="20"/>
        <v/>
      </c>
      <c r="C686" s="8"/>
      <c r="D686" s="8"/>
      <c r="E686" s="8" t="str">
        <f>IFERROR(VLOOKUP(C686,选股!$C$4:$E$1000,2,FALSE),"-")</f>
        <v>-</v>
      </c>
      <c r="F686" s="8" t="str">
        <f>IFERROR(VLOOKUP(C686,选股!$C$4:$E$1000,3,FALSE),"-")</f>
        <v>-</v>
      </c>
      <c r="G686" s="8"/>
      <c r="H686" s="9"/>
      <c r="I686" s="9" t="str">
        <f t="shared" si="21"/>
        <v>-</v>
      </c>
      <c r="J686" s="9"/>
      <c r="K686" s="8"/>
    </row>
    <row r="687" customHeight="1" spans="2:11">
      <c r="B687" s="8" t="str">
        <f t="shared" si="20"/>
        <v/>
      </c>
      <c r="C687" s="8"/>
      <c r="D687" s="8"/>
      <c r="E687" s="8" t="str">
        <f>IFERROR(VLOOKUP(C687,选股!$C$4:$E$1000,2,FALSE),"-")</f>
        <v>-</v>
      </c>
      <c r="F687" s="8" t="str">
        <f>IFERROR(VLOOKUP(C687,选股!$C$4:$E$1000,3,FALSE),"-")</f>
        <v>-</v>
      </c>
      <c r="G687" s="8"/>
      <c r="H687" s="9"/>
      <c r="I687" s="9" t="str">
        <f t="shared" si="21"/>
        <v>-</v>
      </c>
      <c r="J687" s="9"/>
      <c r="K687" s="8"/>
    </row>
    <row r="688" customHeight="1" spans="2:11">
      <c r="B688" s="8" t="str">
        <f t="shared" si="20"/>
        <v/>
      </c>
      <c r="C688" s="8"/>
      <c r="D688" s="8"/>
      <c r="E688" s="8" t="str">
        <f>IFERROR(VLOOKUP(C688,选股!$C$4:$E$1000,2,FALSE),"-")</f>
        <v>-</v>
      </c>
      <c r="F688" s="8" t="str">
        <f>IFERROR(VLOOKUP(C688,选股!$C$4:$E$1000,3,FALSE),"-")</f>
        <v>-</v>
      </c>
      <c r="G688" s="8"/>
      <c r="H688" s="9"/>
      <c r="I688" s="9" t="str">
        <f t="shared" si="21"/>
        <v>-</v>
      </c>
      <c r="J688" s="9"/>
      <c r="K688" s="8"/>
    </row>
    <row r="689" customHeight="1" spans="2:11">
      <c r="B689" s="8" t="str">
        <f t="shared" si="20"/>
        <v/>
      </c>
      <c r="C689" s="8"/>
      <c r="D689" s="8"/>
      <c r="E689" s="8" t="str">
        <f>IFERROR(VLOOKUP(C689,选股!$C$4:$E$1000,2,FALSE),"-")</f>
        <v>-</v>
      </c>
      <c r="F689" s="8" t="str">
        <f>IFERROR(VLOOKUP(C689,选股!$C$4:$E$1000,3,FALSE),"-")</f>
        <v>-</v>
      </c>
      <c r="G689" s="8"/>
      <c r="H689" s="9"/>
      <c r="I689" s="9" t="str">
        <f t="shared" si="21"/>
        <v>-</v>
      </c>
      <c r="J689" s="9"/>
      <c r="K689" s="8"/>
    </row>
    <row r="690" customHeight="1" spans="2:11">
      <c r="B690" s="8" t="str">
        <f t="shared" si="20"/>
        <v/>
      </c>
      <c r="C690" s="8"/>
      <c r="D690" s="8"/>
      <c r="E690" s="8" t="str">
        <f>IFERROR(VLOOKUP(C690,选股!$C$4:$E$1000,2,FALSE),"-")</f>
        <v>-</v>
      </c>
      <c r="F690" s="8" t="str">
        <f>IFERROR(VLOOKUP(C690,选股!$C$4:$E$1000,3,FALSE),"-")</f>
        <v>-</v>
      </c>
      <c r="G690" s="8"/>
      <c r="H690" s="9"/>
      <c r="I690" s="9" t="str">
        <f t="shared" si="21"/>
        <v>-</v>
      </c>
      <c r="J690" s="9"/>
      <c r="K690" s="8"/>
    </row>
    <row r="691" customHeight="1" spans="2:11">
      <c r="B691" s="8" t="str">
        <f t="shared" si="20"/>
        <v/>
      </c>
      <c r="C691" s="8"/>
      <c r="D691" s="8"/>
      <c r="E691" s="8" t="str">
        <f>IFERROR(VLOOKUP(C691,选股!$C$4:$E$1000,2,FALSE),"-")</f>
        <v>-</v>
      </c>
      <c r="F691" s="8" t="str">
        <f>IFERROR(VLOOKUP(C691,选股!$C$4:$E$1000,3,FALSE),"-")</f>
        <v>-</v>
      </c>
      <c r="G691" s="8"/>
      <c r="H691" s="9"/>
      <c r="I691" s="9" t="str">
        <f t="shared" si="21"/>
        <v>-</v>
      </c>
      <c r="J691" s="9"/>
      <c r="K691" s="8"/>
    </row>
    <row r="692" customHeight="1" spans="2:11">
      <c r="B692" s="8" t="str">
        <f t="shared" si="20"/>
        <v/>
      </c>
      <c r="C692" s="8"/>
      <c r="D692" s="8"/>
      <c r="E692" s="8" t="str">
        <f>IFERROR(VLOOKUP(C692,选股!$C$4:$E$1000,2,FALSE),"-")</f>
        <v>-</v>
      </c>
      <c r="F692" s="8" t="str">
        <f>IFERROR(VLOOKUP(C692,选股!$C$4:$E$1000,3,FALSE),"-")</f>
        <v>-</v>
      </c>
      <c r="G692" s="8"/>
      <c r="H692" s="9"/>
      <c r="I692" s="9" t="str">
        <f t="shared" si="21"/>
        <v>-</v>
      </c>
      <c r="J692" s="9"/>
      <c r="K692" s="8"/>
    </row>
    <row r="693" customHeight="1" spans="2:11">
      <c r="B693" s="8" t="str">
        <f t="shared" si="20"/>
        <v/>
      </c>
      <c r="C693" s="8"/>
      <c r="D693" s="8"/>
      <c r="E693" s="8" t="str">
        <f>IFERROR(VLOOKUP(C693,选股!$C$4:$E$1000,2,FALSE),"-")</f>
        <v>-</v>
      </c>
      <c r="F693" s="8" t="str">
        <f>IFERROR(VLOOKUP(C693,选股!$C$4:$E$1000,3,FALSE),"-")</f>
        <v>-</v>
      </c>
      <c r="G693" s="8"/>
      <c r="H693" s="9"/>
      <c r="I693" s="9" t="str">
        <f t="shared" si="21"/>
        <v>-</v>
      </c>
      <c r="J693" s="9"/>
      <c r="K693" s="8"/>
    </row>
    <row r="694" customHeight="1" spans="2:11">
      <c r="B694" s="8" t="str">
        <f t="shared" si="20"/>
        <v/>
      </c>
      <c r="C694" s="8"/>
      <c r="D694" s="8"/>
      <c r="E694" s="8" t="str">
        <f>IFERROR(VLOOKUP(C694,选股!$C$4:$E$1000,2,FALSE),"-")</f>
        <v>-</v>
      </c>
      <c r="F694" s="8" t="str">
        <f>IFERROR(VLOOKUP(C694,选股!$C$4:$E$1000,3,FALSE),"-")</f>
        <v>-</v>
      </c>
      <c r="G694" s="8"/>
      <c r="H694" s="9"/>
      <c r="I694" s="9" t="str">
        <f t="shared" si="21"/>
        <v>-</v>
      </c>
      <c r="J694" s="9"/>
      <c r="K694" s="8"/>
    </row>
    <row r="695" customHeight="1" spans="2:11">
      <c r="B695" s="8" t="str">
        <f t="shared" si="20"/>
        <v/>
      </c>
      <c r="C695" s="8"/>
      <c r="D695" s="8"/>
      <c r="E695" s="8" t="str">
        <f>IFERROR(VLOOKUP(C695,选股!$C$4:$E$1000,2,FALSE),"-")</f>
        <v>-</v>
      </c>
      <c r="F695" s="8" t="str">
        <f>IFERROR(VLOOKUP(C695,选股!$C$4:$E$1000,3,FALSE),"-")</f>
        <v>-</v>
      </c>
      <c r="G695" s="8"/>
      <c r="H695" s="9"/>
      <c r="I695" s="9" t="str">
        <f t="shared" si="21"/>
        <v>-</v>
      </c>
      <c r="J695" s="9"/>
      <c r="K695" s="8"/>
    </row>
    <row r="696" customHeight="1" spans="2:11">
      <c r="B696" s="8" t="str">
        <f t="shared" si="20"/>
        <v/>
      </c>
      <c r="C696" s="8"/>
      <c r="D696" s="8"/>
      <c r="E696" s="8" t="str">
        <f>IFERROR(VLOOKUP(C696,选股!$C$4:$E$1000,2,FALSE),"-")</f>
        <v>-</v>
      </c>
      <c r="F696" s="8" t="str">
        <f>IFERROR(VLOOKUP(C696,选股!$C$4:$E$1000,3,FALSE),"-")</f>
        <v>-</v>
      </c>
      <c r="G696" s="8"/>
      <c r="H696" s="9"/>
      <c r="I696" s="9" t="str">
        <f t="shared" si="21"/>
        <v>-</v>
      </c>
      <c r="J696" s="9"/>
      <c r="K696" s="8"/>
    </row>
    <row r="697" customHeight="1" spans="2:11">
      <c r="B697" s="8" t="str">
        <f t="shared" si="20"/>
        <v/>
      </c>
      <c r="C697" s="8"/>
      <c r="D697" s="8"/>
      <c r="E697" s="8" t="str">
        <f>IFERROR(VLOOKUP(C697,选股!$C$4:$E$1000,2,FALSE),"-")</f>
        <v>-</v>
      </c>
      <c r="F697" s="8" t="str">
        <f>IFERROR(VLOOKUP(C697,选股!$C$4:$E$1000,3,FALSE),"-")</f>
        <v>-</v>
      </c>
      <c r="G697" s="8"/>
      <c r="H697" s="9"/>
      <c r="I697" s="9" t="str">
        <f t="shared" si="21"/>
        <v>-</v>
      </c>
      <c r="J697" s="9"/>
      <c r="K697" s="8"/>
    </row>
    <row r="698" customHeight="1" spans="2:11">
      <c r="B698" s="8" t="str">
        <f t="shared" si="20"/>
        <v/>
      </c>
      <c r="C698" s="8"/>
      <c r="D698" s="8"/>
      <c r="E698" s="8" t="str">
        <f>IFERROR(VLOOKUP(C698,选股!$C$4:$E$1000,2,FALSE),"-")</f>
        <v>-</v>
      </c>
      <c r="F698" s="8" t="str">
        <f>IFERROR(VLOOKUP(C698,选股!$C$4:$E$1000,3,FALSE),"-")</f>
        <v>-</v>
      </c>
      <c r="G698" s="8"/>
      <c r="H698" s="9"/>
      <c r="I698" s="9" t="str">
        <f t="shared" si="21"/>
        <v>-</v>
      </c>
      <c r="J698" s="9"/>
      <c r="K698" s="8"/>
    </row>
    <row r="699" customHeight="1" spans="2:11">
      <c r="B699" s="8" t="str">
        <f t="shared" si="20"/>
        <v/>
      </c>
      <c r="C699" s="8"/>
      <c r="D699" s="8"/>
      <c r="E699" s="8" t="str">
        <f>IFERROR(VLOOKUP(C699,选股!$C$4:$E$1000,2,FALSE),"-")</f>
        <v>-</v>
      </c>
      <c r="F699" s="8" t="str">
        <f>IFERROR(VLOOKUP(C699,选股!$C$4:$E$1000,3,FALSE),"-")</f>
        <v>-</v>
      </c>
      <c r="G699" s="8"/>
      <c r="H699" s="9"/>
      <c r="I699" s="9" t="str">
        <f t="shared" si="21"/>
        <v>-</v>
      </c>
      <c r="J699" s="9"/>
      <c r="K699" s="8"/>
    </row>
    <row r="700" customHeight="1" spans="2:11">
      <c r="B700" s="8" t="str">
        <f t="shared" si="20"/>
        <v/>
      </c>
      <c r="C700" s="8"/>
      <c r="D700" s="8"/>
      <c r="E700" s="8" t="str">
        <f>IFERROR(VLOOKUP(C700,选股!$C$4:$E$1000,2,FALSE),"-")</f>
        <v>-</v>
      </c>
      <c r="F700" s="8" t="str">
        <f>IFERROR(VLOOKUP(C700,选股!$C$4:$E$1000,3,FALSE),"-")</f>
        <v>-</v>
      </c>
      <c r="G700" s="8"/>
      <c r="H700" s="9"/>
      <c r="I700" s="9" t="str">
        <f t="shared" si="21"/>
        <v>-</v>
      </c>
      <c r="J700" s="9"/>
      <c r="K700" s="8"/>
    </row>
    <row r="701" customHeight="1" spans="2:11">
      <c r="B701" s="8" t="str">
        <f t="shared" si="20"/>
        <v/>
      </c>
      <c r="C701" s="8"/>
      <c r="D701" s="8"/>
      <c r="E701" s="8" t="str">
        <f>IFERROR(VLOOKUP(C701,选股!$C$4:$E$1000,2,FALSE),"-")</f>
        <v>-</v>
      </c>
      <c r="F701" s="8" t="str">
        <f>IFERROR(VLOOKUP(C701,选股!$C$4:$E$1000,3,FALSE),"-")</f>
        <v>-</v>
      </c>
      <c r="G701" s="8"/>
      <c r="H701" s="9"/>
      <c r="I701" s="9" t="str">
        <f t="shared" si="21"/>
        <v>-</v>
      </c>
      <c r="J701" s="9"/>
      <c r="K701" s="8"/>
    </row>
    <row r="702" customHeight="1" spans="2:11">
      <c r="B702" s="8" t="str">
        <f t="shared" si="20"/>
        <v/>
      </c>
      <c r="C702" s="8"/>
      <c r="D702" s="8"/>
      <c r="E702" s="8" t="str">
        <f>IFERROR(VLOOKUP(C702,选股!$C$4:$E$1000,2,FALSE),"-")</f>
        <v>-</v>
      </c>
      <c r="F702" s="8" t="str">
        <f>IFERROR(VLOOKUP(C702,选股!$C$4:$E$1000,3,FALSE),"-")</f>
        <v>-</v>
      </c>
      <c r="G702" s="8"/>
      <c r="H702" s="9"/>
      <c r="I702" s="9" t="str">
        <f t="shared" si="21"/>
        <v>-</v>
      </c>
      <c r="J702" s="9"/>
      <c r="K702" s="8"/>
    </row>
    <row r="703" customHeight="1" spans="2:11">
      <c r="B703" s="8" t="str">
        <f t="shared" si="20"/>
        <v/>
      </c>
      <c r="C703" s="8"/>
      <c r="D703" s="8"/>
      <c r="E703" s="8" t="str">
        <f>IFERROR(VLOOKUP(C703,选股!$C$4:$E$1000,2,FALSE),"-")</f>
        <v>-</v>
      </c>
      <c r="F703" s="8" t="str">
        <f>IFERROR(VLOOKUP(C703,选股!$C$4:$E$1000,3,FALSE),"-")</f>
        <v>-</v>
      </c>
      <c r="G703" s="8"/>
      <c r="H703" s="9"/>
      <c r="I703" s="9" t="str">
        <f t="shared" si="21"/>
        <v>-</v>
      </c>
      <c r="J703" s="9"/>
      <c r="K703" s="8"/>
    </row>
    <row r="704" customHeight="1" spans="2:11">
      <c r="B704" s="8" t="str">
        <f t="shared" si="20"/>
        <v/>
      </c>
      <c r="C704" s="8"/>
      <c r="D704" s="8"/>
      <c r="E704" s="8" t="str">
        <f>IFERROR(VLOOKUP(C704,选股!$C$4:$E$1000,2,FALSE),"-")</f>
        <v>-</v>
      </c>
      <c r="F704" s="8" t="str">
        <f>IFERROR(VLOOKUP(C704,选股!$C$4:$E$1000,3,FALSE),"-")</f>
        <v>-</v>
      </c>
      <c r="G704" s="8"/>
      <c r="H704" s="9"/>
      <c r="I704" s="9" t="str">
        <f t="shared" si="21"/>
        <v>-</v>
      </c>
      <c r="J704" s="9"/>
      <c r="K704" s="8"/>
    </row>
    <row r="705" customHeight="1" spans="2:11">
      <c r="B705" s="8" t="str">
        <f t="shared" si="20"/>
        <v/>
      </c>
      <c r="C705" s="8"/>
      <c r="D705" s="8"/>
      <c r="E705" s="8" t="str">
        <f>IFERROR(VLOOKUP(C705,选股!$C$4:$E$1000,2,FALSE),"-")</f>
        <v>-</v>
      </c>
      <c r="F705" s="8" t="str">
        <f>IFERROR(VLOOKUP(C705,选股!$C$4:$E$1000,3,FALSE),"-")</f>
        <v>-</v>
      </c>
      <c r="G705" s="8"/>
      <c r="H705" s="9"/>
      <c r="I705" s="9" t="str">
        <f t="shared" si="21"/>
        <v>-</v>
      </c>
      <c r="J705" s="9"/>
      <c r="K705" s="8"/>
    </row>
    <row r="706" customHeight="1" spans="2:11">
      <c r="B706" s="8" t="str">
        <f t="shared" si="20"/>
        <v/>
      </c>
      <c r="C706" s="8"/>
      <c r="D706" s="8"/>
      <c r="E706" s="8" t="str">
        <f>IFERROR(VLOOKUP(C706,选股!$C$4:$E$1000,2,FALSE),"-")</f>
        <v>-</v>
      </c>
      <c r="F706" s="8" t="str">
        <f>IFERROR(VLOOKUP(C706,选股!$C$4:$E$1000,3,FALSE),"-")</f>
        <v>-</v>
      </c>
      <c r="G706" s="8"/>
      <c r="H706" s="9"/>
      <c r="I706" s="9" t="str">
        <f t="shared" si="21"/>
        <v>-</v>
      </c>
      <c r="J706" s="9"/>
      <c r="K706" s="8"/>
    </row>
    <row r="707" customHeight="1" spans="2:11">
      <c r="B707" s="8" t="str">
        <f t="shared" si="20"/>
        <v/>
      </c>
      <c r="C707" s="8"/>
      <c r="D707" s="8"/>
      <c r="E707" s="8" t="str">
        <f>IFERROR(VLOOKUP(C707,选股!$C$4:$E$1000,2,FALSE),"-")</f>
        <v>-</v>
      </c>
      <c r="F707" s="8" t="str">
        <f>IFERROR(VLOOKUP(C707,选股!$C$4:$E$1000,3,FALSE),"-")</f>
        <v>-</v>
      </c>
      <c r="G707" s="8"/>
      <c r="H707" s="9"/>
      <c r="I707" s="9" t="str">
        <f t="shared" si="21"/>
        <v>-</v>
      </c>
      <c r="J707" s="9"/>
      <c r="K707" s="8"/>
    </row>
    <row r="708" customHeight="1" spans="2:11">
      <c r="B708" s="8" t="str">
        <f t="shared" si="20"/>
        <v/>
      </c>
      <c r="C708" s="8"/>
      <c r="D708" s="8"/>
      <c r="E708" s="8" t="str">
        <f>IFERROR(VLOOKUP(C708,选股!$C$4:$E$1000,2,FALSE),"-")</f>
        <v>-</v>
      </c>
      <c r="F708" s="8" t="str">
        <f>IFERROR(VLOOKUP(C708,选股!$C$4:$E$1000,3,FALSE),"-")</f>
        <v>-</v>
      </c>
      <c r="G708" s="8"/>
      <c r="H708" s="9"/>
      <c r="I708" s="9" t="str">
        <f t="shared" si="21"/>
        <v>-</v>
      </c>
      <c r="J708" s="9"/>
      <c r="K708" s="8"/>
    </row>
    <row r="709" customHeight="1" spans="2:11">
      <c r="B709" s="8" t="str">
        <f t="shared" ref="B709:B772" si="22">IF(C709&lt;&gt;"",ROW()-3,"")</f>
        <v/>
      </c>
      <c r="C709" s="8"/>
      <c r="D709" s="8"/>
      <c r="E709" s="8" t="str">
        <f>IFERROR(VLOOKUP(C709,选股!$C$4:$E$1000,2,FALSE),"-")</f>
        <v>-</v>
      </c>
      <c r="F709" s="8" t="str">
        <f>IFERROR(VLOOKUP(C709,选股!$C$4:$E$1000,3,FALSE),"-")</f>
        <v>-</v>
      </c>
      <c r="G709" s="8"/>
      <c r="H709" s="9"/>
      <c r="I709" s="9" t="str">
        <f t="shared" ref="I709:I772" si="23">IFERROR(IF(AND(G709&lt;&gt;"",H709&lt;&gt;""),G709*H709,"-"),"")</f>
        <v>-</v>
      </c>
      <c r="J709" s="9"/>
      <c r="K709" s="8"/>
    </row>
    <row r="710" customHeight="1" spans="2:11">
      <c r="B710" s="8" t="str">
        <f t="shared" si="22"/>
        <v/>
      </c>
      <c r="C710" s="8"/>
      <c r="D710" s="8"/>
      <c r="E710" s="8" t="str">
        <f>IFERROR(VLOOKUP(C710,选股!$C$4:$E$1000,2,FALSE),"-")</f>
        <v>-</v>
      </c>
      <c r="F710" s="8" t="str">
        <f>IFERROR(VLOOKUP(C710,选股!$C$4:$E$1000,3,FALSE),"-")</f>
        <v>-</v>
      </c>
      <c r="G710" s="8"/>
      <c r="H710" s="9"/>
      <c r="I710" s="9" t="str">
        <f t="shared" si="23"/>
        <v>-</v>
      </c>
      <c r="J710" s="9"/>
      <c r="K710" s="8"/>
    </row>
    <row r="711" customHeight="1" spans="2:11">
      <c r="B711" s="8" t="str">
        <f t="shared" si="22"/>
        <v/>
      </c>
      <c r="C711" s="8"/>
      <c r="D711" s="8"/>
      <c r="E711" s="8" t="str">
        <f>IFERROR(VLOOKUP(C711,选股!$C$4:$E$1000,2,FALSE),"-")</f>
        <v>-</v>
      </c>
      <c r="F711" s="8" t="str">
        <f>IFERROR(VLOOKUP(C711,选股!$C$4:$E$1000,3,FALSE),"-")</f>
        <v>-</v>
      </c>
      <c r="G711" s="8"/>
      <c r="H711" s="9"/>
      <c r="I711" s="9" t="str">
        <f t="shared" si="23"/>
        <v>-</v>
      </c>
      <c r="J711" s="9"/>
      <c r="K711" s="8"/>
    </row>
    <row r="712" customHeight="1" spans="2:11">
      <c r="B712" s="8" t="str">
        <f t="shared" si="22"/>
        <v/>
      </c>
      <c r="C712" s="8"/>
      <c r="D712" s="8"/>
      <c r="E712" s="8" t="str">
        <f>IFERROR(VLOOKUP(C712,选股!$C$4:$E$1000,2,FALSE),"-")</f>
        <v>-</v>
      </c>
      <c r="F712" s="8" t="str">
        <f>IFERROR(VLOOKUP(C712,选股!$C$4:$E$1000,3,FALSE),"-")</f>
        <v>-</v>
      </c>
      <c r="G712" s="8"/>
      <c r="H712" s="9"/>
      <c r="I712" s="9" t="str">
        <f t="shared" si="23"/>
        <v>-</v>
      </c>
      <c r="J712" s="9"/>
      <c r="K712" s="8"/>
    </row>
    <row r="713" customHeight="1" spans="2:11">
      <c r="B713" s="8" t="str">
        <f t="shared" si="22"/>
        <v/>
      </c>
      <c r="C713" s="8"/>
      <c r="D713" s="8"/>
      <c r="E713" s="8" t="str">
        <f>IFERROR(VLOOKUP(C713,选股!$C$4:$E$1000,2,FALSE),"-")</f>
        <v>-</v>
      </c>
      <c r="F713" s="8" t="str">
        <f>IFERROR(VLOOKUP(C713,选股!$C$4:$E$1000,3,FALSE),"-")</f>
        <v>-</v>
      </c>
      <c r="G713" s="8"/>
      <c r="H713" s="9"/>
      <c r="I713" s="9" t="str">
        <f t="shared" si="23"/>
        <v>-</v>
      </c>
      <c r="J713" s="9"/>
      <c r="K713" s="8"/>
    </row>
    <row r="714" customHeight="1" spans="2:11">
      <c r="B714" s="8" t="str">
        <f t="shared" si="22"/>
        <v/>
      </c>
      <c r="C714" s="8"/>
      <c r="D714" s="8"/>
      <c r="E714" s="8" t="str">
        <f>IFERROR(VLOOKUP(C714,选股!$C$4:$E$1000,2,FALSE),"-")</f>
        <v>-</v>
      </c>
      <c r="F714" s="8" t="str">
        <f>IFERROR(VLOOKUP(C714,选股!$C$4:$E$1000,3,FALSE),"-")</f>
        <v>-</v>
      </c>
      <c r="G714" s="8"/>
      <c r="H714" s="9"/>
      <c r="I714" s="9" t="str">
        <f t="shared" si="23"/>
        <v>-</v>
      </c>
      <c r="J714" s="9"/>
      <c r="K714" s="8"/>
    </row>
    <row r="715" customHeight="1" spans="2:11">
      <c r="B715" s="8" t="str">
        <f t="shared" si="22"/>
        <v/>
      </c>
      <c r="C715" s="8"/>
      <c r="D715" s="8"/>
      <c r="E715" s="8" t="str">
        <f>IFERROR(VLOOKUP(C715,选股!$C$4:$E$1000,2,FALSE),"-")</f>
        <v>-</v>
      </c>
      <c r="F715" s="8" t="str">
        <f>IFERROR(VLOOKUP(C715,选股!$C$4:$E$1000,3,FALSE),"-")</f>
        <v>-</v>
      </c>
      <c r="G715" s="8"/>
      <c r="H715" s="9"/>
      <c r="I715" s="9" t="str">
        <f t="shared" si="23"/>
        <v>-</v>
      </c>
      <c r="J715" s="9"/>
      <c r="K715" s="8"/>
    </row>
    <row r="716" customHeight="1" spans="2:11">
      <c r="B716" s="8" t="str">
        <f t="shared" si="22"/>
        <v/>
      </c>
      <c r="C716" s="8"/>
      <c r="D716" s="8"/>
      <c r="E716" s="8" t="str">
        <f>IFERROR(VLOOKUP(C716,选股!$C$4:$E$1000,2,FALSE),"-")</f>
        <v>-</v>
      </c>
      <c r="F716" s="8" t="str">
        <f>IFERROR(VLOOKUP(C716,选股!$C$4:$E$1000,3,FALSE),"-")</f>
        <v>-</v>
      </c>
      <c r="G716" s="8"/>
      <c r="H716" s="9"/>
      <c r="I716" s="9" t="str">
        <f t="shared" si="23"/>
        <v>-</v>
      </c>
      <c r="J716" s="9"/>
      <c r="K716" s="8"/>
    </row>
    <row r="717" customHeight="1" spans="2:11">
      <c r="B717" s="8" t="str">
        <f t="shared" si="22"/>
        <v/>
      </c>
      <c r="C717" s="8"/>
      <c r="D717" s="8"/>
      <c r="E717" s="8" t="str">
        <f>IFERROR(VLOOKUP(C717,选股!$C$4:$E$1000,2,FALSE),"-")</f>
        <v>-</v>
      </c>
      <c r="F717" s="8" t="str">
        <f>IFERROR(VLOOKUP(C717,选股!$C$4:$E$1000,3,FALSE),"-")</f>
        <v>-</v>
      </c>
      <c r="G717" s="8"/>
      <c r="H717" s="9"/>
      <c r="I717" s="9" t="str">
        <f t="shared" si="23"/>
        <v>-</v>
      </c>
      <c r="J717" s="9"/>
      <c r="K717" s="8"/>
    </row>
    <row r="718" customHeight="1" spans="2:11">
      <c r="B718" s="8" t="str">
        <f t="shared" si="22"/>
        <v/>
      </c>
      <c r="C718" s="8"/>
      <c r="D718" s="8"/>
      <c r="E718" s="8" t="str">
        <f>IFERROR(VLOOKUP(C718,选股!$C$4:$E$1000,2,FALSE),"-")</f>
        <v>-</v>
      </c>
      <c r="F718" s="8" t="str">
        <f>IFERROR(VLOOKUP(C718,选股!$C$4:$E$1000,3,FALSE),"-")</f>
        <v>-</v>
      </c>
      <c r="G718" s="8"/>
      <c r="H718" s="9"/>
      <c r="I718" s="9" t="str">
        <f t="shared" si="23"/>
        <v>-</v>
      </c>
      <c r="J718" s="9"/>
      <c r="K718" s="8"/>
    </row>
    <row r="719" customHeight="1" spans="2:11">
      <c r="B719" s="8" t="str">
        <f t="shared" si="22"/>
        <v/>
      </c>
      <c r="C719" s="8"/>
      <c r="D719" s="8"/>
      <c r="E719" s="8" t="str">
        <f>IFERROR(VLOOKUP(C719,选股!$C$4:$E$1000,2,FALSE),"-")</f>
        <v>-</v>
      </c>
      <c r="F719" s="8" t="str">
        <f>IFERROR(VLOOKUP(C719,选股!$C$4:$E$1000,3,FALSE),"-")</f>
        <v>-</v>
      </c>
      <c r="G719" s="8"/>
      <c r="H719" s="9"/>
      <c r="I719" s="9" t="str">
        <f t="shared" si="23"/>
        <v>-</v>
      </c>
      <c r="J719" s="9"/>
      <c r="K719" s="8"/>
    </row>
    <row r="720" customHeight="1" spans="2:11">
      <c r="B720" s="8" t="str">
        <f t="shared" si="22"/>
        <v/>
      </c>
      <c r="C720" s="8"/>
      <c r="D720" s="8"/>
      <c r="E720" s="8" t="str">
        <f>IFERROR(VLOOKUP(C720,选股!$C$4:$E$1000,2,FALSE),"-")</f>
        <v>-</v>
      </c>
      <c r="F720" s="8" t="str">
        <f>IFERROR(VLOOKUP(C720,选股!$C$4:$E$1000,3,FALSE),"-")</f>
        <v>-</v>
      </c>
      <c r="G720" s="8"/>
      <c r="H720" s="9"/>
      <c r="I720" s="9" t="str">
        <f t="shared" si="23"/>
        <v>-</v>
      </c>
      <c r="J720" s="9"/>
      <c r="K720" s="8"/>
    </row>
    <row r="721" customHeight="1" spans="2:11">
      <c r="B721" s="8" t="str">
        <f t="shared" si="22"/>
        <v/>
      </c>
      <c r="C721" s="8"/>
      <c r="D721" s="8"/>
      <c r="E721" s="8" t="str">
        <f>IFERROR(VLOOKUP(C721,选股!$C$4:$E$1000,2,FALSE),"-")</f>
        <v>-</v>
      </c>
      <c r="F721" s="8" t="str">
        <f>IFERROR(VLOOKUP(C721,选股!$C$4:$E$1000,3,FALSE),"-")</f>
        <v>-</v>
      </c>
      <c r="G721" s="8"/>
      <c r="H721" s="9"/>
      <c r="I721" s="9" t="str">
        <f t="shared" si="23"/>
        <v>-</v>
      </c>
      <c r="J721" s="9"/>
      <c r="K721" s="8"/>
    </row>
    <row r="722" customHeight="1" spans="2:11">
      <c r="B722" s="8" t="str">
        <f t="shared" si="22"/>
        <v/>
      </c>
      <c r="C722" s="8"/>
      <c r="D722" s="8"/>
      <c r="E722" s="8" t="str">
        <f>IFERROR(VLOOKUP(C722,选股!$C$4:$E$1000,2,FALSE),"-")</f>
        <v>-</v>
      </c>
      <c r="F722" s="8" t="str">
        <f>IFERROR(VLOOKUP(C722,选股!$C$4:$E$1000,3,FALSE),"-")</f>
        <v>-</v>
      </c>
      <c r="G722" s="8"/>
      <c r="H722" s="9"/>
      <c r="I722" s="9" t="str">
        <f t="shared" si="23"/>
        <v>-</v>
      </c>
      <c r="J722" s="9"/>
      <c r="K722" s="8"/>
    </row>
    <row r="723" customHeight="1" spans="2:11">
      <c r="B723" s="8" t="str">
        <f t="shared" si="22"/>
        <v/>
      </c>
      <c r="C723" s="8"/>
      <c r="D723" s="8"/>
      <c r="E723" s="8" t="str">
        <f>IFERROR(VLOOKUP(C723,选股!$C$4:$E$1000,2,FALSE),"-")</f>
        <v>-</v>
      </c>
      <c r="F723" s="8" t="str">
        <f>IFERROR(VLOOKUP(C723,选股!$C$4:$E$1000,3,FALSE),"-")</f>
        <v>-</v>
      </c>
      <c r="G723" s="8"/>
      <c r="H723" s="9"/>
      <c r="I723" s="9" t="str">
        <f t="shared" si="23"/>
        <v>-</v>
      </c>
      <c r="J723" s="9"/>
      <c r="K723" s="8"/>
    </row>
    <row r="724" customHeight="1" spans="2:11">
      <c r="B724" s="8" t="str">
        <f t="shared" si="22"/>
        <v/>
      </c>
      <c r="C724" s="8"/>
      <c r="D724" s="8"/>
      <c r="E724" s="8" t="str">
        <f>IFERROR(VLOOKUP(C724,选股!$C$4:$E$1000,2,FALSE),"-")</f>
        <v>-</v>
      </c>
      <c r="F724" s="8" t="str">
        <f>IFERROR(VLOOKUP(C724,选股!$C$4:$E$1000,3,FALSE),"-")</f>
        <v>-</v>
      </c>
      <c r="G724" s="8"/>
      <c r="H724" s="9"/>
      <c r="I724" s="9" t="str">
        <f t="shared" si="23"/>
        <v>-</v>
      </c>
      <c r="J724" s="9"/>
      <c r="K724" s="8"/>
    </row>
    <row r="725" customHeight="1" spans="2:11">
      <c r="B725" s="8" t="str">
        <f t="shared" si="22"/>
        <v/>
      </c>
      <c r="C725" s="8"/>
      <c r="D725" s="8"/>
      <c r="E725" s="8" t="str">
        <f>IFERROR(VLOOKUP(C725,选股!$C$4:$E$1000,2,FALSE),"-")</f>
        <v>-</v>
      </c>
      <c r="F725" s="8" t="str">
        <f>IFERROR(VLOOKUP(C725,选股!$C$4:$E$1000,3,FALSE),"-")</f>
        <v>-</v>
      </c>
      <c r="G725" s="8"/>
      <c r="H725" s="9"/>
      <c r="I725" s="9" t="str">
        <f t="shared" si="23"/>
        <v>-</v>
      </c>
      <c r="J725" s="9"/>
      <c r="K725" s="8"/>
    </row>
    <row r="726" customHeight="1" spans="2:11">
      <c r="B726" s="8" t="str">
        <f t="shared" si="22"/>
        <v/>
      </c>
      <c r="C726" s="8"/>
      <c r="D726" s="8"/>
      <c r="E726" s="8" t="str">
        <f>IFERROR(VLOOKUP(C726,选股!$C$4:$E$1000,2,FALSE),"-")</f>
        <v>-</v>
      </c>
      <c r="F726" s="8" t="str">
        <f>IFERROR(VLOOKUP(C726,选股!$C$4:$E$1000,3,FALSE),"-")</f>
        <v>-</v>
      </c>
      <c r="G726" s="8"/>
      <c r="H726" s="9"/>
      <c r="I726" s="9" t="str">
        <f t="shared" si="23"/>
        <v>-</v>
      </c>
      <c r="J726" s="9"/>
      <c r="K726" s="8"/>
    </row>
    <row r="727" customHeight="1" spans="2:11">
      <c r="B727" s="8" t="str">
        <f t="shared" si="22"/>
        <v/>
      </c>
      <c r="C727" s="8"/>
      <c r="D727" s="8"/>
      <c r="E727" s="8" t="str">
        <f>IFERROR(VLOOKUP(C727,选股!$C$4:$E$1000,2,FALSE),"-")</f>
        <v>-</v>
      </c>
      <c r="F727" s="8" t="str">
        <f>IFERROR(VLOOKUP(C727,选股!$C$4:$E$1000,3,FALSE),"-")</f>
        <v>-</v>
      </c>
      <c r="G727" s="8"/>
      <c r="H727" s="9"/>
      <c r="I727" s="9" t="str">
        <f t="shared" si="23"/>
        <v>-</v>
      </c>
      <c r="J727" s="9"/>
      <c r="K727" s="8"/>
    </row>
    <row r="728" customHeight="1" spans="2:11">
      <c r="B728" s="8" t="str">
        <f t="shared" si="22"/>
        <v/>
      </c>
      <c r="C728" s="8"/>
      <c r="D728" s="8"/>
      <c r="E728" s="8" t="str">
        <f>IFERROR(VLOOKUP(C728,选股!$C$4:$E$1000,2,FALSE),"-")</f>
        <v>-</v>
      </c>
      <c r="F728" s="8" t="str">
        <f>IFERROR(VLOOKUP(C728,选股!$C$4:$E$1000,3,FALSE),"-")</f>
        <v>-</v>
      </c>
      <c r="G728" s="8"/>
      <c r="H728" s="9"/>
      <c r="I728" s="9" t="str">
        <f t="shared" si="23"/>
        <v>-</v>
      </c>
      <c r="J728" s="9"/>
      <c r="K728" s="8"/>
    </row>
    <row r="729" customHeight="1" spans="2:11">
      <c r="B729" s="8" t="str">
        <f t="shared" si="22"/>
        <v/>
      </c>
      <c r="C729" s="8"/>
      <c r="D729" s="8"/>
      <c r="E729" s="8" t="str">
        <f>IFERROR(VLOOKUP(C729,选股!$C$4:$E$1000,2,FALSE),"-")</f>
        <v>-</v>
      </c>
      <c r="F729" s="8" t="str">
        <f>IFERROR(VLOOKUP(C729,选股!$C$4:$E$1000,3,FALSE),"-")</f>
        <v>-</v>
      </c>
      <c r="G729" s="8"/>
      <c r="H729" s="9"/>
      <c r="I729" s="9" t="str">
        <f t="shared" si="23"/>
        <v>-</v>
      </c>
      <c r="J729" s="9"/>
      <c r="K729" s="8"/>
    </row>
    <row r="730" customHeight="1" spans="2:11">
      <c r="B730" s="8" t="str">
        <f t="shared" si="22"/>
        <v/>
      </c>
      <c r="C730" s="8"/>
      <c r="D730" s="8"/>
      <c r="E730" s="8" t="str">
        <f>IFERROR(VLOOKUP(C730,选股!$C$4:$E$1000,2,FALSE),"-")</f>
        <v>-</v>
      </c>
      <c r="F730" s="8" t="str">
        <f>IFERROR(VLOOKUP(C730,选股!$C$4:$E$1000,3,FALSE),"-")</f>
        <v>-</v>
      </c>
      <c r="G730" s="8"/>
      <c r="H730" s="9"/>
      <c r="I730" s="9" t="str">
        <f t="shared" si="23"/>
        <v>-</v>
      </c>
      <c r="J730" s="9"/>
      <c r="K730" s="8"/>
    </row>
    <row r="731" customHeight="1" spans="2:11">
      <c r="B731" s="8" t="str">
        <f t="shared" si="22"/>
        <v/>
      </c>
      <c r="C731" s="8"/>
      <c r="D731" s="8"/>
      <c r="E731" s="8" t="str">
        <f>IFERROR(VLOOKUP(C731,选股!$C$4:$E$1000,2,FALSE),"-")</f>
        <v>-</v>
      </c>
      <c r="F731" s="8" t="str">
        <f>IFERROR(VLOOKUP(C731,选股!$C$4:$E$1000,3,FALSE),"-")</f>
        <v>-</v>
      </c>
      <c r="G731" s="8"/>
      <c r="H731" s="9"/>
      <c r="I731" s="9" t="str">
        <f t="shared" si="23"/>
        <v>-</v>
      </c>
      <c r="J731" s="9"/>
      <c r="K731" s="8"/>
    </row>
    <row r="732" customHeight="1" spans="2:11">
      <c r="B732" s="8" t="str">
        <f t="shared" si="22"/>
        <v/>
      </c>
      <c r="C732" s="8"/>
      <c r="D732" s="8"/>
      <c r="E732" s="8" t="str">
        <f>IFERROR(VLOOKUP(C732,选股!$C$4:$E$1000,2,FALSE),"-")</f>
        <v>-</v>
      </c>
      <c r="F732" s="8" t="str">
        <f>IFERROR(VLOOKUP(C732,选股!$C$4:$E$1000,3,FALSE),"-")</f>
        <v>-</v>
      </c>
      <c r="G732" s="8"/>
      <c r="H732" s="9"/>
      <c r="I732" s="9" t="str">
        <f t="shared" si="23"/>
        <v>-</v>
      </c>
      <c r="J732" s="9"/>
      <c r="K732" s="8"/>
    </row>
    <row r="733" customHeight="1" spans="2:11">
      <c r="B733" s="8" t="str">
        <f t="shared" si="22"/>
        <v/>
      </c>
      <c r="C733" s="8"/>
      <c r="D733" s="8"/>
      <c r="E733" s="8" t="str">
        <f>IFERROR(VLOOKUP(C733,选股!$C$4:$E$1000,2,FALSE),"-")</f>
        <v>-</v>
      </c>
      <c r="F733" s="8" t="str">
        <f>IFERROR(VLOOKUP(C733,选股!$C$4:$E$1000,3,FALSE),"-")</f>
        <v>-</v>
      </c>
      <c r="G733" s="8"/>
      <c r="H733" s="9"/>
      <c r="I733" s="9" t="str">
        <f t="shared" si="23"/>
        <v>-</v>
      </c>
      <c r="J733" s="9"/>
      <c r="K733" s="8"/>
    </row>
    <row r="734" customHeight="1" spans="2:11">
      <c r="B734" s="8" t="str">
        <f t="shared" si="22"/>
        <v/>
      </c>
      <c r="C734" s="8"/>
      <c r="D734" s="8"/>
      <c r="E734" s="8" t="str">
        <f>IFERROR(VLOOKUP(C734,选股!$C$4:$E$1000,2,FALSE),"-")</f>
        <v>-</v>
      </c>
      <c r="F734" s="8" t="str">
        <f>IFERROR(VLOOKUP(C734,选股!$C$4:$E$1000,3,FALSE),"-")</f>
        <v>-</v>
      </c>
      <c r="G734" s="8"/>
      <c r="H734" s="9"/>
      <c r="I734" s="9" t="str">
        <f t="shared" si="23"/>
        <v>-</v>
      </c>
      <c r="J734" s="9"/>
      <c r="K734" s="8"/>
    </row>
    <row r="735" customHeight="1" spans="2:11">
      <c r="B735" s="8" t="str">
        <f t="shared" si="22"/>
        <v/>
      </c>
      <c r="C735" s="8"/>
      <c r="D735" s="8"/>
      <c r="E735" s="8" t="str">
        <f>IFERROR(VLOOKUP(C735,选股!$C$4:$E$1000,2,FALSE),"-")</f>
        <v>-</v>
      </c>
      <c r="F735" s="8" t="str">
        <f>IFERROR(VLOOKUP(C735,选股!$C$4:$E$1000,3,FALSE),"-")</f>
        <v>-</v>
      </c>
      <c r="G735" s="8"/>
      <c r="H735" s="9"/>
      <c r="I735" s="9" t="str">
        <f t="shared" si="23"/>
        <v>-</v>
      </c>
      <c r="J735" s="9"/>
      <c r="K735" s="8"/>
    </row>
    <row r="736" customHeight="1" spans="2:11">
      <c r="B736" s="8" t="str">
        <f t="shared" si="22"/>
        <v/>
      </c>
      <c r="C736" s="8"/>
      <c r="D736" s="8"/>
      <c r="E736" s="8" t="str">
        <f>IFERROR(VLOOKUP(C736,选股!$C$4:$E$1000,2,FALSE),"-")</f>
        <v>-</v>
      </c>
      <c r="F736" s="8" t="str">
        <f>IFERROR(VLOOKUP(C736,选股!$C$4:$E$1000,3,FALSE),"-")</f>
        <v>-</v>
      </c>
      <c r="G736" s="8"/>
      <c r="H736" s="9"/>
      <c r="I736" s="9" t="str">
        <f t="shared" si="23"/>
        <v>-</v>
      </c>
      <c r="J736" s="9"/>
      <c r="K736" s="8"/>
    </row>
    <row r="737" customHeight="1" spans="2:11">
      <c r="B737" s="8" t="str">
        <f t="shared" si="22"/>
        <v/>
      </c>
      <c r="C737" s="8"/>
      <c r="D737" s="8"/>
      <c r="E737" s="8" t="str">
        <f>IFERROR(VLOOKUP(C737,选股!$C$4:$E$1000,2,FALSE),"-")</f>
        <v>-</v>
      </c>
      <c r="F737" s="8" t="str">
        <f>IFERROR(VLOOKUP(C737,选股!$C$4:$E$1000,3,FALSE),"-")</f>
        <v>-</v>
      </c>
      <c r="G737" s="8"/>
      <c r="H737" s="9"/>
      <c r="I737" s="9" t="str">
        <f t="shared" si="23"/>
        <v>-</v>
      </c>
      <c r="J737" s="9"/>
      <c r="K737" s="8"/>
    </row>
    <row r="738" customHeight="1" spans="2:11">
      <c r="B738" s="8" t="str">
        <f t="shared" si="22"/>
        <v/>
      </c>
      <c r="C738" s="8"/>
      <c r="D738" s="8"/>
      <c r="E738" s="8" t="str">
        <f>IFERROR(VLOOKUP(C738,选股!$C$4:$E$1000,2,FALSE),"-")</f>
        <v>-</v>
      </c>
      <c r="F738" s="8" t="str">
        <f>IFERROR(VLOOKUP(C738,选股!$C$4:$E$1000,3,FALSE),"-")</f>
        <v>-</v>
      </c>
      <c r="G738" s="8"/>
      <c r="H738" s="9"/>
      <c r="I738" s="9" t="str">
        <f t="shared" si="23"/>
        <v>-</v>
      </c>
      <c r="J738" s="9"/>
      <c r="K738" s="8"/>
    </row>
    <row r="739" customHeight="1" spans="2:11">
      <c r="B739" s="8" t="str">
        <f t="shared" si="22"/>
        <v/>
      </c>
      <c r="C739" s="8"/>
      <c r="D739" s="8"/>
      <c r="E739" s="8" t="str">
        <f>IFERROR(VLOOKUP(C739,选股!$C$4:$E$1000,2,FALSE),"-")</f>
        <v>-</v>
      </c>
      <c r="F739" s="8" t="str">
        <f>IFERROR(VLOOKUP(C739,选股!$C$4:$E$1000,3,FALSE),"-")</f>
        <v>-</v>
      </c>
      <c r="G739" s="8"/>
      <c r="H739" s="9"/>
      <c r="I739" s="9" t="str">
        <f t="shared" si="23"/>
        <v>-</v>
      </c>
      <c r="J739" s="9"/>
      <c r="K739" s="8"/>
    </row>
    <row r="740" customHeight="1" spans="2:11">
      <c r="B740" s="8" t="str">
        <f t="shared" si="22"/>
        <v/>
      </c>
      <c r="C740" s="8"/>
      <c r="D740" s="8"/>
      <c r="E740" s="8" t="str">
        <f>IFERROR(VLOOKUP(C740,选股!$C$4:$E$1000,2,FALSE),"-")</f>
        <v>-</v>
      </c>
      <c r="F740" s="8" t="str">
        <f>IFERROR(VLOOKUP(C740,选股!$C$4:$E$1000,3,FALSE),"-")</f>
        <v>-</v>
      </c>
      <c r="G740" s="8"/>
      <c r="H740" s="9"/>
      <c r="I740" s="9" t="str">
        <f t="shared" si="23"/>
        <v>-</v>
      </c>
      <c r="J740" s="9"/>
      <c r="K740" s="8"/>
    </row>
    <row r="741" customHeight="1" spans="2:11">
      <c r="B741" s="8" t="str">
        <f t="shared" si="22"/>
        <v/>
      </c>
      <c r="C741" s="8"/>
      <c r="D741" s="8"/>
      <c r="E741" s="8" t="str">
        <f>IFERROR(VLOOKUP(C741,选股!$C$4:$E$1000,2,FALSE),"-")</f>
        <v>-</v>
      </c>
      <c r="F741" s="8" t="str">
        <f>IFERROR(VLOOKUP(C741,选股!$C$4:$E$1000,3,FALSE),"-")</f>
        <v>-</v>
      </c>
      <c r="G741" s="8"/>
      <c r="H741" s="9"/>
      <c r="I741" s="9" t="str">
        <f t="shared" si="23"/>
        <v>-</v>
      </c>
      <c r="J741" s="9"/>
      <c r="K741" s="8"/>
    </row>
    <row r="742" customHeight="1" spans="2:11">
      <c r="B742" s="8" t="str">
        <f t="shared" si="22"/>
        <v/>
      </c>
      <c r="C742" s="8"/>
      <c r="D742" s="8"/>
      <c r="E742" s="8" t="str">
        <f>IFERROR(VLOOKUP(C742,选股!$C$4:$E$1000,2,FALSE),"-")</f>
        <v>-</v>
      </c>
      <c r="F742" s="8" t="str">
        <f>IFERROR(VLOOKUP(C742,选股!$C$4:$E$1000,3,FALSE),"-")</f>
        <v>-</v>
      </c>
      <c r="G742" s="8"/>
      <c r="H742" s="9"/>
      <c r="I742" s="9" t="str">
        <f t="shared" si="23"/>
        <v>-</v>
      </c>
      <c r="J742" s="9"/>
      <c r="K742" s="8"/>
    </row>
    <row r="743" customHeight="1" spans="2:11">
      <c r="B743" s="8" t="str">
        <f t="shared" si="22"/>
        <v/>
      </c>
      <c r="C743" s="8"/>
      <c r="D743" s="8"/>
      <c r="E743" s="8" t="str">
        <f>IFERROR(VLOOKUP(C743,选股!$C$4:$E$1000,2,FALSE),"-")</f>
        <v>-</v>
      </c>
      <c r="F743" s="8" t="str">
        <f>IFERROR(VLOOKUP(C743,选股!$C$4:$E$1000,3,FALSE),"-")</f>
        <v>-</v>
      </c>
      <c r="G743" s="8"/>
      <c r="H743" s="9"/>
      <c r="I743" s="9" t="str">
        <f t="shared" si="23"/>
        <v>-</v>
      </c>
      <c r="J743" s="9"/>
      <c r="K743" s="8"/>
    </row>
    <row r="744" customHeight="1" spans="2:11">
      <c r="B744" s="8" t="str">
        <f t="shared" si="22"/>
        <v/>
      </c>
      <c r="C744" s="8"/>
      <c r="D744" s="8"/>
      <c r="E744" s="8" t="str">
        <f>IFERROR(VLOOKUP(C744,选股!$C$4:$E$1000,2,FALSE),"-")</f>
        <v>-</v>
      </c>
      <c r="F744" s="8" t="str">
        <f>IFERROR(VLOOKUP(C744,选股!$C$4:$E$1000,3,FALSE),"-")</f>
        <v>-</v>
      </c>
      <c r="G744" s="8"/>
      <c r="H744" s="9"/>
      <c r="I744" s="9" t="str">
        <f t="shared" si="23"/>
        <v>-</v>
      </c>
      <c r="J744" s="9"/>
      <c r="K744" s="8"/>
    </row>
    <row r="745" customHeight="1" spans="2:11">
      <c r="B745" s="8" t="str">
        <f t="shared" si="22"/>
        <v/>
      </c>
      <c r="C745" s="8"/>
      <c r="D745" s="8"/>
      <c r="E745" s="8" t="str">
        <f>IFERROR(VLOOKUP(C745,选股!$C$4:$E$1000,2,FALSE),"-")</f>
        <v>-</v>
      </c>
      <c r="F745" s="8" t="str">
        <f>IFERROR(VLOOKUP(C745,选股!$C$4:$E$1000,3,FALSE),"-")</f>
        <v>-</v>
      </c>
      <c r="G745" s="8"/>
      <c r="H745" s="9"/>
      <c r="I745" s="9" t="str">
        <f t="shared" si="23"/>
        <v>-</v>
      </c>
      <c r="J745" s="9"/>
      <c r="K745" s="8"/>
    </row>
    <row r="746" customHeight="1" spans="2:11">
      <c r="B746" s="8" t="str">
        <f t="shared" si="22"/>
        <v/>
      </c>
      <c r="C746" s="8"/>
      <c r="D746" s="8"/>
      <c r="E746" s="8" t="str">
        <f>IFERROR(VLOOKUP(C746,选股!$C$4:$E$1000,2,FALSE),"-")</f>
        <v>-</v>
      </c>
      <c r="F746" s="8" t="str">
        <f>IFERROR(VLOOKUP(C746,选股!$C$4:$E$1000,3,FALSE),"-")</f>
        <v>-</v>
      </c>
      <c r="G746" s="8"/>
      <c r="H746" s="9"/>
      <c r="I746" s="9" t="str">
        <f t="shared" si="23"/>
        <v>-</v>
      </c>
      <c r="J746" s="9"/>
      <c r="K746" s="8"/>
    </row>
    <row r="747" customHeight="1" spans="2:11">
      <c r="B747" s="8" t="str">
        <f t="shared" si="22"/>
        <v/>
      </c>
      <c r="C747" s="8"/>
      <c r="D747" s="8"/>
      <c r="E747" s="8" t="str">
        <f>IFERROR(VLOOKUP(C747,选股!$C$4:$E$1000,2,FALSE),"-")</f>
        <v>-</v>
      </c>
      <c r="F747" s="8" t="str">
        <f>IFERROR(VLOOKUP(C747,选股!$C$4:$E$1000,3,FALSE),"-")</f>
        <v>-</v>
      </c>
      <c r="G747" s="8"/>
      <c r="H747" s="9"/>
      <c r="I747" s="9" t="str">
        <f t="shared" si="23"/>
        <v>-</v>
      </c>
      <c r="J747" s="9"/>
      <c r="K747" s="8"/>
    </row>
    <row r="748" customHeight="1" spans="2:11">
      <c r="B748" s="8" t="str">
        <f t="shared" si="22"/>
        <v/>
      </c>
      <c r="C748" s="8"/>
      <c r="D748" s="8"/>
      <c r="E748" s="8" t="str">
        <f>IFERROR(VLOOKUP(C748,选股!$C$4:$E$1000,2,FALSE),"-")</f>
        <v>-</v>
      </c>
      <c r="F748" s="8" t="str">
        <f>IFERROR(VLOOKUP(C748,选股!$C$4:$E$1000,3,FALSE),"-")</f>
        <v>-</v>
      </c>
      <c r="G748" s="8"/>
      <c r="H748" s="9"/>
      <c r="I748" s="9" t="str">
        <f t="shared" si="23"/>
        <v>-</v>
      </c>
      <c r="J748" s="9"/>
      <c r="K748" s="8"/>
    </row>
    <row r="749" customHeight="1" spans="2:11">
      <c r="B749" s="8" t="str">
        <f t="shared" si="22"/>
        <v/>
      </c>
      <c r="C749" s="8"/>
      <c r="D749" s="8"/>
      <c r="E749" s="8" t="str">
        <f>IFERROR(VLOOKUP(C749,选股!$C$4:$E$1000,2,FALSE),"-")</f>
        <v>-</v>
      </c>
      <c r="F749" s="8" t="str">
        <f>IFERROR(VLOOKUP(C749,选股!$C$4:$E$1000,3,FALSE),"-")</f>
        <v>-</v>
      </c>
      <c r="G749" s="8"/>
      <c r="H749" s="9"/>
      <c r="I749" s="9" t="str">
        <f t="shared" si="23"/>
        <v>-</v>
      </c>
      <c r="J749" s="9"/>
      <c r="K749" s="8"/>
    </row>
    <row r="750" customHeight="1" spans="2:11">
      <c r="B750" s="8" t="str">
        <f t="shared" si="22"/>
        <v/>
      </c>
      <c r="C750" s="8"/>
      <c r="D750" s="8"/>
      <c r="E750" s="8" t="str">
        <f>IFERROR(VLOOKUP(C750,选股!$C$4:$E$1000,2,FALSE),"-")</f>
        <v>-</v>
      </c>
      <c r="F750" s="8" t="str">
        <f>IFERROR(VLOOKUP(C750,选股!$C$4:$E$1000,3,FALSE),"-")</f>
        <v>-</v>
      </c>
      <c r="G750" s="8"/>
      <c r="H750" s="9"/>
      <c r="I750" s="9" t="str">
        <f t="shared" si="23"/>
        <v>-</v>
      </c>
      <c r="J750" s="9"/>
      <c r="K750" s="8"/>
    </row>
    <row r="751" customHeight="1" spans="2:11">
      <c r="B751" s="8" t="str">
        <f t="shared" si="22"/>
        <v/>
      </c>
      <c r="C751" s="8"/>
      <c r="D751" s="8"/>
      <c r="E751" s="8" t="str">
        <f>IFERROR(VLOOKUP(C751,选股!$C$4:$E$1000,2,FALSE),"-")</f>
        <v>-</v>
      </c>
      <c r="F751" s="8" t="str">
        <f>IFERROR(VLOOKUP(C751,选股!$C$4:$E$1000,3,FALSE),"-")</f>
        <v>-</v>
      </c>
      <c r="G751" s="8"/>
      <c r="H751" s="9"/>
      <c r="I751" s="9" t="str">
        <f t="shared" si="23"/>
        <v>-</v>
      </c>
      <c r="J751" s="9"/>
      <c r="K751" s="8"/>
    </row>
    <row r="752" customHeight="1" spans="2:11">
      <c r="B752" s="8" t="str">
        <f t="shared" si="22"/>
        <v/>
      </c>
      <c r="C752" s="8"/>
      <c r="D752" s="8"/>
      <c r="E752" s="8" t="str">
        <f>IFERROR(VLOOKUP(C752,选股!$C$4:$E$1000,2,FALSE),"-")</f>
        <v>-</v>
      </c>
      <c r="F752" s="8" t="str">
        <f>IFERROR(VLOOKUP(C752,选股!$C$4:$E$1000,3,FALSE),"-")</f>
        <v>-</v>
      </c>
      <c r="G752" s="8"/>
      <c r="H752" s="9"/>
      <c r="I752" s="9" t="str">
        <f t="shared" si="23"/>
        <v>-</v>
      </c>
      <c r="J752" s="9"/>
      <c r="K752" s="8"/>
    </row>
    <row r="753" customHeight="1" spans="2:11">
      <c r="B753" s="8" t="str">
        <f t="shared" si="22"/>
        <v/>
      </c>
      <c r="C753" s="8"/>
      <c r="D753" s="8"/>
      <c r="E753" s="8" t="str">
        <f>IFERROR(VLOOKUP(C753,选股!$C$4:$E$1000,2,FALSE),"-")</f>
        <v>-</v>
      </c>
      <c r="F753" s="8" t="str">
        <f>IFERROR(VLOOKUP(C753,选股!$C$4:$E$1000,3,FALSE),"-")</f>
        <v>-</v>
      </c>
      <c r="G753" s="8"/>
      <c r="H753" s="9"/>
      <c r="I753" s="9" t="str">
        <f t="shared" si="23"/>
        <v>-</v>
      </c>
      <c r="J753" s="9"/>
      <c r="K753" s="8"/>
    </row>
    <row r="754" customHeight="1" spans="2:11">
      <c r="B754" s="8" t="str">
        <f t="shared" si="22"/>
        <v/>
      </c>
      <c r="C754" s="8"/>
      <c r="D754" s="8"/>
      <c r="E754" s="8" t="str">
        <f>IFERROR(VLOOKUP(C754,选股!$C$4:$E$1000,2,FALSE),"-")</f>
        <v>-</v>
      </c>
      <c r="F754" s="8" t="str">
        <f>IFERROR(VLOOKUP(C754,选股!$C$4:$E$1000,3,FALSE),"-")</f>
        <v>-</v>
      </c>
      <c r="G754" s="8"/>
      <c r="H754" s="9"/>
      <c r="I754" s="9" t="str">
        <f t="shared" si="23"/>
        <v>-</v>
      </c>
      <c r="J754" s="9"/>
      <c r="K754" s="8"/>
    </row>
    <row r="755" customHeight="1" spans="2:11">
      <c r="B755" s="8" t="str">
        <f t="shared" si="22"/>
        <v/>
      </c>
      <c r="C755" s="8"/>
      <c r="D755" s="8"/>
      <c r="E755" s="8" t="str">
        <f>IFERROR(VLOOKUP(C755,选股!$C$4:$E$1000,2,FALSE),"-")</f>
        <v>-</v>
      </c>
      <c r="F755" s="8" t="str">
        <f>IFERROR(VLOOKUP(C755,选股!$C$4:$E$1000,3,FALSE),"-")</f>
        <v>-</v>
      </c>
      <c r="G755" s="8"/>
      <c r="H755" s="9"/>
      <c r="I755" s="9" t="str">
        <f t="shared" si="23"/>
        <v>-</v>
      </c>
      <c r="J755" s="9"/>
      <c r="K755" s="8"/>
    </row>
    <row r="756" customHeight="1" spans="2:11">
      <c r="B756" s="8" t="str">
        <f t="shared" si="22"/>
        <v/>
      </c>
      <c r="C756" s="8"/>
      <c r="D756" s="8"/>
      <c r="E756" s="8" t="str">
        <f>IFERROR(VLOOKUP(C756,选股!$C$4:$E$1000,2,FALSE),"-")</f>
        <v>-</v>
      </c>
      <c r="F756" s="8" t="str">
        <f>IFERROR(VLOOKUP(C756,选股!$C$4:$E$1000,3,FALSE),"-")</f>
        <v>-</v>
      </c>
      <c r="G756" s="8"/>
      <c r="H756" s="9"/>
      <c r="I756" s="9" t="str">
        <f t="shared" si="23"/>
        <v>-</v>
      </c>
      <c r="J756" s="9"/>
      <c r="K756" s="8"/>
    </row>
    <row r="757" customHeight="1" spans="2:11">
      <c r="B757" s="8" t="str">
        <f t="shared" si="22"/>
        <v/>
      </c>
      <c r="C757" s="8"/>
      <c r="D757" s="8"/>
      <c r="E757" s="8" t="str">
        <f>IFERROR(VLOOKUP(C757,选股!$C$4:$E$1000,2,FALSE),"-")</f>
        <v>-</v>
      </c>
      <c r="F757" s="8" t="str">
        <f>IFERROR(VLOOKUP(C757,选股!$C$4:$E$1000,3,FALSE),"-")</f>
        <v>-</v>
      </c>
      <c r="G757" s="8"/>
      <c r="H757" s="9"/>
      <c r="I757" s="9" t="str">
        <f t="shared" si="23"/>
        <v>-</v>
      </c>
      <c r="J757" s="9"/>
      <c r="K757" s="8"/>
    </row>
    <row r="758" customHeight="1" spans="2:11">
      <c r="B758" s="8" t="str">
        <f t="shared" si="22"/>
        <v/>
      </c>
      <c r="C758" s="8"/>
      <c r="D758" s="8"/>
      <c r="E758" s="8" t="str">
        <f>IFERROR(VLOOKUP(C758,选股!$C$4:$E$1000,2,FALSE),"-")</f>
        <v>-</v>
      </c>
      <c r="F758" s="8" t="str">
        <f>IFERROR(VLOOKUP(C758,选股!$C$4:$E$1000,3,FALSE),"-")</f>
        <v>-</v>
      </c>
      <c r="G758" s="8"/>
      <c r="H758" s="9"/>
      <c r="I758" s="9" t="str">
        <f t="shared" si="23"/>
        <v>-</v>
      </c>
      <c r="J758" s="9"/>
      <c r="K758" s="8"/>
    </row>
    <row r="759" customHeight="1" spans="2:11">
      <c r="B759" s="8" t="str">
        <f t="shared" si="22"/>
        <v/>
      </c>
      <c r="C759" s="8"/>
      <c r="D759" s="8"/>
      <c r="E759" s="8" t="str">
        <f>IFERROR(VLOOKUP(C759,选股!$C$4:$E$1000,2,FALSE),"-")</f>
        <v>-</v>
      </c>
      <c r="F759" s="8" t="str">
        <f>IFERROR(VLOOKUP(C759,选股!$C$4:$E$1000,3,FALSE),"-")</f>
        <v>-</v>
      </c>
      <c r="G759" s="8"/>
      <c r="H759" s="9"/>
      <c r="I759" s="9" t="str">
        <f t="shared" si="23"/>
        <v>-</v>
      </c>
      <c r="J759" s="9"/>
      <c r="K759" s="8"/>
    </row>
    <row r="760" customHeight="1" spans="2:11">
      <c r="B760" s="8" t="str">
        <f t="shared" si="22"/>
        <v/>
      </c>
      <c r="C760" s="8"/>
      <c r="D760" s="8"/>
      <c r="E760" s="8" t="str">
        <f>IFERROR(VLOOKUP(C760,选股!$C$4:$E$1000,2,FALSE),"-")</f>
        <v>-</v>
      </c>
      <c r="F760" s="8" t="str">
        <f>IFERROR(VLOOKUP(C760,选股!$C$4:$E$1000,3,FALSE),"-")</f>
        <v>-</v>
      </c>
      <c r="G760" s="8"/>
      <c r="H760" s="9"/>
      <c r="I760" s="9" t="str">
        <f t="shared" si="23"/>
        <v>-</v>
      </c>
      <c r="J760" s="9"/>
      <c r="K760" s="8"/>
    </row>
    <row r="761" customHeight="1" spans="2:11">
      <c r="B761" s="8" t="str">
        <f t="shared" si="22"/>
        <v/>
      </c>
      <c r="C761" s="8"/>
      <c r="D761" s="8"/>
      <c r="E761" s="8" t="str">
        <f>IFERROR(VLOOKUP(C761,选股!$C$4:$E$1000,2,FALSE),"-")</f>
        <v>-</v>
      </c>
      <c r="F761" s="8" t="str">
        <f>IFERROR(VLOOKUP(C761,选股!$C$4:$E$1000,3,FALSE),"-")</f>
        <v>-</v>
      </c>
      <c r="G761" s="8"/>
      <c r="H761" s="9"/>
      <c r="I761" s="9" t="str">
        <f t="shared" si="23"/>
        <v>-</v>
      </c>
      <c r="J761" s="9"/>
      <c r="K761" s="8"/>
    </row>
    <row r="762" customHeight="1" spans="2:11">
      <c r="B762" s="8" t="str">
        <f t="shared" si="22"/>
        <v/>
      </c>
      <c r="C762" s="8"/>
      <c r="D762" s="8"/>
      <c r="E762" s="8" t="str">
        <f>IFERROR(VLOOKUP(C762,选股!$C$4:$E$1000,2,FALSE),"-")</f>
        <v>-</v>
      </c>
      <c r="F762" s="8" t="str">
        <f>IFERROR(VLOOKUP(C762,选股!$C$4:$E$1000,3,FALSE),"-")</f>
        <v>-</v>
      </c>
      <c r="G762" s="8"/>
      <c r="H762" s="9"/>
      <c r="I762" s="9" t="str">
        <f t="shared" si="23"/>
        <v>-</v>
      </c>
      <c r="J762" s="9"/>
      <c r="K762" s="8"/>
    </row>
    <row r="763" customHeight="1" spans="2:11">
      <c r="B763" s="8" t="str">
        <f t="shared" si="22"/>
        <v/>
      </c>
      <c r="C763" s="8"/>
      <c r="D763" s="8"/>
      <c r="E763" s="8" t="str">
        <f>IFERROR(VLOOKUP(C763,选股!$C$4:$E$1000,2,FALSE),"-")</f>
        <v>-</v>
      </c>
      <c r="F763" s="8" t="str">
        <f>IFERROR(VLOOKUP(C763,选股!$C$4:$E$1000,3,FALSE),"-")</f>
        <v>-</v>
      </c>
      <c r="G763" s="8"/>
      <c r="H763" s="9"/>
      <c r="I763" s="9" t="str">
        <f t="shared" si="23"/>
        <v>-</v>
      </c>
      <c r="J763" s="9"/>
      <c r="K763" s="8"/>
    </row>
    <row r="764" customHeight="1" spans="2:11">
      <c r="B764" s="8" t="str">
        <f t="shared" si="22"/>
        <v/>
      </c>
      <c r="C764" s="8"/>
      <c r="D764" s="8"/>
      <c r="E764" s="8" t="str">
        <f>IFERROR(VLOOKUP(C764,选股!$C$4:$E$1000,2,FALSE),"-")</f>
        <v>-</v>
      </c>
      <c r="F764" s="8" t="str">
        <f>IFERROR(VLOOKUP(C764,选股!$C$4:$E$1000,3,FALSE),"-")</f>
        <v>-</v>
      </c>
      <c r="G764" s="8"/>
      <c r="H764" s="9"/>
      <c r="I764" s="9" t="str">
        <f t="shared" si="23"/>
        <v>-</v>
      </c>
      <c r="J764" s="9"/>
      <c r="K764" s="8"/>
    </row>
    <row r="765" customHeight="1" spans="2:11">
      <c r="B765" s="8" t="str">
        <f t="shared" si="22"/>
        <v/>
      </c>
      <c r="C765" s="8"/>
      <c r="D765" s="8"/>
      <c r="E765" s="8" t="str">
        <f>IFERROR(VLOOKUP(C765,选股!$C$4:$E$1000,2,FALSE),"-")</f>
        <v>-</v>
      </c>
      <c r="F765" s="8" t="str">
        <f>IFERROR(VLOOKUP(C765,选股!$C$4:$E$1000,3,FALSE),"-")</f>
        <v>-</v>
      </c>
      <c r="G765" s="8"/>
      <c r="H765" s="9"/>
      <c r="I765" s="9" t="str">
        <f t="shared" si="23"/>
        <v>-</v>
      </c>
      <c r="J765" s="9"/>
      <c r="K765" s="8"/>
    </row>
    <row r="766" customHeight="1" spans="2:11">
      <c r="B766" s="8" t="str">
        <f t="shared" si="22"/>
        <v/>
      </c>
      <c r="C766" s="8"/>
      <c r="D766" s="8"/>
      <c r="E766" s="8" t="str">
        <f>IFERROR(VLOOKUP(C766,选股!$C$4:$E$1000,2,FALSE),"-")</f>
        <v>-</v>
      </c>
      <c r="F766" s="8" t="str">
        <f>IFERROR(VLOOKUP(C766,选股!$C$4:$E$1000,3,FALSE),"-")</f>
        <v>-</v>
      </c>
      <c r="G766" s="8"/>
      <c r="H766" s="9"/>
      <c r="I766" s="9" t="str">
        <f t="shared" si="23"/>
        <v>-</v>
      </c>
      <c r="J766" s="9"/>
      <c r="K766" s="8"/>
    </row>
    <row r="767" customHeight="1" spans="2:11">
      <c r="B767" s="8" t="str">
        <f t="shared" si="22"/>
        <v/>
      </c>
      <c r="C767" s="8"/>
      <c r="D767" s="8"/>
      <c r="E767" s="8" t="str">
        <f>IFERROR(VLOOKUP(C767,选股!$C$4:$E$1000,2,FALSE),"-")</f>
        <v>-</v>
      </c>
      <c r="F767" s="8" t="str">
        <f>IFERROR(VLOOKUP(C767,选股!$C$4:$E$1000,3,FALSE),"-")</f>
        <v>-</v>
      </c>
      <c r="G767" s="8"/>
      <c r="H767" s="9"/>
      <c r="I767" s="9" t="str">
        <f t="shared" si="23"/>
        <v>-</v>
      </c>
      <c r="J767" s="9"/>
      <c r="K767" s="8"/>
    </row>
    <row r="768" customHeight="1" spans="2:11">
      <c r="B768" s="8" t="str">
        <f t="shared" si="22"/>
        <v/>
      </c>
      <c r="C768" s="8"/>
      <c r="D768" s="8"/>
      <c r="E768" s="8" t="str">
        <f>IFERROR(VLOOKUP(C768,选股!$C$4:$E$1000,2,FALSE),"-")</f>
        <v>-</v>
      </c>
      <c r="F768" s="8" t="str">
        <f>IFERROR(VLOOKUP(C768,选股!$C$4:$E$1000,3,FALSE),"-")</f>
        <v>-</v>
      </c>
      <c r="G768" s="8"/>
      <c r="H768" s="9"/>
      <c r="I768" s="9" t="str">
        <f t="shared" si="23"/>
        <v>-</v>
      </c>
      <c r="J768" s="9"/>
      <c r="K768" s="8"/>
    </row>
    <row r="769" customHeight="1" spans="2:11">
      <c r="B769" s="8" t="str">
        <f t="shared" si="22"/>
        <v/>
      </c>
      <c r="C769" s="8"/>
      <c r="D769" s="8"/>
      <c r="E769" s="8" t="str">
        <f>IFERROR(VLOOKUP(C769,选股!$C$4:$E$1000,2,FALSE),"-")</f>
        <v>-</v>
      </c>
      <c r="F769" s="8" t="str">
        <f>IFERROR(VLOOKUP(C769,选股!$C$4:$E$1000,3,FALSE),"-")</f>
        <v>-</v>
      </c>
      <c r="G769" s="8"/>
      <c r="H769" s="9"/>
      <c r="I769" s="9" t="str">
        <f t="shared" si="23"/>
        <v>-</v>
      </c>
      <c r="J769" s="9"/>
      <c r="K769" s="8"/>
    </row>
    <row r="770" customHeight="1" spans="2:11">
      <c r="B770" s="8" t="str">
        <f t="shared" si="22"/>
        <v/>
      </c>
      <c r="C770" s="8"/>
      <c r="D770" s="8"/>
      <c r="E770" s="8" t="str">
        <f>IFERROR(VLOOKUP(C770,选股!$C$4:$E$1000,2,FALSE),"-")</f>
        <v>-</v>
      </c>
      <c r="F770" s="8" t="str">
        <f>IFERROR(VLOOKUP(C770,选股!$C$4:$E$1000,3,FALSE),"-")</f>
        <v>-</v>
      </c>
      <c r="G770" s="8"/>
      <c r="H770" s="9"/>
      <c r="I770" s="9" t="str">
        <f t="shared" si="23"/>
        <v>-</v>
      </c>
      <c r="J770" s="9"/>
      <c r="K770" s="8"/>
    </row>
    <row r="771" customHeight="1" spans="2:11">
      <c r="B771" s="8" t="str">
        <f t="shared" si="22"/>
        <v/>
      </c>
      <c r="C771" s="8"/>
      <c r="D771" s="8"/>
      <c r="E771" s="8" t="str">
        <f>IFERROR(VLOOKUP(C771,选股!$C$4:$E$1000,2,FALSE),"-")</f>
        <v>-</v>
      </c>
      <c r="F771" s="8" t="str">
        <f>IFERROR(VLOOKUP(C771,选股!$C$4:$E$1000,3,FALSE),"-")</f>
        <v>-</v>
      </c>
      <c r="G771" s="8"/>
      <c r="H771" s="9"/>
      <c r="I771" s="9" t="str">
        <f t="shared" si="23"/>
        <v>-</v>
      </c>
      <c r="J771" s="9"/>
      <c r="K771" s="8"/>
    </row>
    <row r="772" customHeight="1" spans="2:11">
      <c r="B772" s="8" t="str">
        <f t="shared" si="22"/>
        <v/>
      </c>
      <c r="C772" s="8"/>
      <c r="D772" s="8"/>
      <c r="E772" s="8" t="str">
        <f>IFERROR(VLOOKUP(C772,选股!$C$4:$E$1000,2,FALSE),"-")</f>
        <v>-</v>
      </c>
      <c r="F772" s="8" t="str">
        <f>IFERROR(VLOOKUP(C772,选股!$C$4:$E$1000,3,FALSE),"-")</f>
        <v>-</v>
      </c>
      <c r="G772" s="8"/>
      <c r="H772" s="9"/>
      <c r="I772" s="9" t="str">
        <f t="shared" si="23"/>
        <v>-</v>
      </c>
      <c r="J772" s="9"/>
      <c r="K772" s="8"/>
    </row>
    <row r="773" customHeight="1" spans="2:11">
      <c r="B773" s="8" t="str">
        <f t="shared" ref="B773:B836" si="24">IF(C773&lt;&gt;"",ROW()-3,"")</f>
        <v/>
      </c>
      <c r="C773" s="8"/>
      <c r="D773" s="8"/>
      <c r="E773" s="8" t="str">
        <f>IFERROR(VLOOKUP(C773,选股!$C$4:$E$1000,2,FALSE),"-")</f>
        <v>-</v>
      </c>
      <c r="F773" s="8" t="str">
        <f>IFERROR(VLOOKUP(C773,选股!$C$4:$E$1000,3,FALSE),"-")</f>
        <v>-</v>
      </c>
      <c r="G773" s="8"/>
      <c r="H773" s="9"/>
      <c r="I773" s="9" t="str">
        <f t="shared" ref="I773:I836" si="25">IFERROR(IF(AND(G773&lt;&gt;"",H773&lt;&gt;""),G773*H773,"-"),"")</f>
        <v>-</v>
      </c>
      <c r="J773" s="9"/>
      <c r="K773" s="8"/>
    </row>
    <row r="774" customHeight="1" spans="2:11">
      <c r="B774" s="8" t="str">
        <f t="shared" si="24"/>
        <v/>
      </c>
      <c r="C774" s="8"/>
      <c r="D774" s="8"/>
      <c r="E774" s="8" t="str">
        <f>IFERROR(VLOOKUP(C774,选股!$C$4:$E$1000,2,FALSE),"-")</f>
        <v>-</v>
      </c>
      <c r="F774" s="8" t="str">
        <f>IFERROR(VLOOKUP(C774,选股!$C$4:$E$1000,3,FALSE),"-")</f>
        <v>-</v>
      </c>
      <c r="G774" s="8"/>
      <c r="H774" s="9"/>
      <c r="I774" s="9" t="str">
        <f t="shared" si="25"/>
        <v>-</v>
      </c>
      <c r="J774" s="9"/>
      <c r="K774" s="8"/>
    </row>
    <row r="775" customHeight="1" spans="2:11">
      <c r="B775" s="8" t="str">
        <f t="shared" si="24"/>
        <v/>
      </c>
      <c r="C775" s="8"/>
      <c r="D775" s="8"/>
      <c r="E775" s="8" t="str">
        <f>IFERROR(VLOOKUP(C775,选股!$C$4:$E$1000,2,FALSE),"-")</f>
        <v>-</v>
      </c>
      <c r="F775" s="8" t="str">
        <f>IFERROR(VLOOKUP(C775,选股!$C$4:$E$1000,3,FALSE),"-")</f>
        <v>-</v>
      </c>
      <c r="G775" s="8"/>
      <c r="H775" s="9"/>
      <c r="I775" s="9" t="str">
        <f t="shared" si="25"/>
        <v>-</v>
      </c>
      <c r="J775" s="9"/>
      <c r="K775" s="8"/>
    </row>
    <row r="776" customHeight="1" spans="2:11">
      <c r="B776" s="8" t="str">
        <f t="shared" si="24"/>
        <v/>
      </c>
      <c r="C776" s="8"/>
      <c r="D776" s="8"/>
      <c r="E776" s="8" t="str">
        <f>IFERROR(VLOOKUP(C776,选股!$C$4:$E$1000,2,FALSE),"-")</f>
        <v>-</v>
      </c>
      <c r="F776" s="8" t="str">
        <f>IFERROR(VLOOKUP(C776,选股!$C$4:$E$1000,3,FALSE),"-")</f>
        <v>-</v>
      </c>
      <c r="G776" s="8"/>
      <c r="H776" s="9"/>
      <c r="I776" s="9" t="str">
        <f t="shared" si="25"/>
        <v>-</v>
      </c>
      <c r="J776" s="9"/>
      <c r="K776" s="8"/>
    </row>
    <row r="777" customHeight="1" spans="2:11">
      <c r="B777" s="8" t="str">
        <f t="shared" si="24"/>
        <v/>
      </c>
      <c r="C777" s="8"/>
      <c r="D777" s="8"/>
      <c r="E777" s="8" t="str">
        <f>IFERROR(VLOOKUP(C777,选股!$C$4:$E$1000,2,FALSE),"-")</f>
        <v>-</v>
      </c>
      <c r="F777" s="8" t="str">
        <f>IFERROR(VLOOKUP(C777,选股!$C$4:$E$1000,3,FALSE),"-")</f>
        <v>-</v>
      </c>
      <c r="G777" s="8"/>
      <c r="H777" s="9"/>
      <c r="I777" s="9" t="str">
        <f t="shared" si="25"/>
        <v>-</v>
      </c>
      <c r="J777" s="9"/>
      <c r="K777" s="8"/>
    </row>
    <row r="778" customHeight="1" spans="2:11">
      <c r="B778" s="8" t="str">
        <f t="shared" si="24"/>
        <v/>
      </c>
      <c r="C778" s="8"/>
      <c r="D778" s="8"/>
      <c r="E778" s="8" t="str">
        <f>IFERROR(VLOOKUP(C778,选股!$C$4:$E$1000,2,FALSE),"-")</f>
        <v>-</v>
      </c>
      <c r="F778" s="8" t="str">
        <f>IFERROR(VLOOKUP(C778,选股!$C$4:$E$1000,3,FALSE),"-")</f>
        <v>-</v>
      </c>
      <c r="G778" s="8"/>
      <c r="H778" s="9"/>
      <c r="I778" s="9" t="str">
        <f t="shared" si="25"/>
        <v>-</v>
      </c>
      <c r="J778" s="9"/>
      <c r="K778" s="8"/>
    </row>
    <row r="779" customHeight="1" spans="2:11">
      <c r="B779" s="8" t="str">
        <f t="shared" si="24"/>
        <v/>
      </c>
      <c r="C779" s="8"/>
      <c r="D779" s="8"/>
      <c r="E779" s="8" t="str">
        <f>IFERROR(VLOOKUP(C779,选股!$C$4:$E$1000,2,FALSE),"-")</f>
        <v>-</v>
      </c>
      <c r="F779" s="8" t="str">
        <f>IFERROR(VLOOKUP(C779,选股!$C$4:$E$1000,3,FALSE),"-")</f>
        <v>-</v>
      </c>
      <c r="G779" s="8"/>
      <c r="H779" s="9"/>
      <c r="I779" s="9" t="str">
        <f t="shared" si="25"/>
        <v>-</v>
      </c>
      <c r="J779" s="9"/>
      <c r="K779" s="8"/>
    </row>
    <row r="780" customHeight="1" spans="2:11">
      <c r="B780" s="8" t="str">
        <f t="shared" si="24"/>
        <v/>
      </c>
      <c r="C780" s="8"/>
      <c r="D780" s="8"/>
      <c r="E780" s="8" t="str">
        <f>IFERROR(VLOOKUP(C780,选股!$C$4:$E$1000,2,FALSE),"-")</f>
        <v>-</v>
      </c>
      <c r="F780" s="8" t="str">
        <f>IFERROR(VLOOKUP(C780,选股!$C$4:$E$1000,3,FALSE),"-")</f>
        <v>-</v>
      </c>
      <c r="G780" s="8"/>
      <c r="H780" s="9"/>
      <c r="I780" s="9" t="str">
        <f t="shared" si="25"/>
        <v>-</v>
      </c>
      <c r="J780" s="9"/>
      <c r="K780" s="8"/>
    </row>
    <row r="781" customHeight="1" spans="2:11">
      <c r="B781" s="8" t="str">
        <f t="shared" si="24"/>
        <v/>
      </c>
      <c r="C781" s="8"/>
      <c r="D781" s="8"/>
      <c r="E781" s="8" t="str">
        <f>IFERROR(VLOOKUP(C781,选股!$C$4:$E$1000,2,FALSE),"-")</f>
        <v>-</v>
      </c>
      <c r="F781" s="8" t="str">
        <f>IFERROR(VLOOKUP(C781,选股!$C$4:$E$1000,3,FALSE),"-")</f>
        <v>-</v>
      </c>
      <c r="G781" s="8"/>
      <c r="H781" s="9"/>
      <c r="I781" s="9" t="str">
        <f t="shared" si="25"/>
        <v>-</v>
      </c>
      <c r="J781" s="9"/>
      <c r="K781" s="8"/>
    </row>
    <row r="782" customHeight="1" spans="2:11">
      <c r="B782" s="8" t="str">
        <f t="shared" si="24"/>
        <v/>
      </c>
      <c r="C782" s="8"/>
      <c r="D782" s="8"/>
      <c r="E782" s="8" t="str">
        <f>IFERROR(VLOOKUP(C782,选股!$C$4:$E$1000,2,FALSE),"-")</f>
        <v>-</v>
      </c>
      <c r="F782" s="8" t="str">
        <f>IFERROR(VLOOKUP(C782,选股!$C$4:$E$1000,3,FALSE),"-")</f>
        <v>-</v>
      </c>
      <c r="G782" s="8"/>
      <c r="H782" s="9"/>
      <c r="I782" s="9" t="str">
        <f t="shared" si="25"/>
        <v>-</v>
      </c>
      <c r="J782" s="9"/>
      <c r="K782" s="8"/>
    </row>
    <row r="783" customHeight="1" spans="2:11">
      <c r="B783" s="8" t="str">
        <f t="shared" si="24"/>
        <v/>
      </c>
      <c r="C783" s="8"/>
      <c r="D783" s="8"/>
      <c r="E783" s="8" t="str">
        <f>IFERROR(VLOOKUP(C783,选股!$C$4:$E$1000,2,FALSE),"-")</f>
        <v>-</v>
      </c>
      <c r="F783" s="8" t="str">
        <f>IFERROR(VLOOKUP(C783,选股!$C$4:$E$1000,3,FALSE),"-")</f>
        <v>-</v>
      </c>
      <c r="G783" s="8"/>
      <c r="H783" s="9"/>
      <c r="I783" s="9" t="str">
        <f t="shared" si="25"/>
        <v>-</v>
      </c>
      <c r="J783" s="9"/>
      <c r="K783" s="8"/>
    </row>
    <row r="784" customHeight="1" spans="2:11">
      <c r="B784" s="8" t="str">
        <f t="shared" si="24"/>
        <v/>
      </c>
      <c r="C784" s="8"/>
      <c r="D784" s="8"/>
      <c r="E784" s="8" t="str">
        <f>IFERROR(VLOOKUP(C784,选股!$C$4:$E$1000,2,FALSE),"-")</f>
        <v>-</v>
      </c>
      <c r="F784" s="8" t="str">
        <f>IFERROR(VLOOKUP(C784,选股!$C$4:$E$1000,3,FALSE),"-")</f>
        <v>-</v>
      </c>
      <c r="G784" s="8"/>
      <c r="H784" s="9"/>
      <c r="I784" s="9" t="str">
        <f t="shared" si="25"/>
        <v>-</v>
      </c>
      <c r="J784" s="9"/>
      <c r="K784" s="8"/>
    </row>
    <row r="785" customHeight="1" spans="2:11">
      <c r="B785" s="8" t="str">
        <f t="shared" si="24"/>
        <v/>
      </c>
      <c r="C785" s="8"/>
      <c r="D785" s="8"/>
      <c r="E785" s="8" t="str">
        <f>IFERROR(VLOOKUP(C785,选股!$C$4:$E$1000,2,FALSE),"-")</f>
        <v>-</v>
      </c>
      <c r="F785" s="8" t="str">
        <f>IFERROR(VLOOKUP(C785,选股!$C$4:$E$1000,3,FALSE),"-")</f>
        <v>-</v>
      </c>
      <c r="G785" s="8"/>
      <c r="H785" s="9"/>
      <c r="I785" s="9" t="str">
        <f t="shared" si="25"/>
        <v>-</v>
      </c>
      <c r="J785" s="9"/>
      <c r="K785" s="8"/>
    </row>
    <row r="786" customHeight="1" spans="2:11">
      <c r="B786" s="8" t="str">
        <f t="shared" si="24"/>
        <v/>
      </c>
      <c r="C786" s="8"/>
      <c r="D786" s="8"/>
      <c r="E786" s="8" t="str">
        <f>IFERROR(VLOOKUP(C786,选股!$C$4:$E$1000,2,FALSE),"-")</f>
        <v>-</v>
      </c>
      <c r="F786" s="8" t="str">
        <f>IFERROR(VLOOKUP(C786,选股!$C$4:$E$1000,3,FALSE),"-")</f>
        <v>-</v>
      </c>
      <c r="G786" s="8"/>
      <c r="H786" s="9"/>
      <c r="I786" s="9" t="str">
        <f t="shared" si="25"/>
        <v>-</v>
      </c>
      <c r="J786" s="9"/>
      <c r="K786" s="8"/>
    </row>
    <row r="787" customHeight="1" spans="2:11">
      <c r="B787" s="8" t="str">
        <f t="shared" si="24"/>
        <v/>
      </c>
      <c r="C787" s="8"/>
      <c r="D787" s="8"/>
      <c r="E787" s="8" t="str">
        <f>IFERROR(VLOOKUP(C787,选股!$C$4:$E$1000,2,FALSE),"-")</f>
        <v>-</v>
      </c>
      <c r="F787" s="8" t="str">
        <f>IFERROR(VLOOKUP(C787,选股!$C$4:$E$1000,3,FALSE),"-")</f>
        <v>-</v>
      </c>
      <c r="G787" s="8"/>
      <c r="H787" s="9"/>
      <c r="I787" s="9" t="str">
        <f t="shared" si="25"/>
        <v>-</v>
      </c>
      <c r="J787" s="9"/>
      <c r="K787" s="8"/>
    </row>
    <row r="788" customHeight="1" spans="2:11">
      <c r="B788" s="8" t="str">
        <f t="shared" si="24"/>
        <v/>
      </c>
      <c r="C788" s="8"/>
      <c r="D788" s="8"/>
      <c r="E788" s="8" t="str">
        <f>IFERROR(VLOOKUP(C788,选股!$C$4:$E$1000,2,FALSE),"-")</f>
        <v>-</v>
      </c>
      <c r="F788" s="8" t="str">
        <f>IFERROR(VLOOKUP(C788,选股!$C$4:$E$1000,3,FALSE),"-")</f>
        <v>-</v>
      </c>
      <c r="G788" s="8"/>
      <c r="H788" s="9"/>
      <c r="I788" s="9" t="str">
        <f t="shared" si="25"/>
        <v>-</v>
      </c>
      <c r="J788" s="9"/>
      <c r="K788" s="8"/>
    </row>
    <row r="789" customHeight="1" spans="2:11">
      <c r="B789" s="8" t="str">
        <f t="shared" si="24"/>
        <v/>
      </c>
      <c r="C789" s="8"/>
      <c r="D789" s="8"/>
      <c r="E789" s="8" t="str">
        <f>IFERROR(VLOOKUP(C789,选股!$C$4:$E$1000,2,FALSE),"-")</f>
        <v>-</v>
      </c>
      <c r="F789" s="8" t="str">
        <f>IFERROR(VLOOKUP(C789,选股!$C$4:$E$1000,3,FALSE),"-")</f>
        <v>-</v>
      </c>
      <c r="G789" s="8"/>
      <c r="H789" s="9"/>
      <c r="I789" s="9" t="str">
        <f t="shared" si="25"/>
        <v>-</v>
      </c>
      <c r="J789" s="9"/>
      <c r="K789" s="8"/>
    </row>
    <row r="790" customHeight="1" spans="2:11">
      <c r="B790" s="8" t="str">
        <f t="shared" si="24"/>
        <v/>
      </c>
      <c r="C790" s="8"/>
      <c r="D790" s="8"/>
      <c r="E790" s="8" t="str">
        <f>IFERROR(VLOOKUP(C790,选股!$C$4:$E$1000,2,FALSE),"-")</f>
        <v>-</v>
      </c>
      <c r="F790" s="8" t="str">
        <f>IFERROR(VLOOKUP(C790,选股!$C$4:$E$1000,3,FALSE),"-")</f>
        <v>-</v>
      </c>
      <c r="G790" s="8"/>
      <c r="H790" s="9"/>
      <c r="I790" s="9" t="str">
        <f t="shared" si="25"/>
        <v>-</v>
      </c>
      <c r="J790" s="9"/>
      <c r="K790" s="8"/>
    </row>
    <row r="791" customHeight="1" spans="2:11">
      <c r="B791" s="8" t="str">
        <f t="shared" si="24"/>
        <v/>
      </c>
      <c r="C791" s="8"/>
      <c r="D791" s="8"/>
      <c r="E791" s="8" t="str">
        <f>IFERROR(VLOOKUP(C791,选股!$C$4:$E$1000,2,FALSE),"-")</f>
        <v>-</v>
      </c>
      <c r="F791" s="8" t="str">
        <f>IFERROR(VLOOKUP(C791,选股!$C$4:$E$1000,3,FALSE),"-")</f>
        <v>-</v>
      </c>
      <c r="G791" s="8"/>
      <c r="H791" s="9"/>
      <c r="I791" s="9" t="str">
        <f t="shared" si="25"/>
        <v>-</v>
      </c>
      <c r="J791" s="9"/>
      <c r="K791" s="8"/>
    </row>
    <row r="792" customHeight="1" spans="2:11">
      <c r="B792" s="8" t="str">
        <f t="shared" si="24"/>
        <v/>
      </c>
      <c r="C792" s="8"/>
      <c r="D792" s="8"/>
      <c r="E792" s="8" t="str">
        <f>IFERROR(VLOOKUP(C792,选股!$C$4:$E$1000,2,FALSE),"-")</f>
        <v>-</v>
      </c>
      <c r="F792" s="8" t="str">
        <f>IFERROR(VLOOKUP(C792,选股!$C$4:$E$1000,3,FALSE),"-")</f>
        <v>-</v>
      </c>
      <c r="G792" s="8"/>
      <c r="H792" s="9"/>
      <c r="I792" s="9" t="str">
        <f t="shared" si="25"/>
        <v>-</v>
      </c>
      <c r="J792" s="9"/>
      <c r="K792" s="8"/>
    </row>
    <row r="793" customHeight="1" spans="2:11">
      <c r="B793" s="8" t="str">
        <f t="shared" si="24"/>
        <v/>
      </c>
      <c r="C793" s="8"/>
      <c r="D793" s="8"/>
      <c r="E793" s="8" t="str">
        <f>IFERROR(VLOOKUP(C793,选股!$C$4:$E$1000,2,FALSE),"-")</f>
        <v>-</v>
      </c>
      <c r="F793" s="8" t="str">
        <f>IFERROR(VLOOKUP(C793,选股!$C$4:$E$1000,3,FALSE),"-")</f>
        <v>-</v>
      </c>
      <c r="G793" s="8"/>
      <c r="H793" s="9"/>
      <c r="I793" s="9" t="str">
        <f t="shared" si="25"/>
        <v>-</v>
      </c>
      <c r="J793" s="9"/>
      <c r="K793" s="8"/>
    </row>
    <row r="794" customHeight="1" spans="2:11">
      <c r="B794" s="8" t="str">
        <f t="shared" si="24"/>
        <v/>
      </c>
      <c r="C794" s="8"/>
      <c r="D794" s="8"/>
      <c r="E794" s="8" t="str">
        <f>IFERROR(VLOOKUP(C794,选股!$C$4:$E$1000,2,FALSE),"-")</f>
        <v>-</v>
      </c>
      <c r="F794" s="8" t="str">
        <f>IFERROR(VLOOKUP(C794,选股!$C$4:$E$1000,3,FALSE),"-")</f>
        <v>-</v>
      </c>
      <c r="G794" s="8"/>
      <c r="H794" s="9"/>
      <c r="I794" s="9" t="str">
        <f t="shared" si="25"/>
        <v>-</v>
      </c>
      <c r="J794" s="9"/>
      <c r="K794" s="8"/>
    </row>
    <row r="795" customHeight="1" spans="2:11">
      <c r="B795" s="8" t="str">
        <f t="shared" si="24"/>
        <v/>
      </c>
      <c r="C795" s="8"/>
      <c r="D795" s="8"/>
      <c r="E795" s="8" t="str">
        <f>IFERROR(VLOOKUP(C795,选股!$C$4:$E$1000,2,FALSE),"-")</f>
        <v>-</v>
      </c>
      <c r="F795" s="8" t="str">
        <f>IFERROR(VLOOKUP(C795,选股!$C$4:$E$1000,3,FALSE),"-")</f>
        <v>-</v>
      </c>
      <c r="G795" s="8"/>
      <c r="H795" s="9"/>
      <c r="I795" s="9" t="str">
        <f t="shared" si="25"/>
        <v>-</v>
      </c>
      <c r="J795" s="9"/>
      <c r="K795" s="8"/>
    </row>
    <row r="796" customHeight="1" spans="2:11">
      <c r="B796" s="8" t="str">
        <f t="shared" si="24"/>
        <v/>
      </c>
      <c r="C796" s="8"/>
      <c r="D796" s="8"/>
      <c r="E796" s="8" t="str">
        <f>IFERROR(VLOOKUP(C796,选股!$C$4:$E$1000,2,FALSE),"-")</f>
        <v>-</v>
      </c>
      <c r="F796" s="8" t="str">
        <f>IFERROR(VLOOKUP(C796,选股!$C$4:$E$1000,3,FALSE),"-")</f>
        <v>-</v>
      </c>
      <c r="G796" s="8"/>
      <c r="H796" s="9"/>
      <c r="I796" s="9" t="str">
        <f t="shared" si="25"/>
        <v>-</v>
      </c>
      <c r="J796" s="9"/>
      <c r="K796" s="8"/>
    </row>
    <row r="797" customHeight="1" spans="2:11">
      <c r="B797" s="8" t="str">
        <f t="shared" si="24"/>
        <v/>
      </c>
      <c r="C797" s="8"/>
      <c r="D797" s="8"/>
      <c r="E797" s="8" t="str">
        <f>IFERROR(VLOOKUP(C797,选股!$C$4:$E$1000,2,FALSE),"-")</f>
        <v>-</v>
      </c>
      <c r="F797" s="8" t="str">
        <f>IFERROR(VLOOKUP(C797,选股!$C$4:$E$1000,3,FALSE),"-")</f>
        <v>-</v>
      </c>
      <c r="G797" s="8"/>
      <c r="H797" s="9"/>
      <c r="I797" s="9" t="str">
        <f t="shared" si="25"/>
        <v>-</v>
      </c>
      <c r="J797" s="9"/>
      <c r="K797" s="8"/>
    </row>
    <row r="798" customHeight="1" spans="2:11">
      <c r="B798" s="8" t="str">
        <f t="shared" si="24"/>
        <v/>
      </c>
      <c r="C798" s="8"/>
      <c r="D798" s="8"/>
      <c r="E798" s="8" t="str">
        <f>IFERROR(VLOOKUP(C798,选股!$C$4:$E$1000,2,FALSE),"-")</f>
        <v>-</v>
      </c>
      <c r="F798" s="8" t="str">
        <f>IFERROR(VLOOKUP(C798,选股!$C$4:$E$1000,3,FALSE),"-")</f>
        <v>-</v>
      </c>
      <c r="G798" s="8"/>
      <c r="H798" s="9"/>
      <c r="I798" s="9" t="str">
        <f t="shared" si="25"/>
        <v>-</v>
      </c>
      <c r="J798" s="9"/>
      <c r="K798" s="8"/>
    </row>
    <row r="799" customHeight="1" spans="2:11">
      <c r="B799" s="8" t="str">
        <f t="shared" si="24"/>
        <v/>
      </c>
      <c r="C799" s="8"/>
      <c r="D799" s="8"/>
      <c r="E799" s="8" t="str">
        <f>IFERROR(VLOOKUP(C799,选股!$C$4:$E$1000,2,FALSE),"-")</f>
        <v>-</v>
      </c>
      <c r="F799" s="8" t="str">
        <f>IFERROR(VLOOKUP(C799,选股!$C$4:$E$1000,3,FALSE),"-")</f>
        <v>-</v>
      </c>
      <c r="G799" s="8"/>
      <c r="H799" s="9"/>
      <c r="I799" s="9" t="str">
        <f t="shared" si="25"/>
        <v>-</v>
      </c>
      <c r="J799" s="9"/>
      <c r="K799" s="8"/>
    </row>
    <row r="800" customHeight="1" spans="2:11">
      <c r="B800" s="8" t="str">
        <f t="shared" si="24"/>
        <v/>
      </c>
      <c r="C800" s="8"/>
      <c r="D800" s="8"/>
      <c r="E800" s="8" t="str">
        <f>IFERROR(VLOOKUP(C800,选股!$C$4:$E$1000,2,FALSE),"-")</f>
        <v>-</v>
      </c>
      <c r="F800" s="8" t="str">
        <f>IFERROR(VLOOKUP(C800,选股!$C$4:$E$1000,3,FALSE),"-")</f>
        <v>-</v>
      </c>
      <c r="G800" s="8"/>
      <c r="H800" s="9"/>
      <c r="I800" s="9" t="str">
        <f t="shared" si="25"/>
        <v>-</v>
      </c>
      <c r="J800" s="9"/>
      <c r="K800" s="8"/>
    </row>
    <row r="801" customHeight="1" spans="2:11">
      <c r="B801" s="8" t="str">
        <f t="shared" si="24"/>
        <v/>
      </c>
      <c r="C801" s="8"/>
      <c r="D801" s="8"/>
      <c r="E801" s="8" t="str">
        <f>IFERROR(VLOOKUP(C801,选股!$C$4:$E$1000,2,FALSE),"-")</f>
        <v>-</v>
      </c>
      <c r="F801" s="8" t="str">
        <f>IFERROR(VLOOKUP(C801,选股!$C$4:$E$1000,3,FALSE),"-")</f>
        <v>-</v>
      </c>
      <c r="G801" s="8"/>
      <c r="H801" s="9"/>
      <c r="I801" s="9" t="str">
        <f t="shared" si="25"/>
        <v>-</v>
      </c>
      <c r="J801" s="9"/>
      <c r="K801" s="8"/>
    </row>
    <row r="802" customHeight="1" spans="2:11">
      <c r="B802" s="8" t="str">
        <f t="shared" si="24"/>
        <v/>
      </c>
      <c r="C802" s="8"/>
      <c r="D802" s="8"/>
      <c r="E802" s="8" t="str">
        <f>IFERROR(VLOOKUP(C802,选股!$C$4:$E$1000,2,FALSE),"-")</f>
        <v>-</v>
      </c>
      <c r="F802" s="8" t="str">
        <f>IFERROR(VLOOKUP(C802,选股!$C$4:$E$1000,3,FALSE),"-")</f>
        <v>-</v>
      </c>
      <c r="G802" s="8"/>
      <c r="H802" s="9"/>
      <c r="I802" s="9" t="str">
        <f t="shared" si="25"/>
        <v>-</v>
      </c>
      <c r="J802" s="9"/>
      <c r="K802" s="8"/>
    </row>
    <row r="803" customHeight="1" spans="2:11">
      <c r="B803" s="8" t="str">
        <f t="shared" si="24"/>
        <v/>
      </c>
      <c r="C803" s="8"/>
      <c r="D803" s="8"/>
      <c r="E803" s="8" t="str">
        <f>IFERROR(VLOOKUP(C803,选股!$C$4:$E$1000,2,FALSE),"-")</f>
        <v>-</v>
      </c>
      <c r="F803" s="8" t="str">
        <f>IFERROR(VLOOKUP(C803,选股!$C$4:$E$1000,3,FALSE),"-")</f>
        <v>-</v>
      </c>
      <c r="G803" s="8"/>
      <c r="H803" s="9"/>
      <c r="I803" s="9" t="str">
        <f t="shared" si="25"/>
        <v>-</v>
      </c>
      <c r="J803" s="9"/>
      <c r="K803" s="8"/>
    </row>
    <row r="804" customHeight="1" spans="2:11">
      <c r="B804" s="8" t="str">
        <f t="shared" si="24"/>
        <v/>
      </c>
      <c r="C804" s="8"/>
      <c r="D804" s="8"/>
      <c r="E804" s="8" t="str">
        <f>IFERROR(VLOOKUP(C804,选股!$C$4:$E$1000,2,FALSE),"-")</f>
        <v>-</v>
      </c>
      <c r="F804" s="8" t="str">
        <f>IFERROR(VLOOKUP(C804,选股!$C$4:$E$1000,3,FALSE),"-")</f>
        <v>-</v>
      </c>
      <c r="G804" s="8"/>
      <c r="H804" s="9"/>
      <c r="I804" s="9" t="str">
        <f t="shared" si="25"/>
        <v>-</v>
      </c>
      <c r="J804" s="9"/>
      <c r="K804" s="8"/>
    </row>
    <row r="805" customHeight="1" spans="2:11">
      <c r="B805" s="8" t="str">
        <f t="shared" si="24"/>
        <v/>
      </c>
      <c r="C805" s="8"/>
      <c r="D805" s="8"/>
      <c r="E805" s="8" t="str">
        <f>IFERROR(VLOOKUP(C805,选股!$C$4:$E$1000,2,FALSE),"-")</f>
        <v>-</v>
      </c>
      <c r="F805" s="8" t="str">
        <f>IFERROR(VLOOKUP(C805,选股!$C$4:$E$1000,3,FALSE),"-")</f>
        <v>-</v>
      </c>
      <c r="G805" s="8"/>
      <c r="H805" s="9"/>
      <c r="I805" s="9" t="str">
        <f t="shared" si="25"/>
        <v>-</v>
      </c>
      <c r="J805" s="9"/>
      <c r="K805" s="8"/>
    </row>
    <row r="806" customHeight="1" spans="2:11">
      <c r="B806" s="8" t="str">
        <f t="shared" si="24"/>
        <v/>
      </c>
      <c r="C806" s="8"/>
      <c r="D806" s="8"/>
      <c r="E806" s="8" t="str">
        <f>IFERROR(VLOOKUP(C806,选股!$C$4:$E$1000,2,FALSE),"-")</f>
        <v>-</v>
      </c>
      <c r="F806" s="8" t="str">
        <f>IFERROR(VLOOKUP(C806,选股!$C$4:$E$1000,3,FALSE),"-")</f>
        <v>-</v>
      </c>
      <c r="G806" s="8"/>
      <c r="H806" s="9"/>
      <c r="I806" s="9" t="str">
        <f t="shared" si="25"/>
        <v>-</v>
      </c>
      <c r="J806" s="9"/>
      <c r="K806" s="8"/>
    </row>
    <row r="807" customHeight="1" spans="2:11">
      <c r="B807" s="8" t="str">
        <f t="shared" si="24"/>
        <v/>
      </c>
      <c r="C807" s="8"/>
      <c r="D807" s="8"/>
      <c r="E807" s="8" t="str">
        <f>IFERROR(VLOOKUP(C807,选股!$C$4:$E$1000,2,FALSE),"-")</f>
        <v>-</v>
      </c>
      <c r="F807" s="8" t="str">
        <f>IFERROR(VLOOKUP(C807,选股!$C$4:$E$1000,3,FALSE),"-")</f>
        <v>-</v>
      </c>
      <c r="G807" s="8"/>
      <c r="H807" s="9"/>
      <c r="I807" s="9" t="str">
        <f t="shared" si="25"/>
        <v>-</v>
      </c>
      <c r="J807" s="9"/>
      <c r="K807" s="8"/>
    </row>
    <row r="808" customHeight="1" spans="2:11">
      <c r="B808" s="8" t="str">
        <f t="shared" si="24"/>
        <v/>
      </c>
      <c r="C808" s="8"/>
      <c r="D808" s="8"/>
      <c r="E808" s="8" t="str">
        <f>IFERROR(VLOOKUP(C808,选股!$C$4:$E$1000,2,FALSE),"-")</f>
        <v>-</v>
      </c>
      <c r="F808" s="8" t="str">
        <f>IFERROR(VLOOKUP(C808,选股!$C$4:$E$1000,3,FALSE),"-")</f>
        <v>-</v>
      </c>
      <c r="G808" s="8"/>
      <c r="H808" s="9"/>
      <c r="I808" s="9" t="str">
        <f t="shared" si="25"/>
        <v>-</v>
      </c>
      <c r="J808" s="9"/>
      <c r="K808" s="8"/>
    </row>
    <row r="809" customHeight="1" spans="2:11">
      <c r="B809" s="8" t="str">
        <f t="shared" si="24"/>
        <v/>
      </c>
      <c r="C809" s="8"/>
      <c r="D809" s="8"/>
      <c r="E809" s="8" t="str">
        <f>IFERROR(VLOOKUP(C809,选股!$C$4:$E$1000,2,FALSE),"-")</f>
        <v>-</v>
      </c>
      <c r="F809" s="8" t="str">
        <f>IFERROR(VLOOKUP(C809,选股!$C$4:$E$1000,3,FALSE),"-")</f>
        <v>-</v>
      </c>
      <c r="G809" s="8"/>
      <c r="H809" s="9"/>
      <c r="I809" s="9" t="str">
        <f t="shared" si="25"/>
        <v>-</v>
      </c>
      <c r="J809" s="9"/>
      <c r="K809" s="8"/>
    </row>
    <row r="810" customHeight="1" spans="2:11">
      <c r="B810" s="8" t="str">
        <f t="shared" si="24"/>
        <v/>
      </c>
      <c r="C810" s="8"/>
      <c r="D810" s="8"/>
      <c r="E810" s="8" t="str">
        <f>IFERROR(VLOOKUP(C810,选股!$C$4:$E$1000,2,FALSE),"-")</f>
        <v>-</v>
      </c>
      <c r="F810" s="8" t="str">
        <f>IFERROR(VLOOKUP(C810,选股!$C$4:$E$1000,3,FALSE),"-")</f>
        <v>-</v>
      </c>
      <c r="G810" s="8"/>
      <c r="H810" s="9"/>
      <c r="I810" s="9" t="str">
        <f t="shared" si="25"/>
        <v>-</v>
      </c>
      <c r="J810" s="9"/>
      <c r="K810" s="8"/>
    </row>
    <row r="811" customHeight="1" spans="2:11">
      <c r="B811" s="8" t="str">
        <f t="shared" si="24"/>
        <v/>
      </c>
      <c r="C811" s="8"/>
      <c r="D811" s="8"/>
      <c r="E811" s="8" t="str">
        <f>IFERROR(VLOOKUP(C811,选股!$C$4:$E$1000,2,FALSE),"-")</f>
        <v>-</v>
      </c>
      <c r="F811" s="8" t="str">
        <f>IFERROR(VLOOKUP(C811,选股!$C$4:$E$1000,3,FALSE),"-")</f>
        <v>-</v>
      </c>
      <c r="G811" s="8"/>
      <c r="H811" s="9"/>
      <c r="I811" s="9" t="str">
        <f t="shared" si="25"/>
        <v>-</v>
      </c>
      <c r="J811" s="9"/>
      <c r="K811" s="8"/>
    </row>
    <row r="812" customHeight="1" spans="2:11">
      <c r="B812" s="8" t="str">
        <f t="shared" si="24"/>
        <v/>
      </c>
      <c r="C812" s="8"/>
      <c r="D812" s="8"/>
      <c r="E812" s="8" t="str">
        <f>IFERROR(VLOOKUP(C812,选股!$C$4:$E$1000,2,FALSE),"-")</f>
        <v>-</v>
      </c>
      <c r="F812" s="8" t="str">
        <f>IFERROR(VLOOKUP(C812,选股!$C$4:$E$1000,3,FALSE),"-")</f>
        <v>-</v>
      </c>
      <c r="G812" s="8"/>
      <c r="H812" s="9"/>
      <c r="I812" s="9" t="str">
        <f t="shared" si="25"/>
        <v>-</v>
      </c>
      <c r="J812" s="9"/>
      <c r="K812" s="8"/>
    </row>
    <row r="813" customHeight="1" spans="2:11">
      <c r="B813" s="8" t="str">
        <f t="shared" si="24"/>
        <v/>
      </c>
      <c r="C813" s="8"/>
      <c r="D813" s="8"/>
      <c r="E813" s="8" t="str">
        <f>IFERROR(VLOOKUP(C813,选股!$C$4:$E$1000,2,FALSE),"-")</f>
        <v>-</v>
      </c>
      <c r="F813" s="8" t="str">
        <f>IFERROR(VLOOKUP(C813,选股!$C$4:$E$1000,3,FALSE),"-")</f>
        <v>-</v>
      </c>
      <c r="G813" s="8"/>
      <c r="H813" s="9"/>
      <c r="I813" s="9" t="str">
        <f t="shared" si="25"/>
        <v>-</v>
      </c>
      <c r="J813" s="9"/>
      <c r="K813" s="8"/>
    </row>
    <row r="814" customHeight="1" spans="2:11">
      <c r="B814" s="8" t="str">
        <f t="shared" si="24"/>
        <v/>
      </c>
      <c r="C814" s="8"/>
      <c r="D814" s="8"/>
      <c r="E814" s="8" t="str">
        <f>IFERROR(VLOOKUP(C814,选股!$C$4:$E$1000,2,FALSE),"-")</f>
        <v>-</v>
      </c>
      <c r="F814" s="8" t="str">
        <f>IFERROR(VLOOKUP(C814,选股!$C$4:$E$1000,3,FALSE),"-")</f>
        <v>-</v>
      </c>
      <c r="G814" s="8"/>
      <c r="H814" s="9"/>
      <c r="I814" s="9" t="str">
        <f t="shared" si="25"/>
        <v>-</v>
      </c>
      <c r="J814" s="9"/>
      <c r="K814" s="8"/>
    </row>
    <row r="815" customHeight="1" spans="2:11">
      <c r="B815" s="8" t="str">
        <f t="shared" si="24"/>
        <v/>
      </c>
      <c r="C815" s="8"/>
      <c r="D815" s="8"/>
      <c r="E815" s="8" t="str">
        <f>IFERROR(VLOOKUP(C815,选股!$C$4:$E$1000,2,FALSE),"-")</f>
        <v>-</v>
      </c>
      <c r="F815" s="8" t="str">
        <f>IFERROR(VLOOKUP(C815,选股!$C$4:$E$1000,3,FALSE),"-")</f>
        <v>-</v>
      </c>
      <c r="G815" s="8"/>
      <c r="H815" s="9"/>
      <c r="I815" s="9" t="str">
        <f t="shared" si="25"/>
        <v>-</v>
      </c>
      <c r="J815" s="9"/>
      <c r="K815" s="8"/>
    </row>
    <row r="816" customHeight="1" spans="2:11">
      <c r="B816" s="8" t="str">
        <f t="shared" si="24"/>
        <v/>
      </c>
      <c r="C816" s="8"/>
      <c r="D816" s="8"/>
      <c r="E816" s="8" t="str">
        <f>IFERROR(VLOOKUP(C816,选股!$C$4:$E$1000,2,FALSE),"-")</f>
        <v>-</v>
      </c>
      <c r="F816" s="8" t="str">
        <f>IFERROR(VLOOKUP(C816,选股!$C$4:$E$1000,3,FALSE),"-")</f>
        <v>-</v>
      </c>
      <c r="G816" s="8"/>
      <c r="H816" s="9"/>
      <c r="I816" s="9" t="str">
        <f t="shared" si="25"/>
        <v>-</v>
      </c>
      <c r="J816" s="9"/>
      <c r="K816" s="8"/>
    </row>
    <row r="817" customHeight="1" spans="2:11">
      <c r="B817" s="8" t="str">
        <f t="shared" si="24"/>
        <v/>
      </c>
      <c r="C817" s="8"/>
      <c r="D817" s="8"/>
      <c r="E817" s="8" t="str">
        <f>IFERROR(VLOOKUP(C817,选股!$C$4:$E$1000,2,FALSE),"-")</f>
        <v>-</v>
      </c>
      <c r="F817" s="8" t="str">
        <f>IFERROR(VLOOKUP(C817,选股!$C$4:$E$1000,3,FALSE),"-")</f>
        <v>-</v>
      </c>
      <c r="G817" s="8"/>
      <c r="H817" s="9"/>
      <c r="I817" s="9" t="str">
        <f t="shared" si="25"/>
        <v>-</v>
      </c>
      <c r="J817" s="9"/>
      <c r="K817" s="8"/>
    </row>
    <row r="818" customHeight="1" spans="2:11">
      <c r="B818" s="8" t="str">
        <f t="shared" si="24"/>
        <v/>
      </c>
      <c r="C818" s="8"/>
      <c r="D818" s="8"/>
      <c r="E818" s="8" t="str">
        <f>IFERROR(VLOOKUP(C818,选股!$C$4:$E$1000,2,FALSE),"-")</f>
        <v>-</v>
      </c>
      <c r="F818" s="8" t="str">
        <f>IFERROR(VLOOKUP(C818,选股!$C$4:$E$1000,3,FALSE),"-")</f>
        <v>-</v>
      </c>
      <c r="G818" s="8"/>
      <c r="H818" s="9"/>
      <c r="I818" s="9" t="str">
        <f t="shared" si="25"/>
        <v>-</v>
      </c>
      <c r="J818" s="9"/>
      <c r="K818" s="8"/>
    </row>
    <row r="819" customHeight="1" spans="2:11">
      <c r="B819" s="8" t="str">
        <f t="shared" si="24"/>
        <v/>
      </c>
      <c r="C819" s="8"/>
      <c r="D819" s="8"/>
      <c r="E819" s="8" t="str">
        <f>IFERROR(VLOOKUP(C819,选股!$C$4:$E$1000,2,FALSE),"-")</f>
        <v>-</v>
      </c>
      <c r="F819" s="8" t="str">
        <f>IFERROR(VLOOKUP(C819,选股!$C$4:$E$1000,3,FALSE),"-")</f>
        <v>-</v>
      </c>
      <c r="G819" s="8"/>
      <c r="H819" s="9"/>
      <c r="I819" s="9" t="str">
        <f t="shared" si="25"/>
        <v>-</v>
      </c>
      <c r="J819" s="9"/>
      <c r="K819" s="8"/>
    </row>
    <row r="820" customHeight="1" spans="2:11">
      <c r="B820" s="8" t="str">
        <f t="shared" si="24"/>
        <v/>
      </c>
      <c r="C820" s="8"/>
      <c r="D820" s="8"/>
      <c r="E820" s="8" t="str">
        <f>IFERROR(VLOOKUP(C820,选股!$C$4:$E$1000,2,FALSE),"-")</f>
        <v>-</v>
      </c>
      <c r="F820" s="8" t="str">
        <f>IFERROR(VLOOKUP(C820,选股!$C$4:$E$1000,3,FALSE),"-")</f>
        <v>-</v>
      </c>
      <c r="G820" s="8"/>
      <c r="H820" s="9"/>
      <c r="I820" s="9" t="str">
        <f t="shared" si="25"/>
        <v>-</v>
      </c>
      <c r="J820" s="9"/>
      <c r="K820" s="8"/>
    </row>
    <row r="821" customHeight="1" spans="2:11">
      <c r="B821" s="8" t="str">
        <f t="shared" si="24"/>
        <v/>
      </c>
      <c r="C821" s="8"/>
      <c r="D821" s="8"/>
      <c r="E821" s="8" t="str">
        <f>IFERROR(VLOOKUP(C821,选股!$C$4:$E$1000,2,FALSE),"-")</f>
        <v>-</v>
      </c>
      <c r="F821" s="8" t="str">
        <f>IFERROR(VLOOKUP(C821,选股!$C$4:$E$1000,3,FALSE),"-")</f>
        <v>-</v>
      </c>
      <c r="G821" s="8"/>
      <c r="H821" s="9"/>
      <c r="I821" s="9" t="str">
        <f t="shared" si="25"/>
        <v>-</v>
      </c>
      <c r="J821" s="9"/>
      <c r="K821" s="8"/>
    </row>
    <row r="822" customHeight="1" spans="2:11">
      <c r="B822" s="8" t="str">
        <f t="shared" si="24"/>
        <v/>
      </c>
      <c r="C822" s="8"/>
      <c r="D822" s="8"/>
      <c r="E822" s="8" t="str">
        <f>IFERROR(VLOOKUP(C822,选股!$C$4:$E$1000,2,FALSE),"-")</f>
        <v>-</v>
      </c>
      <c r="F822" s="8" t="str">
        <f>IFERROR(VLOOKUP(C822,选股!$C$4:$E$1000,3,FALSE),"-")</f>
        <v>-</v>
      </c>
      <c r="G822" s="8"/>
      <c r="H822" s="9"/>
      <c r="I822" s="9" t="str">
        <f t="shared" si="25"/>
        <v>-</v>
      </c>
      <c r="J822" s="9"/>
      <c r="K822" s="8"/>
    </row>
    <row r="823" customHeight="1" spans="2:11">
      <c r="B823" s="8" t="str">
        <f t="shared" si="24"/>
        <v/>
      </c>
      <c r="C823" s="8"/>
      <c r="D823" s="8"/>
      <c r="E823" s="8" t="str">
        <f>IFERROR(VLOOKUP(C823,选股!$C$4:$E$1000,2,FALSE),"-")</f>
        <v>-</v>
      </c>
      <c r="F823" s="8" t="str">
        <f>IFERROR(VLOOKUP(C823,选股!$C$4:$E$1000,3,FALSE),"-")</f>
        <v>-</v>
      </c>
      <c r="G823" s="8"/>
      <c r="H823" s="9"/>
      <c r="I823" s="9" t="str">
        <f t="shared" si="25"/>
        <v>-</v>
      </c>
      <c r="J823" s="9"/>
      <c r="K823" s="8"/>
    </row>
    <row r="824" customHeight="1" spans="2:11">
      <c r="B824" s="8" t="str">
        <f t="shared" si="24"/>
        <v/>
      </c>
      <c r="C824" s="8"/>
      <c r="D824" s="8"/>
      <c r="E824" s="8" t="str">
        <f>IFERROR(VLOOKUP(C824,选股!$C$4:$E$1000,2,FALSE),"-")</f>
        <v>-</v>
      </c>
      <c r="F824" s="8" t="str">
        <f>IFERROR(VLOOKUP(C824,选股!$C$4:$E$1000,3,FALSE),"-")</f>
        <v>-</v>
      </c>
      <c r="G824" s="8"/>
      <c r="H824" s="9"/>
      <c r="I824" s="9" t="str">
        <f t="shared" si="25"/>
        <v>-</v>
      </c>
      <c r="J824" s="9"/>
      <c r="K824" s="8"/>
    </row>
    <row r="825" customHeight="1" spans="2:11">
      <c r="B825" s="8" t="str">
        <f t="shared" si="24"/>
        <v/>
      </c>
      <c r="C825" s="8"/>
      <c r="D825" s="8"/>
      <c r="E825" s="8" t="str">
        <f>IFERROR(VLOOKUP(C825,选股!$C$4:$E$1000,2,FALSE),"-")</f>
        <v>-</v>
      </c>
      <c r="F825" s="8" t="str">
        <f>IFERROR(VLOOKUP(C825,选股!$C$4:$E$1000,3,FALSE),"-")</f>
        <v>-</v>
      </c>
      <c r="G825" s="8"/>
      <c r="H825" s="9"/>
      <c r="I825" s="9" t="str">
        <f t="shared" si="25"/>
        <v>-</v>
      </c>
      <c r="J825" s="9"/>
      <c r="K825" s="8"/>
    </row>
    <row r="826" customHeight="1" spans="2:11">
      <c r="B826" s="8" t="str">
        <f t="shared" si="24"/>
        <v/>
      </c>
      <c r="C826" s="8"/>
      <c r="D826" s="8"/>
      <c r="E826" s="8" t="str">
        <f>IFERROR(VLOOKUP(C826,选股!$C$4:$E$1000,2,FALSE),"-")</f>
        <v>-</v>
      </c>
      <c r="F826" s="8" t="str">
        <f>IFERROR(VLOOKUP(C826,选股!$C$4:$E$1000,3,FALSE),"-")</f>
        <v>-</v>
      </c>
      <c r="G826" s="8"/>
      <c r="H826" s="9"/>
      <c r="I826" s="9" t="str">
        <f t="shared" si="25"/>
        <v>-</v>
      </c>
      <c r="J826" s="9"/>
      <c r="K826" s="8"/>
    </row>
    <row r="827" customHeight="1" spans="2:11">
      <c r="B827" s="8" t="str">
        <f t="shared" si="24"/>
        <v/>
      </c>
      <c r="C827" s="8"/>
      <c r="D827" s="8"/>
      <c r="E827" s="8" t="str">
        <f>IFERROR(VLOOKUP(C827,选股!$C$4:$E$1000,2,FALSE),"-")</f>
        <v>-</v>
      </c>
      <c r="F827" s="8" t="str">
        <f>IFERROR(VLOOKUP(C827,选股!$C$4:$E$1000,3,FALSE),"-")</f>
        <v>-</v>
      </c>
      <c r="G827" s="8"/>
      <c r="H827" s="9"/>
      <c r="I827" s="9" t="str">
        <f t="shared" si="25"/>
        <v>-</v>
      </c>
      <c r="J827" s="9"/>
      <c r="K827" s="8"/>
    </row>
    <row r="828" customHeight="1" spans="2:11">
      <c r="B828" s="8" t="str">
        <f t="shared" si="24"/>
        <v/>
      </c>
      <c r="C828" s="8"/>
      <c r="D828" s="8"/>
      <c r="E828" s="8" t="str">
        <f>IFERROR(VLOOKUP(C828,选股!$C$4:$E$1000,2,FALSE),"-")</f>
        <v>-</v>
      </c>
      <c r="F828" s="8" t="str">
        <f>IFERROR(VLOOKUP(C828,选股!$C$4:$E$1000,3,FALSE),"-")</f>
        <v>-</v>
      </c>
      <c r="G828" s="8"/>
      <c r="H828" s="9"/>
      <c r="I828" s="9" t="str">
        <f t="shared" si="25"/>
        <v>-</v>
      </c>
      <c r="J828" s="9"/>
      <c r="K828" s="8"/>
    </row>
    <row r="829" customHeight="1" spans="2:11">
      <c r="B829" s="8" t="str">
        <f t="shared" si="24"/>
        <v/>
      </c>
      <c r="C829" s="8"/>
      <c r="D829" s="8"/>
      <c r="E829" s="8" t="str">
        <f>IFERROR(VLOOKUP(C829,选股!$C$4:$E$1000,2,FALSE),"-")</f>
        <v>-</v>
      </c>
      <c r="F829" s="8" t="str">
        <f>IFERROR(VLOOKUP(C829,选股!$C$4:$E$1000,3,FALSE),"-")</f>
        <v>-</v>
      </c>
      <c r="G829" s="8"/>
      <c r="H829" s="9"/>
      <c r="I829" s="9" t="str">
        <f t="shared" si="25"/>
        <v>-</v>
      </c>
      <c r="J829" s="9"/>
      <c r="K829" s="8"/>
    </row>
    <row r="830" customHeight="1" spans="2:11">
      <c r="B830" s="8" t="str">
        <f t="shared" si="24"/>
        <v/>
      </c>
      <c r="C830" s="8"/>
      <c r="D830" s="8"/>
      <c r="E830" s="8" t="str">
        <f>IFERROR(VLOOKUP(C830,选股!$C$4:$E$1000,2,FALSE),"-")</f>
        <v>-</v>
      </c>
      <c r="F830" s="8" t="str">
        <f>IFERROR(VLOOKUP(C830,选股!$C$4:$E$1000,3,FALSE),"-")</f>
        <v>-</v>
      </c>
      <c r="G830" s="8"/>
      <c r="H830" s="9"/>
      <c r="I830" s="9" t="str">
        <f t="shared" si="25"/>
        <v>-</v>
      </c>
      <c r="J830" s="9"/>
      <c r="K830" s="8"/>
    </row>
    <row r="831" customHeight="1" spans="2:11">
      <c r="B831" s="8" t="str">
        <f t="shared" si="24"/>
        <v/>
      </c>
      <c r="C831" s="8"/>
      <c r="D831" s="8"/>
      <c r="E831" s="8" t="str">
        <f>IFERROR(VLOOKUP(C831,选股!$C$4:$E$1000,2,FALSE),"-")</f>
        <v>-</v>
      </c>
      <c r="F831" s="8" t="str">
        <f>IFERROR(VLOOKUP(C831,选股!$C$4:$E$1000,3,FALSE),"-")</f>
        <v>-</v>
      </c>
      <c r="G831" s="8"/>
      <c r="H831" s="9"/>
      <c r="I831" s="9" t="str">
        <f t="shared" si="25"/>
        <v>-</v>
      </c>
      <c r="J831" s="9"/>
      <c r="K831" s="8"/>
    </row>
    <row r="832" customHeight="1" spans="2:11">
      <c r="B832" s="8" t="str">
        <f t="shared" si="24"/>
        <v/>
      </c>
      <c r="C832" s="8"/>
      <c r="D832" s="8"/>
      <c r="E832" s="8" t="str">
        <f>IFERROR(VLOOKUP(C832,选股!$C$4:$E$1000,2,FALSE),"-")</f>
        <v>-</v>
      </c>
      <c r="F832" s="8" t="str">
        <f>IFERROR(VLOOKUP(C832,选股!$C$4:$E$1000,3,FALSE),"-")</f>
        <v>-</v>
      </c>
      <c r="G832" s="8"/>
      <c r="H832" s="9"/>
      <c r="I832" s="9" t="str">
        <f t="shared" si="25"/>
        <v>-</v>
      </c>
      <c r="J832" s="9"/>
      <c r="K832" s="8"/>
    </row>
    <row r="833" customHeight="1" spans="2:11">
      <c r="B833" s="8" t="str">
        <f t="shared" si="24"/>
        <v/>
      </c>
      <c r="C833" s="8"/>
      <c r="D833" s="8"/>
      <c r="E833" s="8" t="str">
        <f>IFERROR(VLOOKUP(C833,选股!$C$4:$E$1000,2,FALSE),"-")</f>
        <v>-</v>
      </c>
      <c r="F833" s="8" t="str">
        <f>IFERROR(VLOOKUP(C833,选股!$C$4:$E$1000,3,FALSE),"-")</f>
        <v>-</v>
      </c>
      <c r="G833" s="8"/>
      <c r="H833" s="9"/>
      <c r="I833" s="9" t="str">
        <f t="shared" si="25"/>
        <v>-</v>
      </c>
      <c r="J833" s="9"/>
      <c r="K833" s="8"/>
    </row>
    <row r="834" customHeight="1" spans="2:11">
      <c r="B834" s="8" t="str">
        <f t="shared" si="24"/>
        <v/>
      </c>
      <c r="C834" s="8"/>
      <c r="D834" s="8"/>
      <c r="E834" s="8" t="str">
        <f>IFERROR(VLOOKUP(C834,选股!$C$4:$E$1000,2,FALSE),"-")</f>
        <v>-</v>
      </c>
      <c r="F834" s="8" t="str">
        <f>IFERROR(VLOOKUP(C834,选股!$C$4:$E$1000,3,FALSE),"-")</f>
        <v>-</v>
      </c>
      <c r="G834" s="8"/>
      <c r="H834" s="9"/>
      <c r="I834" s="9" t="str">
        <f t="shared" si="25"/>
        <v>-</v>
      </c>
      <c r="J834" s="9"/>
      <c r="K834" s="8"/>
    </row>
    <row r="835" customHeight="1" spans="2:11">
      <c r="B835" s="8" t="str">
        <f t="shared" si="24"/>
        <v/>
      </c>
      <c r="C835" s="8"/>
      <c r="D835" s="8"/>
      <c r="E835" s="8" t="str">
        <f>IFERROR(VLOOKUP(C835,选股!$C$4:$E$1000,2,FALSE),"-")</f>
        <v>-</v>
      </c>
      <c r="F835" s="8" t="str">
        <f>IFERROR(VLOOKUP(C835,选股!$C$4:$E$1000,3,FALSE),"-")</f>
        <v>-</v>
      </c>
      <c r="G835" s="8"/>
      <c r="H835" s="9"/>
      <c r="I835" s="9" t="str">
        <f t="shared" si="25"/>
        <v>-</v>
      </c>
      <c r="J835" s="9"/>
      <c r="K835" s="8"/>
    </row>
    <row r="836" customHeight="1" spans="2:11">
      <c r="B836" s="8" t="str">
        <f t="shared" si="24"/>
        <v/>
      </c>
      <c r="C836" s="8"/>
      <c r="D836" s="8"/>
      <c r="E836" s="8" t="str">
        <f>IFERROR(VLOOKUP(C836,选股!$C$4:$E$1000,2,FALSE),"-")</f>
        <v>-</v>
      </c>
      <c r="F836" s="8" t="str">
        <f>IFERROR(VLOOKUP(C836,选股!$C$4:$E$1000,3,FALSE),"-")</f>
        <v>-</v>
      </c>
      <c r="G836" s="8"/>
      <c r="H836" s="9"/>
      <c r="I836" s="9" t="str">
        <f t="shared" si="25"/>
        <v>-</v>
      </c>
      <c r="J836" s="9"/>
      <c r="K836" s="8"/>
    </row>
    <row r="837" customHeight="1" spans="2:11">
      <c r="B837" s="8" t="str">
        <f t="shared" ref="B837:B900" si="26">IF(C837&lt;&gt;"",ROW()-3,"")</f>
        <v/>
      </c>
      <c r="C837" s="8"/>
      <c r="D837" s="8"/>
      <c r="E837" s="8" t="str">
        <f>IFERROR(VLOOKUP(C837,选股!$C$4:$E$1000,2,FALSE),"-")</f>
        <v>-</v>
      </c>
      <c r="F837" s="8" t="str">
        <f>IFERROR(VLOOKUP(C837,选股!$C$4:$E$1000,3,FALSE),"-")</f>
        <v>-</v>
      </c>
      <c r="G837" s="8"/>
      <c r="H837" s="9"/>
      <c r="I837" s="9" t="str">
        <f t="shared" ref="I837:I900" si="27">IFERROR(IF(AND(G837&lt;&gt;"",H837&lt;&gt;""),G837*H837,"-"),"")</f>
        <v>-</v>
      </c>
      <c r="J837" s="9"/>
      <c r="K837" s="8"/>
    </row>
    <row r="838" customHeight="1" spans="2:11">
      <c r="B838" s="8" t="str">
        <f t="shared" si="26"/>
        <v/>
      </c>
      <c r="C838" s="8"/>
      <c r="D838" s="8"/>
      <c r="E838" s="8" t="str">
        <f>IFERROR(VLOOKUP(C838,选股!$C$4:$E$1000,2,FALSE),"-")</f>
        <v>-</v>
      </c>
      <c r="F838" s="8" t="str">
        <f>IFERROR(VLOOKUP(C838,选股!$C$4:$E$1000,3,FALSE),"-")</f>
        <v>-</v>
      </c>
      <c r="G838" s="8"/>
      <c r="H838" s="9"/>
      <c r="I838" s="9" t="str">
        <f t="shared" si="27"/>
        <v>-</v>
      </c>
      <c r="J838" s="9"/>
      <c r="K838" s="8"/>
    </row>
    <row r="839" customHeight="1" spans="2:11">
      <c r="B839" s="8" t="str">
        <f t="shared" si="26"/>
        <v/>
      </c>
      <c r="C839" s="8"/>
      <c r="D839" s="8"/>
      <c r="E839" s="8" t="str">
        <f>IFERROR(VLOOKUP(C839,选股!$C$4:$E$1000,2,FALSE),"-")</f>
        <v>-</v>
      </c>
      <c r="F839" s="8" t="str">
        <f>IFERROR(VLOOKUP(C839,选股!$C$4:$E$1000,3,FALSE),"-")</f>
        <v>-</v>
      </c>
      <c r="G839" s="8"/>
      <c r="H839" s="9"/>
      <c r="I839" s="9" t="str">
        <f t="shared" si="27"/>
        <v>-</v>
      </c>
      <c r="J839" s="9"/>
      <c r="K839" s="8"/>
    </row>
    <row r="840" customHeight="1" spans="2:11">
      <c r="B840" s="8" t="str">
        <f t="shared" si="26"/>
        <v/>
      </c>
      <c r="C840" s="8"/>
      <c r="D840" s="8"/>
      <c r="E840" s="8" t="str">
        <f>IFERROR(VLOOKUP(C840,选股!$C$4:$E$1000,2,FALSE),"-")</f>
        <v>-</v>
      </c>
      <c r="F840" s="8" t="str">
        <f>IFERROR(VLOOKUP(C840,选股!$C$4:$E$1000,3,FALSE),"-")</f>
        <v>-</v>
      </c>
      <c r="G840" s="8"/>
      <c r="H840" s="9"/>
      <c r="I840" s="9" t="str">
        <f t="shared" si="27"/>
        <v>-</v>
      </c>
      <c r="J840" s="9"/>
      <c r="K840" s="8"/>
    </row>
    <row r="841" customHeight="1" spans="2:11">
      <c r="B841" s="8" t="str">
        <f t="shared" si="26"/>
        <v/>
      </c>
      <c r="C841" s="8"/>
      <c r="D841" s="8"/>
      <c r="E841" s="8" t="str">
        <f>IFERROR(VLOOKUP(C841,选股!$C$4:$E$1000,2,FALSE),"-")</f>
        <v>-</v>
      </c>
      <c r="F841" s="8" t="str">
        <f>IFERROR(VLOOKUP(C841,选股!$C$4:$E$1000,3,FALSE),"-")</f>
        <v>-</v>
      </c>
      <c r="G841" s="8"/>
      <c r="H841" s="9"/>
      <c r="I841" s="9" t="str">
        <f t="shared" si="27"/>
        <v>-</v>
      </c>
      <c r="J841" s="9"/>
      <c r="K841" s="8"/>
    </row>
    <row r="842" customHeight="1" spans="2:11">
      <c r="B842" s="8" t="str">
        <f t="shared" si="26"/>
        <v/>
      </c>
      <c r="C842" s="8"/>
      <c r="D842" s="8"/>
      <c r="E842" s="8" t="str">
        <f>IFERROR(VLOOKUP(C842,选股!$C$4:$E$1000,2,FALSE),"-")</f>
        <v>-</v>
      </c>
      <c r="F842" s="8" t="str">
        <f>IFERROR(VLOOKUP(C842,选股!$C$4:$E$1000,3,FALSE),"-")</f>
        <v>-</v>
      </c>
      <c r="G842" s="8"/>
      <c r="H842" s="9"/>
      <c r="I842" s="9" t="str">
        <f t="shared" si="27"/>
        <v>-</v>
      </c>
      <c r="J842" s="9"/>
      <c r="K842" s="8"/>
    </row>
    <row r="843" customHeight="1" spans="2:11">
      <c r="B843" s="8" t="str">
        <f t="shared" si="26"/>
        <v/>
      </c>
      <c r="C843" s="8"/>
      <c r="D843" s="8"/>
      <c r="E843" s="8" t="str">
        <f>IFERROR(VLOOKUP(C843,选股!$C$4:$E$1000,2,FALSE),"-")</f>
        <v>-</v>
      </c>
      <c r="F843" s="8" t="str">
        <f>IFERROR(VLOOKUP(C843,选股!$C$4:$E$1000,3,FALSE),"-")</f>
        <v>-</v>
      </c>
      <c r="G843" s="8"/>
      <c r="H843" s="9"/>
      <c r="I843" s="9" t="str">
        <f t="shared" si="27"/>
        <v>-</v>
      </c>
      <c r="J843" s="9"/>
      <c r="K843" s="8"/>
    </row>
    <row r="844" customHeight="1" spans="2:11">
      <c r="B844" s="8" t="str">
        <f t="shared" si="26"/>
        <v/>
      </c>
      <c r="C844" s="8"/>
      <c r="D844" s="8"/>
      <c r="E844" s="8" t="str">
        <f>IFERROR(VLOOKUP(C844,选股!$C$4:$E$1000,2,FALSE),"-")</f>
        <v>-</v>
      </c>
      <c r="F844" s="8" t="str">
        <f>IFERROR(VLOOKUP(C844,选股!$C$4:$E$1000,3,FALSE),"-")</f>
        <v>-</v>
      </c>
      <c r="G844" s="8"/>
      <c r="H844" s="9"/>
      <c r="I844" s="9" t="str">
        <f t="shared" si="27"/>
        <v>-</v>
      </c>
      <c r="J844" s="9"/>
      <c r="K844" s="8"/>
    </row>
    <row r="845" customHeight="1" spans="2:11">
      <c r="B845" s="8" t="str">
        <f t="shared" si="26"/>
        <v/>
      </c>
      <c r="C845" s="8"/>
      <c r="D845" s="8"/>
      <c r="E845" s="8" t="str">
        <f>IFERROR(VLOOKUP(C845,选股!$C$4:$E$1000,2,FALSE),"-")</f>
        <v>-</v>
      </c>
      <c r="F845" s="8" t="str">
        <f>IFERROR(VLOOKUP(C845,选股!$C$4:$E$1000,3,FALSE),"-")</f>
        <v>-</v>
      </c>
      <c r="G845" s="8"/>
      <c r="H845" s="9"/>
      <c r="I845" s="9" t="str">
        <f t="shared" si="27"/>
        <v>-</v>
      </c>
      <c r="J845" s="9"/>
      <c r="K845" s="8"/>
    </row>
    <row r="846" customHeight="1" spans="2:11">
      <c r="B846" s="8" t="str">
        <f t="shared" si="26"/>
        <v/>
      </c>
      <c r="C846" s="8"/>
      <c r="D846" s="8"/>
      <c r="E846" s="8" t="str">
        <f>IFERROR(VLOOKUP(C846,选股!$C$4:$E$1000,2,FALSE),"-")</f>
        <v>-</v>
      </c>
      <c r="F846" s="8" t="str">
        <f>IFERROR(VLOOKUP(C846,选股!$C$4:$E$1000,3,FALSE),"-")</f>
        <v>-</v>
      </c>
      <c r="G846" s="8"/>
      <c r="H846" s="9"/>
      <c r="I846" s="9" t="str">
        <f t="shared" si="27"/>
        <v>-</v>
      </c>
      <c r="J846" s="9"/>
      <c r="K846" s="8"/>
    </row>
    <row r="847" customHeight="1" spans="2:11">
      <c r="B847" s="8" t="str">
        <f t="shared" si="26"/>
        <v/>
      </c>
      <c r="C847" s="8"/>
      <c r="D847" s="8"/>
      <c r="E847" s="8" t="str">
        <f>IFERROR(VLOOKUP(C847,选股!$C$4:$E$1000,2,FALSE),"-")</f>
        <v>-</v>
      </c>
      <c r="F847" s="8" t="str">
        <f>IFERROR(VLOOKUP(C847,选股!$C$4:$E$1000,3,FALSE),"-")</f>
        <v>-</v>
      </c>
      <c r="G847" s="8"/>
      <c r="H847" s="9"/>
      <c r="I847" s="9" t="str">
        <f t="shared" si="27"/>
        <v>-</v>
      </c>
      <c r="J847" s="9"/>
      <c r="K847" s="8"/>
    </row>
    <row r="848" customHeight="1" spans="2:11">
      <c r="B848" s="8" t="str">
        <f t="shared" si="26"/>
        <v/>
      </c>
      <c r="C848" s="8"/>
      <c r="D848" s="8"/>
      <c r="E848" s="8" t="str">
        <f>IFERROR(VLOOKUP(C848,选股!$C$4:$E$1000,2,FALSE),"-")</f>
        <v>-</v>
      </c>
      <c r="F848" s="8" t="str">
        <f>IFERROR(VLOOKUP(C848,选股!$C$4:$E$1000,3,FALSE),"-")</f>
        <v>-</v>
      </c>
      <c r="G848" s="8"/>
      <c r="H848" s="9"/>
      <c r="I848" s="9" t="str">
        <f t="shared" si="27"/>
        <v>-</v>
      </c>
      <c r="J848" s="9"/>
      <c r="K848" s="8"/>
    </row>
    <row r="849" customHeight="1" spans="2:11">
      <c r="B849" s="8" t="str">
        <f t="shared" si="26"/>
        <v/>
      </c>
      <c r="C849" s="8"/>
      <c r="D849" s="8"/>
      <c r="E849" s="8" t="str">
        <f>IFERROR(VLOOKUP(C849,选股!$C$4:$E$1000,2,FALSE),"-")</f>
        <v>-</v>
      </c>
      <c r="F849" s="8" t="str">
        <f>IFERROR(VLOOKUP(C849,选股!$C$4:$E$1000,3,FALSE),"-")</f>
        <v>-</v>
      </c>
      <c r="G849" s="8"/>
      <c r="H849" s="9"/>
      <c r="I849" s="9" t="str">
        <f t="shared" si="27"/>
        <v>-</v>
      </c>
      <c r="J849" s="9"/>
      <c r="K849" s="8"/>
    </row>
    <row r="850" customHeight="1" spans="2:11">
      <c r="B850" s="8" t="str">
        <f t="shared" si="26"/>
        <v/>
      </c>
      <c r="C850" s="8"/>
      <c r="D850" s="8"/>
      <c r="E850" s="8" t="str">
        <f>IFERROR(VLOOKUP(C850,选股!$C$4:$E$1000,2,FALSE),"-")</f>
        <v>-</v>
      </c>
      <c r="F850" s="8" t="str">
        <f>IFERROR(VLOOKUP(C850,选股!$C$4:$E$1000,3,FALSE),"-")</f>
        <v>-</v>
      </c>
      <c r="G850" s="8"/>
      <c r="H850" s="9"/>
      <c r="I850" s="9" t="str">
        <f t="shared" si="27"/>
        <v>-</v>
      </c>
      <c r="J850" s="9"/>
      <c r="K850" s="8"/>
    </row>
    <row r="851" customHeight="1" spans="2:11">
      <c r="B851" s="8" t="str">
        <f t="shared" si="26"/>
        <v/>
      </c>
      <c r="C851" s="8"/>
      <c r="D851" s="8"/>
      <c r="E851" s="8" t="str">
        <f>IFERROR(VLOOKUP(C851,选股!$C$4:$E$1000,2,FALSE),"-")</f>
        <v>-</v>
      </c>
      <c r="F851" s="8" t="str">
        <f>IFERROR(VLOOKUP(C851,选股!$C$4:$E$1000,3,FALSE),"-")</f>
        <v>-</v>
      </c>
      <c r="G851" s="8"/>
      <c r="H851" s="9"/>
      <c r="I851" s="9" t="str">
        <f t="shared" si="27"/>
        <v>-</v>
      </c>
      <c r="J851" s="9"/>
      <c r="K851" s="8"/>
    </row>
    <row r="852" customHeight="1" spans="2:11">
      <c r="B852" s="8" t="str">
        <f t="shared" si="26"/>
        <v/>
      </c>
      <c r="C852" s="8"/>
      <c r="D852" s="8"/>
      <c r="E852" s="8" t="str">
        <f>IFERROR(VLOOKUP(C852,选股!$C$4:$E$1000,2,FALSE),"-")</f>
        <v>-</v>
      </c>
      <c r="F852" s="8" t="str">
        <f>IFERROR(VLOOKUP(C852,选股!$C$4:$E$1000,3,FALSE),"-")</f>
        <v>-</v>
      </c>
      <c r="G852" s="8"/>
      <c r="H852" s="9"/>
      <c r="I852" s="9" t="str">
        <f t="shared" si="27"/>
        <v>-</v>
      </c>
      <c r="J852" s="9"/>
      <c r="K852" s="8"/>
    </row>
    <row r="853" customHeight="1" spans="2:11">
      <c r="B853" s="8" t="str">
        <f t="shared" si="26"/>
        <v/>
      </c>
      <c r="C853" s="8"/>
      <c r="D853" s="8"/>
      <c r="E853" s="8" t="str">
        <f>IFERROR(VLOOKUP(C853,选股!$C$4:$E$1000,2,FALSE),"-")</f>
        <v>-</v>
      </c>
      <c r="F853" s="8" t="str">
        <f>IFERROR(VLOOKUP(C853,选股!$C$4:$E$1000,3,FALSE),"-")</f>
        <v>-</v>
      </c>
      <c r="G853" s="8"/>
      <c r="H853" s="9"/>
      <c r="I853" s="9" t="str">
        <f t="shared" si="27"/>
        <v>-</v>
      </c>
      <c r="J853" s="9"/>
      <c r="K853" s="8"/>
    </row>
    <row r="854" customHeight="1" spans="2:11">
      <c r="B854" s="8" t="str">
        <f t="shared" si="26"/>
        <v/>
      </c>
      <c r="C854" s="8"/>
      <c r="D854" s="8"/>
      <c r="E854" s="8" t="str">
        <f>IFERROR(VLOOKUP(C854,选股!$C$4:$E$1000,2,FALSE),"-")</f>
        <v>-</v>
      </c>
      <c r="F854" s="8" t="str">
        <f>IFERROR(VLOOKUP(C854,选股!$C$4:$E$1000,3,FALSE),"-")</f>
        <v>-</v>
      </c>
      <c r="G854" s="8"/>
      <c r="H854" s="9"/>
      <c r="I854" s="9" t="str">
        <f t="shared" si="27"/>
        <v>-</v>
      </c>
      <c r="J854" s="9"/>
      <c r="K854" s="8"/>
    </row>
    <row r="855" customHeight="1" spans="2:11">
      <c r="B855" s="8" t="str">
        <f t="shared" si="26"/>
        <v/>
      </c>
      <c r="C855" s="8"/>
      <c r="D855" s="8"/>
      <c r="E855" s="8" t="str">
        <f>IFERROR(VLOOKUP(C855,选股!$C$4:$E$1000,2,FALSE),"-")</f>
        <v>-</v>
      </c>
      <c r="F855" s="8" t="str">
        <f>IFERROR(VLOOKUP(C855,选股!$C$4:$E$1000,3,FALSE),"-")</f>
        <v>-</v>
      </c>
      <c r="G855" s="8"/>
      <c r="H855" s="9"/>
      <c r="I855" s="9" t="str">
        <f t="shared" si="27"/>
        <v>-</v>
      </c>
      <c r="J855" s="9"/>
      <c r="K855" s="8"/>
    </row>
    <row r="856" customHeight="1" spans="2:11">
      <c r="B856" s="8" t="str">
        <f t="shared" si="26"/>
        <v/>
      </c>
      <c r="C856" s="8"/>
      <c r="D856" s="8"/>
      <c r="E856" s="8" t="str">
        <f>IFERROR(VLOOKUP(C856,选股!$C$4:$E$1000,2,FALSE),"-")</f>
        <v>-</v>
      </c>
      <c r="F856" s="8" t="str">
        <f>IFERROR(VLOOKUP(C856,选股!$C$4:$E$1000,3,FALSE),"-")</f>
        <v>-</v>
      </c>
      <c r="G856" s="8"/>
      <c r="H856" s="9"/>
      <c r="I856" s="9" t="str">
        <f t="shared" si="27"/>
        <v>-</v>
      </c>
      <c r="J856" s="9"/>
      <c r="K856" s="8"/>
    </row>
    <row r="857" customHeight="1" spans="2:11">
      <c r="B857" s="8" t="str">
        <f t="shared" si="26"/>
        <v/>
      </c>
      <c r="C857" s="8"/>
      <c r="D857" s="8"/>
      <c r="E857" s="8" t="str">
        <f>IFERROR(VLOOKUP(C857,选股!$C$4:$E$1000,2,FALSE),"-")</f>
        <v>-</v>
      </c>
      <c r="F857" s="8" t="str">
        <f>IFERROR(VLOOKUP(C857,选股!$C$4:$E$1000,3,FALSE),"-")</f>
        <v>-</v>
      </c>
      <c r="G857" s="8"/>
      <c r="H857" s="9"/>
      <c r="I857" s="9" t="str">
        <f t="shared" si="27"/>
        <v>-</v>
      </c>
      <c r="J857" s="9"/>
      <c r="K857" s="8"/>
    </row>
    <row r="858" customHeight="1" spans="2:11">
      <c r="B858" s="8" t="str">
        <f t="shared" si="26"/>
        <v/>
      </c>
      <c r="C858" s="8"/>
      <c r="D858" s="8"/>
      <c r="E858" s="8" t="str">
        <f>IFERROR(VLOOKUP(C858,选股!$C$4:$E$1000,2,FALSE),"-")</f>
        <v>-</v>
      </c>
      <c r="F858" s="8" t="str">
        <f>IFERROR(VLOOKUP(C858,选股!$C$4:$E$1000,3,FALSE),"-")</f>
        <v>-</v>
      </c>
      <c r="G858" s="8"/>
      <c r="H858" s="9"/>
      <c r="I858" s="9" t="str">
        <f t="shared" si="27"/>
        <v>-</v>
      </c>
      <c r="J858" s="9"/>
      <c r="K858" s="8"/>
    </row>
    <row r="859" customHeight="1" spans="2:11">
      <c r="B859" s="8" t="str">
        <f t="shared" si="26"/>
        <v/>
      </c>
      <c r="C859" s="8"/>
      <c r="D859" s="8"/>
      <c r="E859" s="8" t="str">
        <f>IFERROR(VLOOKUP(C859,选股!$C$4:$E$1000,2,FALSE),"-")</f>
        <v>-</v>
      </c>
      <c r="F859" s="8" t="str">
        <f>IFERROR(VLOOKUP(C859,选股!$C$4:$E$1000,3,FALSE),"-")</f>
        <v>-</v>
      </c>
      <c r="G859" s="8"/>
      <c r="H859" s="9"/>
      <c r="I859" s="9" t="str">
        <f t="shared" si="27"/>
        <v>-</v>
      </c>
      <c r="J859" s="9"/>
      <c r="K859" s="8"/>
    </row>
    <row r="860" customHeight="1" spans="2:11">
      <c r="B860" s="8" t="str">
        <f t="shared" si="26"/>
        <v/>
      </c>
      <c r="C860" s="8"/>
      <c r="D860" s="8"/>
      <c r="E860" s="8" t="str">
        <f>IFERROR(VLOOKUP(C860,选股!$C$4:$E$1000,2,FALSE),"-")</f>
        <v>-</v>
      </c>
      <c r="F860" s="8" t="str">
        <f>IFERROR(VLOOKUP(C860,选股!$C$4:$E$1000,3,FALSE),"-")</f>
        <v>-</v>
      </c>
      <c r="G860" s="8"/>
      <c r="H860" s="9"/>
      <c r="I860" s="9" t="str">
        <f t="shared" si="27"/>
        <v>-</v>
      </c>
      <c r="J860" s="9"/>
      <c r="K860" s="8"/>
    </row>
    <row r="861" customHeight="1" spans="2:11">
      <c r="B861" s="8" t="str">
        <f t="shared" si="26"/>
        <v/>
      </c>
      <c r="C861" s="8"/>
      <c r="D861" s="8"/>
      <c r="E861" s="8" t="str">
        <f>IFERROR(VLOOKUP(C861,选股!$C$4:$E$1000,2,FALSE),"-")</f>
        <v>-</v>
      </c>
      <c r="F861" s="8" t="str">
        <f>IFERROR(VLOOKUP(C861,选股!$C$4:$E$1000,3,FALSE),"-")</f>
        <v>-</v>
      </c>
      <c r="G861" s="8"/>
      <c r="H861" s="9"/>
      <c r="I861" s="9" t="str">
        <f t="shared" si="27"/>
        <v>-</v>
      </c>
      <c r="J861" s="9"/>
      <c r="K861" s="8"/>
    </row>
    <row r="862" customHeight="1" spans="2:11">
      <c r="B862" s="8" t="str">
        <f t="shared" si="26"/>
        <v/>
      </c>
      <c r="C862" s="8"/>
      <c r="D862" s="8"/>
      <c r="E862" s="8" t="str">
        <f>IFERROR(VLOOKUP(C862,选股!$C$4:$E$1000,2,FALSE),"-")</f>
        <v>-</v>
      </c>
      <c r="F862" s="8" t="str">
        <f>IFERROR(VLOOKUP(C862,选股!$C$4:$E$1000,3,FALSE),"-")</f>
        <v>-</v>
      </c>
      <c r="G862" s="8"/>
      <c r="H862" s="9"/>
      <c r="I862" s="9" t="str">
        <f t="shared" si="27"/>
        <v>-</v>
      </c>
      <c r="J862" s="9"/>
      <c r="K862" s="8"/>
    </row>
    <row r="863" customHeight="1" spans="2:11">
      <c r="B863" s="8" t="str">
        <f t="shared" si="26"/>
        <v/>
      </c>
      <c r="C863" s="8"/>
      <c r="D863" s="8"/>
      <c r="E863" s="8" t="str">
        <f>IFERROR(VLOOKUP(C863,选股!$C$4:$E$1000,2,FALSE),"-")</f>
        <v>-</v>
      </c>
      <c r="F863" s="8" t="str">
        <f>IFERROR(VLOOKUP(C863,选股!$C$4:$E$1000,3,FALSE),"-")</f>
        <v>-</v>
      </c>
      <c r="G863" s="8"/>
      <c r="H863" s="9"/>
      <c r="I863" s="9" t="str">
        <f t="shared" si="27"/>
        <v>-</v>
      </c>
      <c r="J863" s="9"/>
      <c r="K863" s="8"/>
    </row>
    <row r="864" customHeight="1" spans="2:11">
      <c r="B864" s="8" t="str">
        <f t="shared" si="26"/>
        <v/>
      </c>
      <c r="C864" s="8"/>
      <c r="D864" s="8"/>
      <c r="E864" s="8" t="str">
        <f>IFERROR(VLOOKUP(C864,选股!$C$4:$E$1000,2,FALSE),"-")</f>
        <v>-</v>
      </c>
      <c r="F864" s="8" t="str">
        <f>IFERROR(VLOOKUP(C864,选股!$C$4:$E$1000,3,FALSE),"-")</f>
        <v>-</v>
      </c>
      <c r="G864" s="8"/>
      <c r="H864" s="9"/>
      <c r="I864" s="9" t="str">
        <f t="shared" si="27"/>
        <v>-</v>
      </c>
      <c r="J864" s="9"/>
      <c r="K864" s="8"/>
    </row>
    <row r="865" customHeight="1" spans="2:11">
      <c r="B865" s="8" t="str">
        <f t="shared" si="26"/>
        <v/>
      </c>
      <c r="C865" s="8"/>
      <c r="D865" s="8"/>
      <c r="E865" s="8" t="str">
        <f>IFERROR(VLOOKUP(C865,选股!$C$4:$E$1000,2,FALSE),"-")</f>
        <v>-</v>
      </c>
      <c r="F865" s="8" t="str">
        <f>IFERROR(VLOOKUP(C865,选股!$C$4:$E$1000,3,FALSE),"-")</f>
        <v>-</v>
      </c>
      <c r="G865" s="8"/>
      <c r="H865" s="9"/>
      <c r="I865" s="9" t="str">
        <f t="shared" si="27"/>
        <v>-</v>
      </c>
      <c r="J865" s="9"/>
      <c r="K865" s="8"/>
    </row>
    <row r="866" customHeight="1" spans="2:11">
      <c r="B866" s="8" t="str">
        <f t="shared" si="26"/>
        <v/>
      </c>
      <c r="C866" s="8"/>
      <c r="D866" s="8"/>
      <c r="E866" s="8" t="str">
        <f>IFERROR(VLOOKUP(C866,选股!$C$4:$E$1000,2,FALSE),"-")</f>
        <v>-</v>
      </c>
      <c r="F866" s="8" t="str">
        <f>IFERROR(VLOOKUP(C866,选股!$C$4:$E$1000,3,FALSE),"-")</f>
        <v>-</v>
      </c>
      <c r="G866" s="8"/>
      <c r="H866" s="9"/>
      <c r="I866" s="9" t="str">
        <f t="shared" si="27"/>
        <v>-</v>
      </c>
      <c r="J866" s="9"/>
      <c r="K866" s="8"/>
    </row>
    <row r="867" customHeight="1" spans="2:11">
      <c r="B867" s="8" t="str">
        <f t="shared" si="26"/>
        <v/>
      </c>
      <c r="C867" s="8"/>
      <c r="D867" s="8"/>
      <c r="E867" s="8" t="str">
        <f>IFERROR(VLOOKUP(C867,选股!$C$4:$E$1000,2,FALSE),"-")</f>
        <v>-</v>
      </c>
      <c r="F867" s="8" t="str">
        <f>IFERROR(VLOOKUP(C867,选股!$C$4:$E$1000,3,FALSE),"-")</f>
        <v>-</v>
      </c>
      <c r="G867" s="8"/>
      <c r="H867" s="9"/>
      <c r="I867" s="9" t="str">
        <f t="shared" si="27"/>
        <v>-</v>
      </c>
      <c r="J867" s="9"/>
      <c r="K867" s="8"/>
    </row>
    <row r="868" customHeight="1" spans="2:11">
      <c r="B868" s="8" t="str">
        <f t="shared" si="26"/>
        <v/>
      </c>
      <c r="C868" s="8"/>
      <c r="D868" s="8"/>
      <c r="E868" s="8" t="str">
        <f>IFERROR(VLOOKUP(C868,选股!$C$4:$E$1000,2,FALSE),"-")</f>
        <v>-</v>
      </c>
      <c r="F868" s="8" t="str">
        <f>IFERROR(VLOOKUP(C868,选股!$C$4:$E$1000,3,FALSE),"-")</f>
        <v>-</v>
      </c>
      <c r="G868" s="8"/>
      <c r="H868" s="9"/>
      <c r="I868" s="9" t="str">
        <f t="shared" si="27"/>
        <v>-</v>
      </c>
      <c r="J868" s="9"/>
      <c r="K868" s="8"/>
    </row>
    <row r="869" customHeight="1" spans="2:11">
      <c r="B869" s="8" t="str">
        <f t="shared" si="26"/>
        <v/>
      </c>
      <c r="C869" s="8"/>
      <c r="D869" s="8"/>
      <c r="E869" s="8" t="str">
        <f>IFERROR(VLOOKUP(C869,选股!$C$4:$E$1000,2,FALSE),"-")</f>
        <v>-</v>
      </c>
      <c r="F869" s="8" t="str">
        <f>IFERROR(VLOOKUP(C869,选股!$C$4:$E$1000,3,FALSE),"-")</f>
        <v>-</v>
      </c>
      <c r="G869" s="8"/>
      <c r="H869" s="9"/>
      <c r="I869" s="9" t="str">
        <f t="shared" si="27"/>
        <v>-</v>
      </c>
      <c r="J869" s="9"/>
      <c r="K869" s="8"/>
    </row>
    <row r="870" customHeight="1" spans="2:11">
      <c r="B870" s="8" t="str">
        <f t="shared" si="26"/>
        <v/>
      </c>
      <c r="C870" s="8"/>
      <c r="D870" s="8"/>
      <c r="E870" s="8" t="str">
        <f>IFERROR(VLOOKUP(C870,选股!$C$4:$E$1000,2,FALSE),"-")</f>
        <v>-</v>
      </c>
      <c r="F870" s="8" t="str">
        <f>IFERROR(VLOOKUP(C870,选股!$C$4:$E$1000,3,FALSE),"-")</f>
        <v>-</v>
      </c>
      <c r="G870" s="8"/>
      <c r="H870" s="9"/>
      <c r="I870" s="9" t="str">
        <f t="shared" si="27"/>
        <v>-</v>
      </c>
      <c r="J870" s="9"/>
      <c r="K870" s="8"/>
    </row>
    <row r="871" customHeight="1" spans="2:11">
      <c r="B871" s="8" t="str">
        <f t="shared" si="26"/>
        <v/>
      </c>
      <c r="C871" s="8"/>
      <c r="D871" s="8"/>
      <c r="E871" s="8" t="str">
        <f>IFERROR(VLOOKUP(C871,选股!$C$4:$E$1000,2,FALSE),"-")</f>
        <v>-</v>
      </c>
      <c r="F871" s="8" t="str">
        <f>IFERROR(VLOOKUP(C871,选股!$C$4:$E$1000,3,FALSE),"-")</f>
        <v>-</v>
      </c>
      <c r="G871" s="8"/>
      <c r="H871" s="9"/>
      <c r="I871" s="9" t="str">
        <f t="shared" si="27"/>
        <v>-</v>
      </c>
      <c r="J871" s="9"/>
      <c r="K871" s="8"/>
    </row>
    <row r="872" customHeight="1" spans="2:11">
      <c r="B872" s="8" t="str">
        <f t="shared" si="26"/>
        <v/>
      </c>
      <c r="C872" s="8"/>
      <c r="D872" s="8"/>
      <c r="E872" s="8" t="str">
        <f>IFERROR(VLOOKUP(C872,选股!$C$4:$E$1000,2,FALSE),"-")</f>
        <v>-</v>
      </c>
      <c r="F872" s="8" t="str">
        <f>IFERROR(VLOOKUP(C872,选股!$C$4:$E$1000,3,FALSE),"-")</f>
        <v>-</v>
      </c>
      <c r="G872" s="8"/>
      <c r="H872" s="9"/>
      <c r="I872" s="9" t="str">
        <f t="shared" si="27"/>
        <v>-</v>
      </c>
      <c r="J872" s="9"/>
      <c r="K872" s="8"/>
    </row>
    <row r="873" customHeight="1" spans="2:11">
      <c r="B873" s="8" t="str">
        <f t="shared" si="26"/>
        <v/>
      </c>
      <c r="C873" s="8"/>
      <c r="D873" s="8"/>
      <c r="E873" s="8" t="str">
        <f>IFERROR(VLOOKUP(C873,选股!$C$4:$E$1000,2,FALSE),"-")</f>
        <v>-</v>
      </c>
      <c r="F873" s="8" t="str">
        <f>IFERROR(VLOOKUP(C873,选股!$C$4:$E$1000,3,FALSE),"-")</f>
        <v>-</v>
      </c>
      <c r="G873" s="8"/>
      <c r="H873" s="9"/>
      <c r="I873" s="9" t="str">
        <f t="shared" si="27"/>
        <v>-</v>
      </c>
      <c r="J873" s="9"/>
      <c r="K873" s="8"/>
    </row>
    <row r="874" customHeight="1" spans="2:11">
      <c r="B874" s="8" t="str">
        <f t="shared" si="26"/>
        <v/>
      </c>
      <c r="C874" s="8"/>
      <c r="D874" s="8"/>
      <c r="E874" s="8" t="str">
        <f>IFERROR(VLOOKUP(C874,选股!$C$4:$E$1000,2,FALSE),"-")</f>
        <v>-</v>
      </c>
      <c r="F874" s="8" t="str">
        <f>IFERROR(VLOOKUP(C874,选股!$C$4:$E$1000,3,FALSE),"-")</f>
        <v>-</v>
      </c>
      <c r="G874" s="8"/>
      <c r="H874" s="9"/>
      <c r="I874" s="9" t="str">
        <f t="shared" si="27"/>
        <v>-</v>
      </c>
      <c r="J874" s="9"/>
      <c r="K874" s="8"/>
    </row>
    <row r="875" customHeight="1" spans="2:11">
      <c r="B875" s="8" t="str">
        <f t="shared" si="26"/>
        <v/>
      </c>
      <c r="C875" s="8"/>
      <c r="D875" s="8"/>
      <c r="E875" s="8" t="str">
        <f>IFERROR(VLOOKUP(C875,选股!$C$4:$E$1000,2,FALSE),"-")</f>
        <v>-</v>
      </c>
      <c r="F875" s="8" t="str">
        <f>IFERROR(VLOOKUP(C875,选股!$C$4:$E$1000,3,FALSE),"-")</f>
        <v>-</v>
      </c>
      <c r="G875" s="8"/>
      <c r="H875" s="9"/>
      <c r="I875" s="9" t="str">
        <f t="shared" si="27"/>
        <v>-</v>
      </c>
      <c r="J875" s="9"/>
      <c r="K875" s="8"/>
    </row>
    <row r="876" customHeight="1" spans="2:11">
      <c r="B876" s="8" t="str">
        <f t="shared" si="26"/>
        <v/>
      </c>
      <c r="C876" s="8"/>
      <c r="D876" s="8"/>
      <c r="E876" s="8" t="str">
        <f>IFERROR(VLOOKUP(C876,选股!$C$4:$E$1000,2,FALSE),"-")</f>
        <v>-</v>
      </c>
      <c r="F876" s="8" t="str">
        <f>IFERROR(VLOOKUP(C876,选股!$C$4:$E$1000,3,FALSE),"-")</f>
        <v>-</v>
      </c>
      <c r="G876" s="8"/>
      <c r="H876" s="9"/>
      <c r="I876" s="9" t="str">
        <f t="shared" si="27"/>
        <v>-</v>
      </c>
      <c r="J876" s="9"/>
      <c r="K876" s="8"/>
    </row>
    <row r="877" customHeight="1" spans="2:11">
      <c r="B877" s="8" t="str">
        <f t="shared" si="26"/>
        <v/>
      </c>
      <c r="C877" s="8"/>
      <c r="D877" s="8"/>
      <c r="E877" s="8" t="str">
        <f>IFERROR(VLOOKUP(C877,选股!$C$4:$E$1000,2,FALSE),"-")</f>
        <v>-</v>
      </c>
      <c r="F877" s="8" t="str">
        <f>IFERROR(VLOOKUP(C877,选股!$C$4:$E$1000,3,FALSE),"-")</f>
        <v>-</v>
      </c>
      <c r="G877" s="8"/>
      <c r="H877" s="9"/>
      <c r="I877" s="9" t="str">
        <f t="shared" si="27"/>
        <v>-</v>
      </c>
      <c r="J877" s="9"/>
      <c r="K877" s="8"/>
    </row>
    <row r="878" customHeight="1" spans="2:11">
      <c r="B878" s="8" t="str">
        <f t="shared" si="26"/>
        <v/>
      </c>
      <c r="C878" s="8"/>
      <c r="D878" s="8"/>
      <c r="E878" s="8" t="str">
        <f>IFERROR(VLOOKUP(C878,选股!$C$4:$E$1000,2,FALSE),"-")</f>
        <v>-</v>
      </c>
      <c r="F878" s="8" t="str">
        <f>IFERROR(VLOOKUP(C878,选股!$C$4:$E$1000,3,FALSE),"-")</f>
        <v>-</v>
      </c>
      <c r="G878" s="8"/>
      <c r="H878" s="9"/>
      <c r="I878" s="9" t="str">
        <f t="shared" si="27"/>
        <v>-</v>
      </c>
      <c r="J878" s="9"/>
      <c r="K878" s="8"/>
    </row>
    <row r="879" customHeight="1" spans="2:11">
      <c r="B879" s="8" t="str">
        <f t="shared" si="26"/>
        <v/>
      </c>
      <c r="C879" s="8"/>
      <c r="D879" s="8"/>
      <c r="E879" s="8" t="str">
        <f>IFERROR(VLOOKUP(C879,选股!$C$4:$E$1000,2,FALSE),"-")</f>
        <v>-</v>
      </c>
      <c r="F879" s="8" t="str">
        <f>IFERROR(VLOOKUP(C879,选股!$C$4:$E$1000,3,FALSE),"-")</f>
        <v>-</v>
      </c>
      <c r="G879" s="8"/>
      <c r="H879" s="9"/>
      <c r="I879" s="9" t="str">
        <f t="shared" si="27"/>
        <v>-</v>
      </c>
      <c r="J879" s="9"/>
      <c r="K879" s="8"/>
    </row>
    <row r="880" customHeight="1" spans="2:11">
      <c r="B880" s="8" t="str">
        <f t="shared" si="26"/>
        <v/>
      </c>
      <c r="C880" s="8"/>
      <c r="D880" s="8"/>
      <c r="E880" s="8" t="str">
        <f>IFERROR(VLOOKUP(C880,选股!$C$4:$E$1000,2,FALSE),"-")</f>
        <v>-</v>
      </c>
      <c r="F880" s="8" t="str">
        <f>IFERROR(VLOOKUP(C880,选股!$C$4:$E$1000,3,FALSE),"-")</f>
        <v>-</v>
      </c>
      <c r="G880" s="8"/>
      <c r="H880" s="9"/>
      <c r="I880" s="9" t="str">
        <f t="shared" si="27"/>
        <v>-</v>
      </c>
      <c r="J880" s="9"/>
      <c r="K880" s="8"/>
    </row>
    <row r="881" customHeight="1" spans="2:11">
      <c r="B881" s="8" t="str">
        <f t="shared" si="26"/>
        <v/>
      </c>
      <c r="C881" s="8"/>
      <c r="D881" s="8"/>
      <c r="E881" s="8" t="str">
        <f>IFERROR(VLOOKUP(C881,选股!$C$4:$E$1000,2,FALSE),"-")</f>
        <v>-</v>
      </c>
      <c r="F881" s="8" t="str">
        <f>IFERROR(VLOOKUP(C881,选股!$C$4:$E$1000,3,FALSE),"-")</f>
        <v>-</v>
      </c>
      <c r="G881" s="8"/>
      <c r="H881" s="9"/>
      <c r="I881" s="9" t="str">
        <f t="shared" si="27"/>
        <v>-</v>
      </c>
      <c r="J881" s="9"/>
      <c r="K881" s="8"/>
    </row>
    <row r="882" customHeight="1" spans="2:11">
      <c r="B882" s="8" t="str">
        <f t="shared" si="26"/>
        <v/>
      </c>
      <c r="C882" s="8"/>
      <c r="D882" s="8"/>
      <c r="E882" s="8" t="str">
        <f>IFERROR(VLOOKUP(C882,选股!$C$4:$E$1000,2,FALSE),"-")</f>
        <v>-</v>
      </c>
      <c r="F882" s="8" t="str">
        <f>IFERROR(VLOOKUP(C882,选股!$C$4:$E$1000,3,FALSE),"-")</f>
        <v>-</v>
      </c>
      <c r="G882" s="8"/>
      <c r="H882" s="9"/>
      <c r="I882" s="9" t="str">
        <f t="shared" si="27"/>
        <v>-</v>
      </c>
      <c r="J882" s="9"/>
      <c r="K882" s="8"/>
    </row>
    <row r="883" customHeight="1" spans="2:11">
      <c r="B883" s="8" t="str">
        <f t="shared" si="26"/>
        <v/>
      </c>
      <c r="C883" s="8"/>
      <c r="D883" s="8"/>
      <c r="E883" s="8" t="str">
        <f>IFERROR(VLOOKUP(C883,选股!$C$4:$E$1000,2,FALSE),"-")</f>
        <v>-</v>
      </c>
      <c r="F883" s="8" t="str">
        <f>IFERROR(VLOOKUP(C883,选股!$C$4:$E$1000,3,FALSE),"-")</f>
        <v>-</v>
      </c>
      <c r="G883" s="8"/>
      <c r="H883" s="9"/>
      <c r="I883" s="9" t="str">
        <f t="shared" si="27"/>
        <v>-</v>
      </c>
      <c r="J883" s="9"/>
      <c r="K883" s="8"/>
    </row>
    <row r="884" customHeight="1" spans="2:11">
      <c r="B884" s="8" t="str">
        <f t="shared" si="26"/>
        <v/>
      </c>
      <c r="C884" s="8"/>
      <c r="D884" s="8"/>
      <c r="E884" s="8" t="str">
        <f>IFERROR(VLOOKUP(C884,选股!$C$4:$E$1000,2,FALSE),"-")</f>
        <v>-</v>
      </c>
      <c r="F884" s="8" t="str">
        <f>IFERROR(VLOOKUP(C884,选股!$C$4:$E$1000,3,FALSE),"-")</f>
        <v>-</v>
      </c>
      <c r="G884" s="8"/>
      <c r="H884" s="9"/>
      <c r="I884" s="9" t="str">
        <f t="shared" si="27"/>
        <v>-</v>
      </c>
      <c r="J884" s="9"/>
      <c r="K884" s="8"/>
    </row>
    <row r="885" customHeight="1" spans="2:11">
      <c r="B885" s="8" t="str">
        <f t="shared" si="26"/>
        <v/>
      </c>
      <c r="C885" s="8"/>
      <c r="D885" s="8"/>
      <c r="E885" s="8" t="str">
        <f>IFERROR(VLOOKUP(C885,选股!$C$4:$E$1000,2,FALSE),"-")</f>
        <v>-</v>
      </c>
      <c r="F885" s="8" t="str">
        <f>IFERROR(VLOOKUP(C885,选股!$C$4:$E$1000,3,FALSE),"-")</f>
        <v>-</v>
      </c>
      <c r="G885" s="8"/>
      <c r="H885" s="9"/>
      <c r="I885" s="9" t="str">
        <f t="shared" si="27"/>
        <v>-</v>
      </c>
      <c r="J885" s="9"/>
      <c r="K885" s="8"/>
    </row>
    <row r="886" customHeight="1" spans="2:11">
      <c r="B886" s="8" t="str">
        <f t="shared" si="26"/>
        <v/>
      </c>
      <c r="C886" s="8"/>
      <c r="D886" s="8"/>
      <c r="E886" s="8" t="str">
        <f>IFERROR(VLOOKUP(C886,选股!$C$4:$E$1000,2,FALSE),"-")</f>
        <v>-</v>
      </c>
      <c r="F886" s="8" t="str">
        <f>IFERROR(VLOOKUP(C886,选股!$C$4:$E$1000,3,FALSE),"-")</f>
        <v>-</v>
      </c>
      <c r="G886" s="8"/>
      <c r="H886" s="9"/>
      <c r="I886" s="9" t="str">
        <f t="shared" si="27"/>
        <v>-</v>
      </c>
      <c r="J886" s="9"/>
      <c r="K886" s="8"/>
    </row>
    <row r="887" customHeight="1" spans="2:11">
      <c r="B887" s="8" t="str">
        <f t="shared" si="26"/>
        <v/>
      </c>
      <c r="C887" s="8"/>
      <c r="D887" s="8"/>
      <c r="E887" s="8" t="str">
        <f>IFERROR(VLOOKUP(C887,选股!$C$4:$E$1000,2,FALSE),"-")</f>
        <v>-</v>
      </c>
      <c r="F887" s="8" t="str">
        <f>IFERROR(VLOOKUP(C887,选股!$C$4:$E$1000,3,FALSE),"-")</f>
        <v>-</v>
      </c>
      <c r="G887" s="8"/>
      <c r="H887" s="9"/>
      <c r="I887" s="9" t="str">
        <f t="shared" si="27"/>
        <v>-</v>
      </c>
      <c r="J887" s="9"/>
      <c r="K887" s="8"/>
    </row>
    <row r="888" customHeight="1" spans="2:11">
      <c r="B888" s="8" t="str">
        <f t="shared" si="26"/>
        <v/>
      </c>
      <c r="C888" s="8"/>
      <c r="D888" s="8"/>
      <c r="E888" s="8" t="str">
        <f>IFERROR(VLOOKUP(C888,选股!$C$4:$E$1000,2,FALSE),"-")</f>
        <v>-</v>
      </c>
      <c r="F888" s="8" t="str">
        <f>IFERROR(VLOOKUP(C888,选股!$C$4:$E$1000,3,FALSE),"-")</f>
        <v>-</v>
      </c>
      <c r="G888" s="8"/>
      <c r="H888" s="9"/>
      <c r="I888" s="9" t="str">
        <f t="shared" si="27"/>
        <v>-</v>
      </c>
      <c r="J888" s="9"/>
      <c r="K888" s="8"/>
    </row>
    <row r="889" customHeight="1" spans="2:11">
      <c r="B889" s="8" t="str">
        <f t="shared" si="26"/>
        <v/>
      </c>
      <c r="C889" s="8"/>
      <c r="D889" s="8"/>
      <c r="E889" s="8" t="str">
        <f>IFERROR(VLOOKUP(C889,选股!$C$4:$E$1000,2,FALSE),"-")</f>
        <v>-</v>
      </c>
      <c r="F889" s="8" t="str">
        <f>IFERROR(VLOOKUP(C889,选股!$C$4:$E$1000,3,FALSE),"-")</f>
        <v>-</v>
      </c>
      <c r="G889" s="8"/>
      <c r="H889" s="9"/>
      <c r="I889" s="9" t="str">
        <f t="shared" si="27"/>
        <v>-</v>
      </c>
      <c r="J889" s="9"/>
      <c r="K889" s="8"/>
    </row>
    <row r="890" customHeight="1" spans="2:11">
      <c r="B890" s="8" t="str">
        <f t="shared" si="26"/>
        <v/>
      </c>
      <c r="C890" s="8"/>
      <c r="D890" s="8"/>
      <c r="E890" s="8" t="str">
        <f>IFERROR(VLOOKUP(C890,选股!$C$4:$E$1000,2,FALSE),"-")</f>
        <v>-</v>
      </c>
      <c r="F890" s="8" t="str">
        <f>IFERROR(VLOOKUP(C890,选股!$C$4:$E$1000,3,FALSE),"-")</f>
        <v>-</v>
      </c>
      <c r="G890" s="8"/>
      <c r="H890" s="9"/>
      <c r="I890" s="9" t="str">
        <f t="shared" si="27"/>
        <v>-</v>
      </c>
      <c r="J890" s="9"/>
      <c r="K890" s="8"/>
    </row>
    <row r="891" customHeight="1" spans="2:11">
      <c r="B891" s="8" t="str">
        <f t="shared" si="26"/>
        <v/>
      </c>
      <c r="C891" s="8"/>
      <c r="D891" s="8"/>
      <c r="E891" s="8" t="str">
        <f>IFERROR(VLOOKUP(C891,选股!$C$4:$E$1000,2,FALSE),"-")</f>
        <v>-</v>
      </c>
      <c r="F891" s="8" t="str">
        <f>IFERROR(VLOOKUP(C891,选股!$C$4:$E$1000,3,FALSE),"-")</f>
        <v>-</v>
      </c>
      <c r="G891" s="8"/>
      <c r="H891" s="9"/>
      <c r="I891" s="9" t="str">
        <f t="shared" si="27"/>
        <v>-</v>
      </c>
      <c r="J891" s="9"/>
      <c r="K891" s="8"/>
    </row>
    <row r="892" customHeight="1" spans="2:11">
      <c r="B892" s="8" t="str">
        <f t="shared" si="26"/>
        <v/>
      </c>
      <c r="C892" s="8"/>
      <c r="D892" s="8"/>
      <c r="E892" s="8" t="str">
        <f>IFERROR(VLOOKUP(C892,选股!$C$4:$E$1000,2,FALSE),"-")</f>
        <v>-</v>
      </c>
      <c r="F892" s="8" t="str">
        <f>IFERROR(VLOOKUP(C892,选股!$C$4:$E$1000,3,FALSE),"-")</f>
        <v>-</v>
      </c>
      <c r="G892" s="8"/>
      <c r="H892" s="9"/>
      <c r="I892" s="9" t="str">
        <f t="shared" si="27"/>
        <v>-</v>
      </c>
      <c r="J892" s="9"/>
      <c r="K892" s="8"/>
    </row>
    <row r="893" customHeight="1" spans="2:11">
      <c r="B893" s="8" t="str">
        <f t="shared" si="26"/>
        <v/>
      </c>
      <c r="C893" s="8"/>
      <c r="D893" s="8"/>
      <c r="E893" s="8" t="str">
        <f>IFERROR(VLOOKUP(C893,选股!$C$4:$E$1000,2,FALSE),"-")</f>
        <v>-</v>
      </c>
      <c r="F893" s="8" t="str">
        <f>IFERROR(VLOOKUP(C893,选股!$C$4:$E$1000,3,FALSE),"-")</f>
        <v>-</v>
      </c>
      <c r="G893" s="8"/>
      <c r="H893" s="9"/>
      <c r="I893" s="9" t="str">
        <f t="shared" si="27"/>
        <v>-</v>
      </c>
      <c r="J893" s="9"/>
      <c r="K893" s="8"/>
    </row>
    <row r="894" customHeight="1" spans="2:11">
      <c r="B894" s="8" t="str">
        <f t="shared" si="26"/>
        <v/>
      </c>
      <c r="C894" s="8"/>
      <c r="D894" s="8"/>
      <c r="E894" s="8" t="str">
        <f>IFERROR(VLOOKUP(C894,选股!$C$4:$E$1000,2,FALSE),"-")</f>
        <v>-</v>
      </c>
      <c r="F894" s="8" t="str">
        <f>IFERROR(VLOOKUP(C894,选股!$C$4:$E$1000,3,FALSE),"-")</f>
        <v>-</v>
      </c>
      <c r="G894" s="8"/>
      <c r="H894" s="9"/>
      <c r="I894" s="9" t="str">
        <f t="shared" si="27"/>
        <v>-</v>
      </c>
      <c r="J894" s="9"/>
      <c r="K894" s="8"/>
    </row>
    <row r="895" customHeight="1" spans="2:11">
      <c r="B895" s="8" t="str">
        <f t="shared" si="26"/>
        <v/>
      </c>
      <c r="C895" s="8"/>
      <c r="D895" s="8"/>
      <c r="E895" s="8" t="str">
        <f>IFERROR(VLOOKUP(C895,选股!$C$4:$E$1000,2,FALSE),"-")</f>
        <v>-</v>
      </c>
      <c r="F895" s="8" t="str">
        <f>IFERROR(VLOOKUP(C895,选股!$C$4:$E$1000,3,FALSE),"-")</f>
        <v>-</v>
      </c>
      <c r="G895" s="8"/>
      <c r="H895" s="9"/>
      <c r="I895" s="9" t="str">
        <f t="shared" si="27"/>
        <v>-</v>
      </c>
      <c r="J895" s="9"/>
      <c r="K895" s="8"/>
    </row>
    <row r="896" customHeight="1" spans="2:11">
      <c r="B896" s="8" t="str">
        <f t="shared" si="26"/>
        <v/>
      </c>
      <c r="C896" s="8"/>
      <c r="D896" s="8"/>
      <c r="E896" s="8" t="str">
        <f>IFERROR(VLOOKUP(C896,选股!$C$4:$E$1000,2,FALSE),"-")</f>
        <v>-</v>
      </c>
      <c r="F896" s="8" t="str">
        <f>IFERROR(VLOOKUP(C896,选股!$C$4:$E$1000,3,FALSE),"-")</f>
        <v>-</v>
      </c>
      <c r="G896" s="8"/>
      <c r="H896" s="9"/>
      <c r="I896" s="9" t="str">
        <f t="shared" si="27"/>
        <v>-</v>
      </c>
      <c r="J896" s="9"/>
      <c r="K896" s="8"/>
    </row>
    <row r="897" customHeight="1" spans="2:11">
      <c r="B897" s="8" t="str">
        <f t="shared" si="26"/>
        <v/>
      </c>
      <c r="C897" s="8"/>
      <c r="D897" s="8"/>
      <c r="E897" s="8" t="str">
        <f>IFERROR(VLOOKUP(C897,选股!$C$4:$E$1000,2,FALSE),"-")</f>
        <v>-</v>
      </c>
      <c r="F897" s="8" t="str">
        <f>IFERROR(VLOOKUP(C897,选股!$C$4:$E$1000,3,FALSE),"-")</f>
        <v>-</v>
      </c>
      <c r="G897" s="8"/>
      <c r="H897" s="9"/>
      <c r="I897" s="9" t="str">
        <f t="shared" si="27"/>
        <v>-</v>
      </c>
      <c r="J897" s="9"/>
      <c r="K897" s="8"/>
    </row>
    <row r="898" customHeight="1" spans="2:11">
      <c r="B898" s="8" t="str">
        <f t="shared" si="26"/>
        <v/>
      </c>
      <c r="C898" s="8"/>
      <c r="D898" s="8"/>
      <c r="E898" s="8" t="str">
        <f>IFERROR(VLOOKUP(C898,选股!$C$4:$E$1000,2,FALSE),"-")</f>
        <v>-</v>
      </c>
      <c r="F898" s="8" t="str">
        <f>IFERROR(VLOOKUP(C898,选股!$C$4:$E$1000,3,FALSE),"-")</f>
        <v>-</v>
      </c>
      <c r="G898" s="8"/>
      <c r="H898" s="9"/>
      <c r="I898" s="9" t="str">
        <f t="shared" si="27"/>
        <v>-</v>
      </c>
      <c r="J898" s="9"/>
      <c r="K898" s="8"/>
    </row>
    <row r="899" customHeight="1" spans="2:11">
      <c r="B899" s="8" t="str">
        <f t="shared" si="26"/>
        <v/>
      </c>
      <c r="C899" s="8"/>
      <c r="D899" s="8"/>
      <c r="E899" s="8" t="str">
        <f>IFERROR(VLOOKUP(C899,选股!$C$4:$E$1000,2,FALSE),"-")</f>
        <v>-</v>
      </c>
      <c r="F899" s="8" t="str">
        <f>IFERROR(VLOOKUP(C899,选股!$C$4:$E$1000,3,FALSE),"-")</f>
        <v>-</v>
      </c>
      <c r="G899" s="8"/>
      <c r="H899" s="9"/>
      <c r="I899" s="9" t="str">
        <f t="shared" si="27"/>
        <v>-</v>
      </c>
      <c r="J899" s="9"/>
      <c r="K899" s="8"/>
    </row>
    <row r="900" customHeight="1" spans="2:11">
      <c r="B900" s="8" t="str">
        <f t="shared" si="26"/>
        <v/>
      </c>
      <c r="C900" s="8"/>
      <c r="D900" s="8"/>
      <c r="E900" s="8" t="str">
        <f>IFERROR(VLOOKUP(C900,选股!$C$4:$E$1000,2,FALSE),"-")</f>
        <v>-</v>
      </c>
      <c r="F900" s="8" t="str">
        <f>IFERROR(VLOOKUP(C900,选股!$C$4:$E$1000,3,FALSE),"-")</f>
        <v>-</v>
      </c>
      <c r="G900" s="8"/>
      <c r="H900" s="9"/>
      <c r="I900" s="9" t="str">
        <f t="shared" si="27"/>
        <v>-</v>
      </c>
      <c r="J900" s="9"/>
      <c r="K900" s="8"/>
    </row>
    <row r="901" customHeight="1" spans="2:11">
      <c r="B901" s="8" t="str">
        <f t="shared" ref="B901:B964" si="28">IF(C901&lt;&gt;"",ROW()-3,"")</f>
        <v/>
      </c>
      <c r="C901" s="8"/>
      <c r="D901" s="8"/>
      <c r="E901" s="8" t="str">
        <f>IFERROR(VLOOKUP(C901,选股!$C$4:$E$1000,2,FALSE),"-")</f>
        <v>-</v>
      </c>
      <c r="F901" s="8" t="str">
        <f>IFERROR(VLOOKUP(C901,选股!$C$4:$E$1000,3,FALSE),"-")</f>
        <v>-</v>
      </c>
      <c r="G901" s="8"/>
      <c r="H901" s="9"/>
      <c r="I901" s="9" t="str">
        <f t="shared" ref="I901:I964" si="29">IFERROR(IF(AND(G901&lt;&gt;"",H901&lt;&gt;""),G901*H901,"-"),"")</f>
        <v>-</v>
      </c>
      <c r="J901" s="9"/>
      <c r="K901" s="8"/>
    </row>
    <row r="902" customHeight="1" spans="2:11">
      <c r="B902" s="8" t="str">
        <f t="shared" si="28"/>
        <v/>
      </c>
      <c r="C902" s="8"/>
      <c r="D902" s="8"/>
      <c r="E902" s="8" t="str">
        <f>IFERROR(VLOOKUP(C902,选股!$C$4:$E$1000,2,FALSE),"-")</f>
        <v>-</v>
      </c>
      <c r="F902" s="8" t="str">
        <f>IFERROR(VLOOKUP(C902,选股!$C$4:$E$1000,3,FALSE),"-")</f>
        <v>-</v>
      </c>
      <c r="G902" s="8"/>
      <c r="H902" s="9"/>
      <c r="I902" s="9" t="str">
        <f t="shared" si="29"/>
        <v>-</v>
      </c>
      <c r="J902" s="9"/>
      <c r="K902" s="8"/>
    </row>
    <row r="903" customHeight="1" spans="2:11">
      <c r="B903" s="8" t="str">
        <f t="shared" si="28"/>
        <v/>
      </c>
      <c r="C903" s="8"/>
      <c r="D903" s="8"/>
      <c r="E903" s="8" t="str">
        <f>IFERROR(VLOOKUP(C903,选股!$C$4:$E$1000,2,FALSE),"-")</f>
        <v>-</v>
      </c>
      <c r="F903" s="8" t="str">
        <f>IFERROR(VLOOKUP(C903,选股!$C$4:$E$1000,3,FALSE),"-")</f>
        <v>-</v>
      </c>
      <c r="G903" s="8"/>
      <c r="H903" s="9"/>
      <c r="I903" s="9" t="str">
        <f t="shared" si="29"/>
        <v>-</v>
      </c>
      <c r="J903" s="9"/>
      <c r="K903" s="8"/>
    </row>
    <row r="904" customHeight="1" spans="2:11">
      <c r="B904" s="8" t="str">
        <f t="shared" si="28"/>
        <v/>
      </c>
      <c r="C904" s="8"/>
      <c r="D904" s="8"/>
      <c r="E904" s="8" t="str">
        <f>IFERROR(VLOOKUP(C904,选股!$C$4:$E$1000,2,FALSE),"-")</f>
        <v>-</v>
      </c>
      <c r="F904" s="8" t="str">
        <f>IFERROR(VLOOKUP(C904,选股!$C$4:$E$1000,3,FALSE),"-")</f>
        <v>-</v>
      </c>
      <c r="G904" s="8"/>
      <c r="H904" s="9"/>
      <c r="I904" s="9" t="str">
        <f t="shared" si="29"/>
        <v>-</v>
      </c>
      <c r="J904" s="9"/>
      <c r="K904" s="8"/>
    </row>
    <row r="905" customHeight="1" spans="2:11">
      <c r="B905" s="8" t="str">
        <f t="shared" si="28"/>
        <v/>
      </c>
      <c r="C905" s="8"/>
      <c r="D905" s="8"/>
      <c r="E905" s="8" t="str">
        <f>IFERROR(VLOOKUP(C905,选股!$C$4:$E$1000,2,FALSE),"-")</f>
        <v>-</v>
      </c>
      <c r="F905" s="8" t="str">
        <f>IFERROR(VLOOKUP(C905,选股!$C$4:$E$1000,3,FALSE),"-")</f>
        <v>-</v>
      </c>
      <c r="G905" s="8"/>
      <c r="H905" s="9"/>
      <c r="I905" s="9" t="str">
        <f t="shared" si="29"/>
        <v>-</v>
      </c>
      <c r="J905" s="9"/>
      <c r="K905" s="8"/>
    </row>
    <row r="906" customHeight="1" spans="2:11">
      <c r="B906" s="8" t="str">
        <f t="shared" si="28"/>
        <v/>
      </c>
      <c r="C906" s="8"/>
      <c r="D906" s="8"/>
      <c r="E906" s="8" t="str">
        <f>IFERROR(VLOOKUP(C906,选股!$C$4:$E$1000,2,FALSE),"-")</f>
        <v>-</v>
      </c>
      <c r="F906" s="8" t="str">
        <f>IFERROR(VLOOKUP(C906,选股!$C$4:$E$1000,3,FALSE),"-")</f>
        <v>-</v>
      </c>
      <c r="G906" s="8"/>
      <c r="H906" s="9"/>
      <c r="I906" s="9" t="str">
        <f t="shared" si="29"/>
        <v>-</v>
      </c>
      <c r="J906" s="9"/>
      <c r="K906" s="8"/>
    </row>
    <row r="907" customHeight="1" spans="2:11">
      <c r="B907" s="8" t="str">
        <f t="shared" si="28"/>
        <v/>
      </c>
      <c r="C907" s="8"/>
      <c r="D907" s="8"/>
      <c r="E907" s="8" t="str">
        <f>IFERROR(VLOOKUP(C907,选股!$C$4:$E$1000,2,FALSE),"-")</f>
        <v>-</v>
      </c>
      <c r="F907" s="8" t="str">
        <f>IFERROR(VLOOKUP(C907,选股!$C$4:$E$1000,3,FALSE),"-")</f>
        <v>-</v>
      </c>
      <c r="G907" s="8"/>
      <c r="H907" s="9"/>
      <c r="I907" s="9" t="str">
        <f t="shared" si="29"/>
        <v>-</v>
      </c>
      <c r="J907" s="9"/>
      <c r="K907" s="8"/>
    </row>
    <row r="908" customHeight="1" spans="2:11">
      <c r="B908" s="8" t="str">
        <f t="shared" si="28"/>
        <v/>
      </c>
      <c r="C908" s="8"/>
      <c r="D908" s="8"/>
      <c r="E908" s="8" t="str">
        <f>IFERROR(VLOOKUP(C908,选股!$C$4:$E$1000,2,FALSE),"-")</f>
        <v>-</v>
      </c>
      <c r="F908" s="8" t="str">
        <f>IFERROR(VLOOKUP(C908,选股!$C$4:$E$1000,3,FALSE),"-")</f>
        <v>-</v>
      </c>
      <c r="G908" s="8"/>
      <c r="H908" s="9"/>
      <c r="I908" s="9" t="str">
        <f t="shared" si="29"/>
        <v>-</v>
      </c>
      <c r="J908" s="9"/>
      <c r="K908" s="8"/>
    </row>
    <row r="909" customHeight="1" spans="2:11">
      <c r="B909" s="8" t="str">
        <f t="shared" si="28"/>
        <v/>
      </c>
      <c r="C909" s="8"/>
      <c r="D909" s="8"/>
      <c r="E909" s="8" t="str">
        <f>IFERROR(VLOOKUP(C909,选股!$C$4:$E$1000,2,FALSE),"-")</f>
        <v>-</v>
      </c>
      <c r="F909" s="8" t="str">
        <f>IFERROR(VLOOKUP(C909,选股!$C$4:$E$1000,3,FALSE),"-")</f>
        <v>-</v>
      </c>
      <c r="G909" s="8"/>
      <c r="H909" s="9"/>
      <c r="I909" s="9" t="str">
        <f t="shared" si="29"/>
        <v>-</v>
      </c>
      <c r="J909" s="9"/>
      <c r="K909" s="8"/>
    </row>
    <row r="910" customHeight="1" spans="2:11">
      <c r="B910" s="8" t="str">
        <f t="shared" si="28"/>
        <v/>
      </c>
      <c r="C910" s="8"/>
      <c r="D910" s="8"/>
      <c r="E910" s="8" t="str">
        <f>IFERROR(VLOOKUP(C910,选股!$C$4:$E$1000,2,FALSE),"-")</f>
        <v>-</v>
      </c>
      <c r="F910" s="8" t="str">
        <f>IFERROR(VLOOKUP(C910,选股!$C$4:$E$1000,3,FALSE),"-")</f>
        <v>-</v>
      </c>
      <c r="G910" s="8"/>
      <c r="H910" s="9"/>
      <c r="I910" s="9" t="str">
        <f t="shared" si="29"/>
        <v>-</v>
      </c>
      <c r="J910" s="9"/>
      <c r="K910" s="8"/>
    </row>
    <row r="911" customHeight="1" spans="2:11">
      <c r="B911" s="8" t="str">
        <f t="shared" si="28"/>
        <v/>
      </c>
      <c r="C911" s="8"/>
      <c r="D911" s="8"/>
      <c r="E911" s="8" t="str">
        <f>IFERROR(VLOOKUP(C911,选股!$C$4:$E$1000,2,FALSE),"-")</f>
        <v>-</v>
      </c>
      <c r="F911" s="8" t="str">
        <f>IFERROR(VLOOKUP(C911,选股!$C$4:$E$1000,3,FALSE),"-")</f>
        <v>-</v>
      </c>
      <c r="G911" s="8"/>
      <c r="H911" s="9"/>
      <c r="I911" s="9" t="str">
        <f t="shared" si="29"/>
        <v>-</v>
      </c>
      <c r="J911" s="9"/>
      <c r="K911" s="8"/>
    </row>
    <row r="912" customHeight="1" spans="2:11">
      <c r="B912" s="8" t="str">
        <f t="shared" si="28"/>
        <v/>
      </c>
      <c r="C912" s="8"/>
      <c r="D912" s="8"/>
      <c r="E912" s="8" t="str">
        <f>IFERROR(VLOOKUP(C912,选股!$C$4:$E$1000,2,FALSE),"-")</f>
        <v>-</v>
      </c>
      <c r="F912" s="8" t="str">
        <f>IFERROR(VLOOKUP(C912,选股!$C$4:$E$1000,3,FALSE),"-")</f>
        <v>-</v>
      </c>
      <c r="G912" s="8"/>
      <c r="H912" s="9"/>
      <c r="I912" s="9" t="str">
        <f t="shared" si="29"/>
        <v>-</v>
      </c>
      <c r="J912" s="9"/>
      <c r="K912" s="8"/>
    </row>
    <row r="913" customHeight="1" spans="2:11">
      <c r="B913" s="8" t="str">
        <f t="shared" si="28"/>
        <v/>
      </c>
      <c r="C913" s="8"/>
      <c r="D913" s="8"/>
      <c r="E913" s="8" t="str">
        <f>IFERROR(VLOOKUP(C913,选股!$C$4:$E$1000,2,FALSE),"-")</f>
        <v>-</v>
      </c>
      <c r="F913" s="8" t="str">
        <f>IFERROR(VLOOKUP(C913,选股!$C$4:$E$1000,3,FALSE),"-")</f>
        <v>-</v>
      </c>
      <c r="G913" s="8"/>
      <c r="H913" s="9"/>
      <c r="I913" s="9" t="str">
        <f t="shared" si="29"/>
        <v>-</v>
      </c>
      <c r="J913" s="9"/>
      <c r="K913" s="8"/>
    </row>
    <row r="914" customHeight="1" spans="2:11">
      <c r="B914" s="8" t="str">
        <f t="shared" si="28"/>
        <v/>
      </c>
      <c r="C914" s="8"/>
      <c r="D914" s="8"/>
      <c r="E914" s="8" t="str">
        <f>IFERROR(VLOOKUP(C914,选股!$C$4:$E$1000,2,FALSE),"-")</f>
        <v>-</v>
      </c>
      <c r="F914" s="8" t="str">
        <f>IFERROR(VLOOKUP(C914,选股!$C$4:$E$1000,3,FALSE),"-")</f>
        <v>-</v>
      </c>
      <c r="G914" s="8"/>
      <c r="H914" s="9"/>
      <c r="I914" s="9" t="str">
        <f t="shared" si="29"/>
        <v>-</v>
      </c>
      <c r="J914" s="9"/>
      <c r="K914" s="8"/>
    </row>
    <row r="915" customHeight="1" spans="2:11">
      <c r="B915" s="8" t="str">
        <f t="shared" si="28"/>
        <v/>
      </c>
      <c r="C915" s="8"/>
      <c r="D915" s="8"/>
      <c r="E915" s="8" t="str">
        <f>IFERROR(VLOOKUP(C915,选股!$C$4:$E$1000,2,FALSE),"-")</f>
        <v>-</v>
      </c>
      <c r="F915" s="8" t="str">
        <f>IFERROR(VLOOKUP(C915,选股!$C$4:$E$1000,3,FALSE),"-")</f>
        <v>-</v>
      </c>
      <c r="G915" s="8"/>
      <c r="H915" s="9"/>
      <c r="I915" s="9" t="str">
        <f t="shared" si="29"/>
        <v>-</v>
      </c>
      <c r="J915" s="9"/>
      <c r="K915" s="8"/>
    </row>
    <row r="916" customHeight="1" spans="2:11">
      <c r="B916" s="8" t="str">
        <f t="shared" si="28"/>
        <v/>
      </c>
      <c r="C916" s="8"/>
      <c r="D916" s="8"/>
      <c r="E916" s="8" t="str">
        <f>IFERROR(VLOOKUP(C916,选股!$C$4:$E$1000,2,FALSE),"-")</f>
        <v>-</v>
      </c>
      <c r="F916" s="8" t="str">
        <f>IFERROR(VLOOKUP(C916,选股!$C$4:$E$1000,3,FALSE),"-")</f>
        <v>-</v>
      </c>
      <c r="G916" s="8"/>
      <c r="H916" s="9"/>
      <c r="I916" s="9" t="str">
        <f t="shared" si="29"/>
        <v>-</v>
      </c>
      <c r="J916" s="9"/>
      <c r="K916" s="8"/>
    </row>
    <row r="917" customHeight="1" spans="2:11">
      <c r="B917" s="8" t="str">
        <f t="shared" si="28"/>
        <v/>
      </c>
      <c r="C917" s="8"/>
      <c r="D917" s="8"/>
      <c r="E917" s="8" t="str">
        <f>IFERROR(VLOOKUP(C917,选股!$C$4:$E$1000,2,FALSE),"-")</f>
        <v>-</v>
      </c>
      <c r="F917" s="8" t="str">
        <f>IFERROR(VLOOKUP(C917,选股!$C$4:$E$1000,3,FALSE),"-")</f>
        <v>-</v>
      </c>
      <c r="G917" s="8"/>
      <c r="H917" s="9"/>
      <c r="I917" s="9" t="str">
        <f t="shared" si="29"/>
        <v>-</v>
      </c>
      <c r="J917" s="9"/>
      <c r="K917" s="8"/>
    </row>
    <row r="918" customHeight="1" spans="2:11">
      <c r="B918" s="8" t="str">
        <f t="shared" si="28"/>
        <v/>
      </c>
      <c r="C918" s="8"/>
      <c r="D918" s="8"/>
      <c r="E918" s="8" t="str">
        <f>IFERROR(VLOOKUP(C918,选股!$C$4:$E$1000,2,FALSE),"-")</f>
        <v>-</v>
      </c>
      <c r="F918" s="8" t="str">
        <f>IFERROR(VLOOKUP(C918,选股!$C$4:$E$1000,3,FALSE),"-")</f>
        <v>-</v>
      </c>
      <c r="G918" s="8"/>
      <c r="H918" s="9"/>
      <c r="I918" s="9" t="str">
        <f t="shared" si="29"/>
        <v>-</v>
      </c>
      <c r="J918" s="9"/>
      <c r="K918" s="8"/>
    </row>
    <row r="919" customHeight="1" spans="2:11">
      <c r="B919" s="8" t="str">
        <f t="shared" si="28"/>
        <v/>
      </c>
      <c r="C919" s="8"/>
      <c r="D919" s="8"/>
      <c r="E919" s="8" t="str">
        <f>IFERROR(VLOOKUP(C919,选股!$C$4:$E$1000,2,FALSE),"-")</f>
        <v>-</v>
      </c>
      <c r="F919" s="8" t="str">
        <f>IFERROR(VLOOKUP(C919,选股!$C$4:$E$1000,3,FALSE),"-")</f>
        <v>-</v>
      </c>
      <c r="G919" s="8"/>
      <c r="H919" s="9"/>
      <c r="I919" s="9" t="str">
        <f t="shared" si="29"/>
        <v>-</v>
      </c>
      <c r="J919" s="9"/>
      <c r="K919" s="8"/>
    </row>
    <row r="920" customHeight="1" spans="2:11">
      <c r="B920" s="8" t="str">
        <f t="shared" si="28"/>
        <v/>
      </c>
      <c r="C920" s="8"/>
      <c r="D920" s="8"/>
      <c r="E920" s="8" t="str">
        <f>IFERROR(VLOOKUP(C920,选股!$C$4:$E$1000,2,FALSE),"-")</f>
        <v>-</v>
      </c>
      <c r="F920" s="8" t="str">
        <f>IFERROR(VLOOKUP(C920,选股!$C$4:$E$1000,3,FALSE),"-")</f>
        <v>-</v>
      </c>
      <c r="G920" s="8"/>
      <c r="H920" s="9"/>
      <c r="I920" s="9" t="str">
        <f t="shared" si="29"/>
        <v>-</v>
      </c>
      <c r="J920" s="9"/>
      <c r="K920" s="8"/>
    </row>
    <row r="921" customHeight="1" spans="2:11">
      <c r="B921" s="8" t="str">
        <f t="shared" si="28"/>
        <v/>
      </c>
      <c r="C921" s="8"/>
      <c r="D921" s="8"/>
      <c r="E921" s="8" t="str">
        <f>IFERROR(VLOOKUP(C921,选股!$C$4:$E$1000,2,FALSE),"-")</f>
        <v>-</v>
      </c>
      <c r="F921" s="8" t="str">
        <f>IFERROR(VLOOKUP(C921,选股!$C$4:$E$1000,3,FALSE),"-")</f>
        <v>-</v>
      </c>
      <c r="G921" s="8"/>
      <c r="H921" s="9"/>
      <c r="I921" s="9" t="str">
        <f t="shared" si="29"/>
        <v>-</v>
      </c>
      <c r="J921" s="9"/>
      <c r="K921" s="8"/>
    </row>
    <row r="922" customHeight="1" spans="2:11">
      <c r="B922" s="8" t="str">
        <f t="shared" si="28"/>
        <v/>
      </c>
      <c r="C922" s="8"/>
      <c r="D922" s="8"/>
      <c r="E922" s="8" t="str">
        <f>IFERROR(VLOOKUP(C922,选股!$C$4:$E$1000,2,FALSE),"-")</f>
        <v>-</v>
      </c>
      <c r="F922" s="8" t="str">
        <f>IFERROR(VLOOKUP(C922,选股!$C$4:$E$1000,3,FALSE),"-")</f>
        <v>-</v>
      </c>
      <c r="G922" s="8"/>
      <c r="H922" s="9"/>
      <c r="I922" s="9" t="str">
        <f t="shared" si="29"/>
        <v>-</v>
      </c>
      <c r="J922" s="9"/>
      <c r="K922" s="8"/>
    </row>
    <row r="923" customHeight="1" spans="2:11">
      <c r="B923" s="8" t="str">
        <f t="shared" si="28"/>
        <v/>
      </c>
      <c r="C923" s="8"/>
      <c r="D923" s="8"/>
      <c r="E923" s="8" t="str">
        <f>IFERROR(VLOOKUP(C923,选股!$C$4:$E$1000,2,FALSE),"-")</f>
        <v>-</v>
      </c>
      <c r="F923" s="8" t="str">
        <f>IFERROR(VLOOKUP(C923,选股!$C$4:$E$1000,3,FALSE),"-")</f>
        <v>-</v>
      </c>
      <c r="G923" s="8"/>
      <c r="H923" s="9"/>
      <c r="I923" s="9" t="str">
        <f t="shared" si="29"/>
        <v>-</v>
      </c>
      <c r="J923" s="9"/>
      <c r="K923" s="8"/>
    </row>
    <row r="924" customHeight="1" spans="2:11">
      <c r="B924" s="8" t="str">
        <f t="shared" si="28"/>
        <v/>
      </c>
      <c r="C924" s="8"/>
      <c r="D924" s="8"/>
      <c r="E924" s="8" t="str">
        <f>IFERROR(VLOOKUP(C924,选股!$C$4:$E$1000,2,FALSE),"-")</f>
        <v>-</v>
      </c>
      <c r="F924" s="8" t="str">
        <f>IFERROR(VLOOKUP(C924,选股!$C$4:$E$1000,3,FALSE),"-")</f>
        <v>-</v>
      </c>
      <c r="G924" s="8"/>
      <c r="H924" s="9"/>
      <c r="I924" s="9" t="str">
        <f t="shared" si="29"/>
        <v>-</v>
      </c>
      <c r="J924" s="9"/>
      <c r="K924" s="8"/>
    </row>
    <row r="925" customHeight="1" spans="2:11">
      <c r="B925" s="8" t="str">
        <f t="shared" si="28"/>
        <v/>
      </c>
      <c r="C925" s="8"/>
      <c r="D925" s="8"/>
      <c r="E925" s="8" t="str">
        <f>IFERROR(VLOOKUP(C925,选股!$C$4:$E$1000,2,FALSE),"-")</f>
        <v>-</v>
      </c>
      <c r="F925" s="8" t="str">
        <f>IFERROR(VLOOKUP(C925,选股!$C$4:$E$1000,3,FALSE),"-")</f>
        <v>-</v>
      </c>
      <c r="G925" s="8"/>
      <c r="H925" s="9"/>
      <c r="I925" s="9" t="str">
        <f t="shared" si="29"/>
        <v>-</v>
      </c>
      <c r="J925" s="9"/>
      <c r="K925" s="8"/>
    </row>
    <row r="926" customHeight="1" spans="2:11">
      <c r="B926" s="8" t="str">
        <f t="shared" si="28"/>
        <v/>
      </c>
      <c r="C926" s="8"/>
      <c r="D926" s="8"/>
      <c r="E926" s="8" t="str">
        <f>IFERROR(VLOOKUP(C926,选股!$C$4:$E$1000,2,FALSE),"-")</f>
        <v>-</v>
      </c>
      <c r="F926" s="8" t="str">
        <f>IFERROR(VLOOKUP(C926,选股!$C$4:$E$1000,3,FALSE),"-")</f>
        <v>-</v>
      </c>
      <c r="G926" s="8"/>
      <c r="H926" s="9"/>
      <c r="I926" s="9" t="str">
        <f t="shared" si="29"/>
        <v>-</v>
      </c>
      <c r="J926" s="9"/>
      <c r="K926" s="8"/>
    </row>
    <row r="927" customHeight="1" spans="2:11">
      <c r="B927" s="8" t="str">
        <f t="shared" si="28"/>
        <v/>
      </c>
      <c r="C927" s="8"/>
      <c r="D927" s="8"/>
      <c r="E927" s="8" t="str">
        <f>IFERROR(VLOOKUP(C927,选股!$C$4:$E$1000,2,FALSE),"-")</f>
        <v>-</v>
      </c>
      <c r="F927" s="8" t="str">
        <f>IFERROR(VLOOKUP(C927,选股!$C$4:$E$1000,3,FALSE),"-")</f>
        <v>-</v>
      </c>
      <c r="G927" s="8"/>
      <c r="H927" s="9"/>
      <c r="I927" s="9" t="str">
        <f t="shared" si="29"/>
        <v>-</v>
      </c>
      <c r="J927" s="9"/>
      <c r="K927" s="8"/>
    </row>
    <row r="928" customHeight="1" spans="2:11">
      <c r="B928" s="8" t="str">
        <f t="shared" si="28"/>
        <v/>
      </c>
      <c r="C928" s="8"/>
      <c r="D928" s="8"/>
      <c r="E928" s="8" t="str">
        <f>IFERROR(VLOOKUP(C928,选股!$C$4:$E$1000,2,FALSE),"-")</f>
        <v>-</v>
      </c>
      <c r="F928" s="8" t="str">
        <f>IFERROR(VLOOKUP(C928,选股!$C$4:$E$1000,3,FALSE),"-")</f>
        <v>-</v>
      </c>
      <c r="G928" s="8"/>
      <c r="H928" s="9"/>
      <c r="I928" s="9" t="str">
        <f t="shared" si="29"/>
        <v>-</v>
      </c>
      <c r="J928" s="9"/>
      <c r="K928" s="8"/>
    </row>
    <row r="929" customHeight="1" spans="2:11">
      <c r="B929" s="8" t="str">
        <f t="shared" si="28"/>
        <v/>
      </c>
      <c r="C929" s="8"/>
      <c r="D929" s="8"/>
      <c r="E929" s="8" t="str">
        <f>IFERROR(VLOOKUP(C929,选股!$C$4:$E$1000,2,FALSE),"-")</f>
        <v>-</v>
      </c>
      <c r="F929" s="8" t="str">
        <f>IFERROR(VLOOKUP(C929,选股!$C$4:$E$1000,3,FALSE),"-")</f>
        <v>-</v>
      </c>
      <c r="G929" s="8"/>
      <c r="H929" s="9"/>
      <c r="I929" s="9" t="str">
        <f t="shared" si="29"/>
        <v>-</v>
      </c>
      <c r="J929" s="9"/>
      <c r="K929" s="8"/>
    </row>
    <row r="930" customHeight="1" spans="2:11">
      <c r="B930" s="8" t="str">
        <f t="shared" si="28"/>
        <v/>
      </c>
      <c r="C930" s="8"/>
      <c r="D930" s="8"/>
      <c r="E930" s="8" t="str">
        <f>IFERROR(VLOOKUP(C930,选股!$C$4:$E$1000,2,FALSE),"-")</f>
        <v>-</v>
      </c>
      <c r="F930" s="8" t="str">
        <f>IFERROR(VLOOKUP(C930,选股!$C$4:$E$1000,3,FALSE),"-")</f>
        <v>-</v>
      </c>
      <c r="G930" s="8"/>
      <c r="H930" s="9"/>
      <c r="I930" s="9" t="str">
        <f t="shared" si="29"/>
        <v>-</v>
      </c>
      <c r="J930" s="9"/>
      <c r="K930" s="8"/>
    </row>
    <row r="931" customHeight="1" spans="2:11">
      <c r="B931" s="8" t="str">
        <f t="shared" si="28"/>
        <v/>
      </c>
      <c r="C931" s="8"/>
      <c r="D931" s="8"/>
      <c r="E931" s="8" t="str">
        <f>IFERROR(VLOOKUP(C931,选股!$C$4:$E$1000,2,FALSE),"-")</f>
        <v>-</v>
      </c>
      <c r="F931" s="8" t="str">
        <f>IFERROR(VLOOKUP(C931,选股!$C$4:$E$1000,3,FALSE),"-")</f>
        <v>-</v>
      </c>
      <c r="G931" s="8"/>
      <c r="H931" s="9"/>
      <c r="I931" s="9" t="str">
        <f t="shared" si="29"/>
        <v>-</v>
      </c>
      <c r="J931" s="9"/>
      <c r="K931" s="8"/>
    </row>
    <row r="932" customHeight="1" spans="2:11">
      <c r="B932" s="8" t="str">
        <f t="shared" si="28"/>
        <v/>
      </c>
      <c r="C932" s="8"/>
      <c r="D932" s="8"/>
      <c r="E932" s="8" t="str">
        <f>IFERROR(VLOOKUP(C932,选股!$C$4:$E$1000,2,FALSE),"-")</f>
        <v>-</v>
      </c>
      <c r="F932" s="8" t="str">
        <f>IFERROR(VLOOKUP(C932,选股!$C$4:$E$1000,3,FALSE),"-")</f>
        <v>-</v>
      </c>
      <c r="G932" s="8"/>
      <c r="H932" s="9"/>
      <c r="I932" s="9" t="str">
        <f t="shared" si="29"/>
        <v>-</v>
      </c>
      <c r="J932" s="9"/>
      <c r="K932" s="8"/>
    </row>
    <row r="933" customHeight="1" spans="2:11">
      <c r="B933" s="8" t="str">
        <f t="shared" si="28"/>
        <v/>
      </c>
      <c r="C933" s="8"/>
      <c r="D933" s="8"/>
      <c r="E933" s="8" t="str">
        <f>IFERROR(VLOOKUP(C933,选股!$C$4:$E$1000,2,FALSE),"-")</f>
        <v>-</v>
      </c>
      <c r="F933" s="8" t="str">
        <f>IFERROR(VLOOKUP(C933,选股!$C$4:$E$1000,3,FALSE),"-")</f>
        <v>-</v>
      </c>
      <c r="G933" s="8"/>
      <c r="H933" s="9"/>
      <c r="I933" s="9" t="str">
        <f t="shared" si="29"/>
        <v>-</v>
      </c>
      <c r="J933" s="9"/>
      <c r="K933" s="8"/>
    </row>
    <row r="934" customHeight="1" spans="2:11">
      <c r="B934" s="8" t="str">
        <f t="shared" si="28"/>
        <v/>
      </c>
      <c r="C934" s="8"/>
      <c r="D934" s="8"/>
      <c r="E934" s="8" t="str">
        <f>IFERROR(VLOOKUP(C934,选股!$C$4:$E$1000,2,FALSE),"-")</f>
        <v>-</v>
      </c>
      <c r="F934" s="8" t="str">
        <f>IFERROR(VLOOKUP(C934,选股!$C$4:$E$1000,3,FALSE),"-")</f>
        <v>-</v>
      </c>
      <c r="G934" s="8"/>
      <c r="H934" s="9"/>
      <c r="I934" s="9" t="str">
        <f t="shared" si="29"/>
        <v>-</v>
      </c>
      <c r="J934" s="9"/>
      <c r="K934" s="8"/>
    </row>
    <row r="935" customHeight="1" spans="2:11">
      <c r="B935" s="8" t="str">
        <f t="shared" si="28"/>
        <v/>
      </c>
      <c r="C935" s="8"/>
      <c r="D935" s="8"/>
      <c r="E935" s="8" t="str">
        <f>IFERROR(VLOOKUP(C935,选股!$C$4:$E$1000,2,FALSE),"-")</f>
        <v>-</v>
      </c>
      <c r="F935" s="8" t="str">
        <f>IFERROR(VLOOKUP(C935,选股!$C$4:$E$1000,3,FALSE),"-")</f>
        <v>-</v>
      </c>
      <c r="G935" s="8"/>
      <c r="H935" s="9"/>
      <c r="I935" s="9" t="str">
        <f t="shared" si="29"/>
        <v>-</v>
      </c>
      <c r="J935" s="9"/>
      <c r="K935" s="8"/>
    </row>
    <row r="936" customHeight="1" spans="2:11">
      <c r="B936" s="8" t="str">
        <f t="shared" si="28"/>
        <v/>
      </c>
      <c r="C936" s="8"/>
      <c r="D936" s="8"/>
      <c r="E936" s="8" t="str">
        <f>IFERROR(VLOOKUP(C936,选股!$C$4:$E$1000,2,FALSE),"-")</f>
        <v>-</v>
      </c>
      <c r="F936" s="8" t="str">
        <f>IFERROR(VLOOKUP(C936,选股!$C$4:$E$1000,3,FALSE),"-")</f>
        <v>-</v>
      </c>
      <c r="G936" s="8"/>
      <c r="H936" s="9"/>
      <c r="I936" s="9" t="str">
        <f t="shared" si="29"/>
        <v>-</v>
      </c>
      <c r="J936" s="9"/>
      <c r="K936" s="8"/>
    </row>
    <row r="937" customHeight="1" spans="2:11">
      <c r="B937" s="8" t="str">
        <f t="shared" si="28"/>
        <v/>
      </c>
      <c r="C937" s="8"/>
      <c r="D937" s="8"/>
      <c r="E937" s="8" t="str">
        <f>IFERROR(VLOOKUP(C937,选股!$C$4:$E$1000,2,FALSE),"-")</f>
        <v>-</v>
      </c>
      <c r="F937" s="8" t="str">
        <f>IFERROR(VLOOKUP(C937,选股!$C$4:$E$1000,3,FALSE),"-")</f>
        <v>-</v>
      </c>
      <c r="G937" s="8"/>
      <c r="H937" s="9"/>
      <c r="I937" s="9" t="str">
        <f t="shared" si="29"/>
        <v>-</v>
      </c>
      <c r="J937" s="9"/>
      <c r="K937" s="8"/>
    </row>
    <row r="938" customHeight="1" spans="2:11">
      <c r="B938" s="8" t="str">
        <f t="shared" si="28"/>
        <v/>
      </c>
      <c r="C938" s="8"/>
      <c r="D938" s="8"/>
      <c r="E938" s="8" t="str">
        <f>IFERROR(VLOOKUP(C938,选股!$C$4:$E$1000,2,FALSE),"-")</f>
        <v>-</v>
      </c>
      <c r="F938" s="8" t="str">
        <f>IFERROR(VLOOKUP(C938,选股!$C$4:$E$1000,3,FALSE),"-")</f>
        <v>-</v>
      </c>
      <c r="G938" s="8"/>
      <c r="H938" s="9"/>
      <c r="I938" s="9" t="str">
        <f t="shared" si="29"/>
        <v>-</v>
      </c>
      <c r="J938" s="9"/>
      <c r="K938" s="8"/>
    </row>
    <row r="939" customHeight="1" spans="2:11">
      <c r="B939" s="8" t="str">
        <f t="shared" si="28"/>
        <v/>
      </c>
      <c r="C939" s="8"/>
      <c r="D939" s="8"/>
      <c r="E939" s="8" t="str">
        <f>IFERROR(VLOOKUP(C939,选股!$C$4:$E$1000,2,FALSE),"-")</f>
        <v>-</v>
      </c>
      <c r="F939" s="8" t="str">
        <f>IFERROR(VLOOKUP(C939,选股!$C$4:$E$1000,3,FALSE),"-")</f>
        <v>-</v>
      </c>
      <c r="G939" s="8"/>
      <c r="H939" s="9"/>
      <c r="I939" s="9" t="str">
        <f t="shared" si="29"/>
        <v>-</v>
      </c>
      <c r="J939" s="9"/>
      <c r="K939" s="8"/>
    </row>
    <row r="940" customHeight="1" spans="2:11">
      <c r="B940" s="8" t="str">
        <f t="shared" si="28"/>
        <v/>
      </c>
      <c r="C940" s="8"/>
      <c r="D940" s="8"/>
      <c r="E940" s="8" t="str">
        <f>IFERROR(VLOOKUP(C940,选股!$C$4:$E$1000,2,FALSE),"-")</f>
        <v>-</v>
      </c>
      <c r="F940" s="8" t="str">
        <f>IFERROR(VLOOKUP(C940,选股!$C$4:$E$1000,3,FALSE),"-")</f>
        <v>-</v>
      </c>
      <c r="G940" s="8"/>
      <c r="H940" s="9"/>
      <c r="I940" s="9" t="str">
        <f t="shared" si="29"/>
        <v>-</v>
      </c>
      <c r="J940" s="9"/>
      <c r="K940" s="8"/>
    </row>
    <row r="941" customHeight="1" spans="2:11">
      <c r="B941" s="8" t="str">
        <f t="shared" si="28"/>
        <v/>
      </c>
      <c r="C941" s="8"/>
      <c r="D941" s="8"/>
      <c r="E941" s="8" t="str">
        <f>IFERROR(VLOOKUP(C941,选股!$C$4:$E$1000,2,FALSE),"-")</f>
        <v>-</v>
      </c>
      <c r="F941" s="8" t="str">
        <f>IFERROR(VLOOKUP(C941,选股!$C$4:$E$1000,3,FALSE),"-")</f>
        <v>-</v>
      </c>
      <c r="G941" s="8"/>
      <c r="H941" s="9"/>
      <c r="I941" s="9" t="str">
        <f t="shared" si="29"/>
        <v>-</v>
      </c>
      <c r="J941" s="9"/>
      <c r="K941" s="8"/>
    </row>
    <row r="942" customHeight="1" spans="2:11">
      <c r="B942" s="8" t="str">
        <f t="shared" si="28"/>
        <v/>
      </c>
      <c r="C942" s="8"/>
      <c r="D942" s="8"/>
      <c r="E942" s="8" t="str">
        <f>IFERROR(VLOOKUP(C942,选股!$C$4:$E$1000,2,FALSE),"-")</f>
        <v>-</v>
      </c>
      <c r="F942" s="8" t="str">
        <f>IFERROR(VLOOKUP(C942,选股!$C$4:$E$1000,3,FALSE),"-")</f>
        <v>-</v>
      </c>
      <c r="G942" s="8"/>
      <c r="H942" s="9"/>
      <c r="I942" s="9" t="str">
        <f t="shared" si="29"/>
        <v>-</v>
      </c>
      <c r="J942" s="9"/>
      <c r="K942" s="8"/>
    </row>
    <row r="943" customHeight="1" spans="2:11">
      <c r="B943" s="8" t="str">
        <f t="shared" si="28"/>
        <v/>
      </c>
      <c r="C943" s="8"/>
      <c r="D943" s="8"/>
      <c r="E943" s="8" t="str">
        <f>IFERROR(VLOOKUP(C943,选股!$C$4:$E$1000,2,FALSE),"-")</f>
        <v>-</v>
      </c>
      <c r="F943" s="8" t="str">
        <f>IFERROR(VLOOKUP(C943,选股!$C$4:$E$1000,3,FALSE),"-")</f>
        <v>-</v>
      </c>
      <c r="G943" s="8"/>
      <c r="H943" s="9"/>
      <c r="I943" s="9" t="str">
        <f t="shared" si="29"/>
        <v>-</v>
      </c>
      <c r="J943" s="9"/>
      <c r="K943" s="8"/>
    </row>
    <row r="944" customHeight="1" spans="2:11">
      <c r="B944" s="8" t="str">
        <f t="shared" si="28"/>
        <v/>
      </c>
      <c r="C944" s="8"/>
      <c r="D944" s="8"/>
      <c r="E944" s="8" t="str">
        <f>IFERROR(VLOOKUP(C944,选股!$C$4:$E$1000,2,FALSE),"-")</f>
        <v>-</v>
      </c>
      <c r="F944" s="8" t="str">
        <f>IFERROR(VLOOKUP(C944,选股!$C$4:$E$1000,3,FALSE),"-")</f>
        <v>-</v>
      </c>
      <c r="G944" s="8"/>
      <c r="H944" s="9"/>
      <c r="I944" s="9" t="str">
        <f t="shared" si="29"/>
        <v>-</v>
      </c>
      <c r="J944" s="9"/>
      <c r="K944" s="8"/>
    </row>
    <row r="945" customHeight="1" spans="2:11">
      <c r="B945" s="8" t="str">
        <f t="shared" si="28"/>
        <v/>
      </c>
      <c r="C945" s="8"/>
      <c r="D945" s="8"/>
      <c r="E945" s="8" t="str">
        <f>IFERROR(VLOOKUP(C945,选股!$C$4:$E$1000,2,FALSE),"-")</f>
        <v>-</v>
      </c>
      <c r="F945" s="8" t="str">
        <f>IFERROR(VLOOKUP(C945,选股!$C$4:$E$1000,3,FALSE),"-")</f>
        <v>-</v>
      </c>
      <c r="G945" s="8"/>
      <c r="H945" s="9"/>
      <c r="I945" s="9" t="str">
        <f t="shared" si="29"/>
        <v>-</v>
      </c>
      <c r="J945" s="9"/>
      <c r="K945" s="8"/>
    </row>
    <row r="946" customHeight="1" spans="2:11">
      <c r="B946" s="8" t="str">
        <f t="shared" si="28"/>
        <v/>
      </c>
      <c r="C946" s="8"/>
      <c r="D946" s="8"/>
      <c r="E946" s="8" t="str">
        <f>IFERROR(VLOOKUP(C946,选股!$C$4:$E$1000,2,FALSE),"-")</f>
        <v>-</v>
      </c>
      <c r="F946" s="8" t="str">
        <f>IFERROR(VLOOKUP(C946,选股!$C$4:$E$1000,3,FALSE),"-")</f>
        <v>-</v>
      </c>
      <c r="G946" s="8"/>
      <c r="H946" s="9"/>
      <c r="I946" s="9" t="str">
        <f t="shared" si="29"/>
        <v>-</v>
      </c>
      <c r="J946" s="9"/>
      <c r="K946" s="8"/>
    </row>
    <row r="947" customHeight="1" spans="2:11">
      <c r="B947" s="8" t="str">
        <f t="shared" si="28"/>
        <v/>
      </c>
      <c r="C947" s="8"/>
      <c r="D947" s="8"/>
      <c r="E947" s="8" t="str">
        <f>IFERROR(VLOOKUP(C947,选股!$C$4:$E$1000,2,FALSE),"-")</f>
        <v>-</v>
      </c>
      <c r="F947" s="8" t="str">
        <f>IFERROR(VLOOKUP(C947,选股!$C$4:$E$1000,3,FALSE),"-")</f>
        <v>-</v>
      </c>
      <c r="G947" s="8"/>
      <c r="H947" s="9"/>
      <c r="I947" s="9" t="str">
        <f t="shared" si="29"/>
        <v>-</v>
      </c>
      <c r="J947" s="9"/>
      <c r="K947" s="8"/>
    </row>
    <row r="948" customHeight="1" spans="2:11">
      <c r="B948" s="8" t="str">
        <f t="shared" si="28"/>
        <v/>
      </c>
      <c r="C948" s="8"/>
      <c r="D948" s="8"/>
      <c r="E948" s="8" t="str">
        <f>IFERROR(VLOOKUP(C948,选股!$C$4:$E$1000,2,FALSE),"-")</f>
        <v>-</v>
      </c>
      <c r="F948" s="8" t="str">
        <f>IFERROR(VLOOKUP(C948,选股!$C$4:$E$1000,3,FALSE),"-")</f>
        <v>-</v>
      </c>
      <c r="G948" s="8"/>
      <c r="H948" s="9"/>
      <c r="I948" s="9" t="str">
        <f t="shared" si="29"/>
        <v>-</v>
      </c>
      <c r="J948" s="9"/>
      <c r="K948" s="8"/>
    </row>
    <row r="949" customHeight="1" spans="2:11">
      <c r="B949" s="8" t="str">
        <f t="shared" si="28"/>
        <v/>
      </c>
      <c r="C949" s="8"/>
      <c r="D949" s="8"/>
      <c r="E949" s="8" t="str">
        <f>IFERROR(VLOOKUP(C949,选股!$C$4:$E$1000,2,FALSE),"-")</f>
        <v>-</v>
      </c>
      <c r="F949" s="8" t="str">
        <f>IFERROR(VLOOKUP(C949,选股!$C$4:$E$1000,3,FALSE),"-")</f>
        <v>-</v>
      </c>
      <c r="G949" s="8"/>
      <c r="H949" s="9"/>
      <c r="I949" s="9" t="str">
        <f t="shared" si="29"/>
        <v>-</v>
      </c>
      <c r="J949" s="9"/>
      <c r="K949" s="8"/>
    </row>
    <row r="950" customHeight="1" spans="2:11">
      <c r="B950" s="8" t="str">
        <f t="shared" si="28"/>
        <v/>
      </c>
      <c r="C950" s="8"/>
      <c r="D950" s="8"/>
      <c r="E950" s="8" t="str">
        <f>IFERROR(VLOOKUP(C950,选股!$C$4:$E$1000,2,FALSE),"-")</f>
        <v>-</v>
      </c>
      <c r="F950" s="8" t="str">
        <f>IFERROR(VLOOKUP(C950,选股!$C$4:$E$1000,3,FALSE),"-")</f>
        <v>-</v>
      </c>
      <c r="G950" s="8"/>
      <c r="H950" s="9"/>
      <c r="I950" s="9" t="str">
        <f t="shared" si="29"/>
        <v>-</v>
      </c>
      <c r="J950" s="9"/>
      <c r="K950" s="8"/>
    </row>
    <row r="951" customHeight="1" spans="2:11">
      <c r="B951" s="8" t="str">
        <f t="shared" si="28"/>
        <v/>
      </c>
      <c r="C951" s="8"/>
      <c r="D951" s="8"/>
      <c r="E951" s="8" t="str">
        <f>IFERROR(VLOOKUP(C951,选股!$C$4:$E$1000,2,FALSE),"-")</f>
        <v>-</v>
      </c>
      <c r="F951" s="8" t="str">
        <f>IFERROR(VLOOKUP(C951,选股!$C$4:$E$1000,3,FALSE),"-")</f>
        <v>-</v>
      </c>
      <c r="G951" s="8"/>
      <c r="H951" s="9"/>
      <c r="I951" s="9" t="str">
        <f t="shared" si="29"/>
        <v>-</v>
      </c>
      <c r="J951" s="9"/>
      <c r="K951" s="8"/>
    </row>
    <row r="952" customHeight="1" spans="2:11">
      <c r="B952" s="8" t="str">
        <f t="shared" si="28"/>
        <v/>
      </c>
      <c r="C952" s="8"/>
      <c r="D952" s="8"/>
      <c r="E952" s="8" t="str">
        <f>IFERROR(VLOOKUP(C952,选股!$C$4:$E$1000,2,FALSE),"-")</f>
        <v>-</v>
      </c>
      <c r="F952" s="8" t="str">
        <f>IFERROR(VLOOKUP(C952,选股!$C$4:$E$1000,3,FALSE),"-")</f>
        <v>-</v>
      </c>
      <c r="G952" s="8"/>
      <c r="H952" s="9"/>
      <c r="I952" s="9" t="str">
        <f t="shared" si="29"/>
        <v>-</v>
      </c>
      <c r="J952" s="9"/>
      <c r="K952" s="8"/>
    </row>
    <row r="953" customHeight="1" spans="2:11">
      <c r="B953" s="8" t="str">
        <f t="shared" si="28"/>
        <v/>
      </c>
      <c r="C953" s="8"/>
      <c r="D953" s="8"/>
      <c r="E953" s="8" t="str">
        <f>IFERROR(VLOOKUP(C953,选股!$C$4:$E$1000,2,FALSE),"-")</f>
        <v>-</v>
      </c>
      <c r="F953" s="8" t="str">
        <f>IFERROR(VLOOKUP(C953,选股!$C$4:$E$1000,3,FALSE),"-")</f>
        <v>-</v>
      </c>
      <c r="G953" s="8"/>
      <c r="H953" s="9"/>
      <c r="I953" s="9" t="str">
        <f t="shared" si="29"/>
        <v>-</v>
      </c>
      <c r="J953" s="9"/>
      <c r="K953" s="8"/>
    </row>
    <row r="954" customHeight="1" spans="2:11">
      <c r="B954" s="8" t="str">
        <f t="shared" si="28"/>
        <v/>
      </c>
      <c r="C954" s="8"/>
      <c r="D954" s="8"/>
      <c r="E954" s="8" t="str">
        <f>IFERROR(VLOOKUP(C954,选股!$C$4:$E$1000,2,FALSE),"-")</f>
        <v>-</v>
      </c>
      <c r="F954" s="8" t="str">
        <f>IFERROR(VLOOKUP(C954,选股!$C$4:$E$1000,3,FALSE),"-")</f>
        <v>-</v>
      </c>
      <c r="G954" s="8"/>
      <c r="H954" s="9"/>
      <c r="I954" s="9" t="str">
        <f t="shared" si="29"/>
        <v>-</v>
      </c>
      <c r="J954" s="9"/>
      <c r="K954" s="8"/>
    </row>
    <row r="955" customHeight="1" spans="2:11">
      <c r="B955" s="8" t="str">
        <f t="shared" si="28"/>
        <v/>
      </c>
      <c r="C955" s="8"/>
      <c r="D955" s="8"/>
      <c r="E955" s="8" t="str">
        <f>IFERROR(VLOOKUP(C955,选股!$C$4:$E$1000,2,FALSE),"-")</f>
        <v>-</v>
      </c>
      <c r="F955" s="8" t="str">
        <f>IFERROR(VLOOKUP(C955,选股!$C$4:$E$1000,3,FALSE),"-")</f>
        <v>-</v>
      </c>
      <c r="G955" s="8"/>
      <c r="H955" s="9"/>
      <c r="I955" s="9" t="str">
        <f t="shared" si="29"/>
        <v>-</v>
      </c>
      <c r="J955" s="9"/>
      <c r="K955" s="8"/>
    </row>
    <row r="956" customHeight="1" spans="2:11">
      <c r="B956" s="8" t="str">
        <f t="shared" si="28"/>
        <v/>
      </c>
      <c r="C956" s="8"/>
      <c r="D956" s="8"/>
      <c r="E956" s="8" t="str">
        <f>IFERROR(VLOOKUP(C956,选股!$C$4:$E$1000,2,FALSE),"-")</f>
        <v>-</v>
      </c>
      <c r="F956" s="8" t="str">
        <f>IFERROR(VLOOKUP(C956,选股!$C$4:$E$1000,3,FALSE),"-")</f>
        <v>-</v>
      </c>
      <c r="G956" s="8"/>
      <c r="H956" s="9"/>
      <c r="I956" s="9" t="str">
        <f t="shared" si="29"/>
        <v>-</v>
      </c>
      <c r="J956" s="9"/>
      <c r="K956" s="8"/>
    </row>
    <row r="957" customHeight="1" spans="2:11">
      <c r="B957" s="8" t="str">
        <f t="shared" si="28"/>
        <v/>
      </c>
      <c r="C957" s="8"/>
      <c r="D957" s="8"/>
      <c r="E957" s="8" t="str">
        <f>IFERROR(VLOOKUP(C957,选股!$C$4:$E$1000,2,FALSE),"-")</f>
        <v>-</v>
      </c>
      <c r="F957" s="8" t="str">
        <f>IFERROR(VLOOKUP(C957,选股!$C$4:$E$1000,3,FALSE),"-")</f>
        <v>-</v>
      </c>
      <c r="G957" s="8"/>
      <c r="H957" s="9"/>
      <c r="I957" s="9" t="str">
        <f t="shared" si="29"/>
        <v>-</v>
      </c>
      <c r="J957" s="9"/>
      <c r="K957" s="8"/>
    </row>
    <row r="958" customHeight="1" spans="2:11">
      <c r="B958" s="8" t="str">
        <f t="shared" si="28"/>
        <v/>
      </c>
      <c r="C958" s="8"/>
      <c r="D958" s="8"/>
      <c r="E958" s="8" t="str">
        <f>IFERROR(VLOOKUP(C958,选股!$C$4:$E$1000,2,FALSE),"-")</f>
        <v>-</v>
      </c>
      <c r="F958" s="8" t="str">
        <f>IFERROR(VLOOKUP(C958,选股!$C$4:$E$1000,3,FALSE),"-")</f>
        <v>-</v>
      </c>
      <c r="G958" s="8"/>
      <c r="H958" s="9"/>
      <c r="I958" s="9" t="str">
        <f t="shared" si="29"/>
        <v>-</v>
      </c>
      <c r="J958" s="9"/>
      <c r="K958" s="8"/>
    </row>
    <row r="959" customHeight="1" spans="2:11">
      <c r="B959" s="8" t="str">
        <f t="shared" si="28"/>
        <v/>
      </c>
      <c r="C959" s="8"/>
      <c r="D959" s="8"/>
      <c r="E959" s="8" t="str">
        <f>IFERROR(VLOOKUP(C959,选股!$C$4:$E$1000,2,FALSE),"-")</f>
        <v>-</v>
      </c>
      <c r="F959" s="8" t="str">
        <f>IFERROR(VLOOKUP(C959,选股!$C$4:$E$1000,3,FALSE),"-")</f>
        <v>-</v>
      </c>
      <c r="G959" s="8"/>
      <c r="H959" s="9"/>
      <c r="I959" s="9" t="str">
        <f t="shared" si="29"/>
        <v>-</v>
      </c>
      <c r="J959" s="9"/>
      <c r="K959" s="8"/>
    </row>
    <row r="960" customHeight="1" spans="2:11">
      <c r="B960" s="8" t="str">
        <f t="shared" si="28"/>
        <v/>
      </c>
      <c r="C960" s="8"/>
      <c r="D960" s="8"/>
      <c r="E960" s="8" t="str">
        <f>IFERROR(VLOOKUP(C960,选股!$C$4:$E$1000,2,FALSE),"-")</f>
        <v>-</v>
      </c>
      <c r="F960" s="8" t="str">
        <f>IFERROR(VLOOKUP(C960,选股!$C$4:$E$1000,3,FALSE),"-")</f>
        <v>-</v>
      </c>
      <c r="G960" s="8"/>
      <c r="H960" s="9"/>
      <c r="I960" s="9" t="str">
        <f t="shared" si="29"/>
        <v>-</v>
      </c>
      <c r="J960" s="9"/>
      <c r="K960" s="8"/>
    </row>
    <row r="961" customHeight="1" spans="2:11">
      <c r="B961" s="8" t="str">
        <f t="shared" si="28"/>
        <v/>
      </c>
      <c r="C961" s="8"/>
      <c r="D961" s="8"/>
      <c r="E961" s="8" t="str">
        <f>IFERROR(VLOOKUP(C961,选股!$C$4:$E$1000,2,FALSE),"-")</f>
        <v>-</v>
      </c>
      <c r="F961" s="8" t="str">
        <f>IFERROR(VLOOKUP(C961,选股!$C$4:$E$1000,3,FALSE),"-")</f>
        <v>-</v>
      </c>
      <c r="G961" s="8"/>
      <c r="H961" s="9"/>
      <c r="I961" s="9" t="str">
        <f t="shared" si="29"/>
        <v>-</v>
      </c>
      <c r="J961" s="9"/>
      <c r="K961" s="8"/>
    </row>
    <row r="962" customHeight="1" spans="2:11">
      <c r="B962" s="8" t="str">
        <f t="shared" si="28"/>
        <v/>
      </c>
      <c r="C962" s="8"/>
      <c r="D962" s="8"/>
      <c r="E962" s="8" t="str">
        <f>IFERROR(VLOOKUP(C962,选股!$C$4:$E$1000,2,FALSE),"-")</f>
        <v>-</v>
      </c>
      <c r="F962" s="8" t="str">
        <f>IFERROR(VLOOKUP(C962,选股!$C$4:$E$1000,3,FALSE),"-")</f>
        <v>-</v>
      </c>
      <c r="G962" s="8"/>
      <c r="H962" s="9"/>
      <c r="I962" s="9" t="str">
        <f t="shared" si="29"/>
        <v>-</v>
      </c>
      <c r="J962" s="9"/>
      <c r="K962" s="8"/>
    </row>
    <row r="963" customHeight="1" spans="2:11">
      <c r="B963" s="8" t="str">
        <f t="shared" si="28"/>
        <v/>
      </c>
      <c r="C963" s="8"/>
      <c r="D963" s="8"/>
      <c r="E963" s="8" t="str">
        <f>IFERROR(VLOOKUP(C963,选股!$C$4:$E$1000,2,FALSE),"-")</f>
        <v>-</v>
      </c>
      <c r="F963" s="8" t="str">
        <f>IFERROR(VLOOKUP(C963,选股!$C$4:$E$1000,3,FALSE),"-")</f>
        <v>-</v>
      </c>
      <c r="G963" s="8"/>
      <c r="H963" s="9"/>
      <c r="I963" s="9" t="str">
        <f t="shared" si="29"/>
        <v>-</v>
      </c>
      <c r="J963" s="9"/>
      <c r="K963" s="8"/>
    </row>
    <row r="964" customHeight="1" spans="2:11">
      <c r="B964" s="8" t="str">
        <f t="shared" si="28"/>
        <v/>
      </c>
      <c r="C964" s="8"/>
      <c r="D964" s="8"/>
      <c r="E964" s="8" t="str">
        <f>IFERROR(VLOOKUP(C964,选股!$C$4:$E$1000,2,FALSE),"-")</f>
        <v>-</v>
      </c>
      <c r="F964" s="8" t="str">
        <f>IFERROR(VLOOKUP(C964,选股!$C$4:$E$1000,3,FALSE),"-")</f>
        <v>-</v>
      </c>
      <c r="G964" s="8"/>
      <c r="H964" s="9"/>
      <c r="I964" s="9" t="str">
        <f t="shared" si="29"/>
        <v>-</v>
      </c>
      <c r="J964" s="9"/>
      <c r="K964" s="8"/>
    </row>
    <row r="965" customHeight="1" spans="2:11">
      <c r="B965" s="8" t="str">
        <f t="shared" ref="B965:B1000" si="30">IF(C965&lt;&gt;"",ROW()-3,"")</f>
        <v/>
      </c>
      <c r="C965" s="8"/>
      <c r="D965" s="8"/>
      <c r="E965" s="8" t="str">
        <f>IFERROR(VLOOKUP(C965,选股!$C$4:$E$1000,2,FALSE),"-")</f>
        <v>-</v>
      </c>
      <c r="F965" s="8" t="str">
        <f>IFERROR(VLOOKUP(C965,选股!$C$4:$E$1000,3,FALSE),"-")</f>
        <v>-</v>
      </c>
      <c r="G965" s="8"/>
      <c r="H965" s="9"/>
      <c r="I965" s="9" t="str">
        <f t="shared" ref="I965:I1000" si="31">IFERROR(IF(AND(G965&lt;&gt;"",H965&lt;&gt;""),G965*H965,"-"),"")</f>
        <v>-</v>
      </c>
      <c r="J965" s="9"/>
      <c r="K965" s="8"/>
    </row>
    <row r="966" customHeight="1" spans="2:11">
      <c r="B966" s="8" t="str">
        <f t="shared" si="30"/>
        <v/>
      </c>
      <c r="C966" s="8"/>
      <c r="D966" s="8"/>
      <c r="E966" s="8" t="str">
        <f>IFERROR(VLOOKUP(C966,选股!$C$4:$E$1000,2,FALSE),"-")</f>
        <v>-</v>
      </c>
      <c r="F966" s="8" t="str">
        <f>IFERROR(VLOOKUP(C966,选股!$C$4:$E$1000,3,FALSE),"-")</f>
        <v>-</v>
      </c>
      <c r="G966" s="8"/>
      <c r="H966" s="9"/>
      <c r="I966" s="9" t="str">
        <f t="shared" si="31"/>
        <v>-</v>
      </c>
      <c r="J966" s="9"/>
      <c r="K966" s="8"/>
    </row>
    <row r="967" customHeight="1" spans="2:11">
      <c r="B967" s="8" t="str">
        <f t="shared" si="30"/>
        <v/>
      </c>
      <c r="C967" s="8"/>
      <c r="D967" s="8"/>
      <c r="E967" s="8" t="str">
        <f>IFERROR(VLOOKUP(C967,选股!$C$4:$E$1000,2,FALSE),"-")</f>
        <v>-</v>
      </c>
      <c r="F967" s="8" t="str">
        <f>IFERROR(VLOOKUP(C967,选股!$C$4:$E$1000,3,FALSE),"-")</f>
        <v>-</v>
      </c>
      <c r="G967" s="8"/>
      <c r="H967" s="9"/>
      <c r="I967" s="9" t="str">
        <f t="shared" si="31"/>
        <v>-</v>
      </c>
      <c r="J967" s="9"/>
      <c r="K967" s="8"/>
    </row>
    <row r="968" customHeight="1" spans="2:11">
      <c r="B968" s="8" t="str">
        <f t="shared" si="30"/>
        <v/>
      </c>
      <c r="C968" s="8"/>
      <c r="D968" s="8"/>
      <c r="E968" s="8" t="str">
        <f>IFERROR(VLOOKUP(C968,选股!$C$4:$E$1000,2,FALSE),"-")</f>
        <v>-</v>
      </c>
      <c r="F968" s="8" t="str">
        <f>IFERROR(VLOOKUP(C968,选股!$C$4:$E$1000,3,FALSE),"-")</f>
        <v>-</v>
      </c>
      <c r="G968" s="8"/>
      <c r="H968" s="9"/>
      <c r="I968" s="9" t="str">
        <f t="shared" si="31"/>
        <v>-</v>
      </c>
      <c r="J968" s="9"/>
      <c r="K968" s="8"/>
    </row>
    <row r="969" customHeight="1" spans="2:11">
      <c r="B969" s="8" t="str">
        <f t="shared" si="30"/>
        <v/>
      </c>
      <c r="C969" s="8"/>
      <c r="D969" s="8"/>
      <c r="E969" s="8" t="str">
        <f>IFERROR(VLOOKUP(C969,选股!$C$4:$E$1000,2,FALSE),"-")</f>
        <v>-</v>
      </c>
      <c r="F969" s="8" t="str">
        <f>IFERROR(VLOOKUP(C969,选股!$C$4:$E$1000,3,FALSE),"-")</f>
        <v>-</v>
      </c>
      <c r="G969" s="8"/>
      <c r="H969" s="9"/>
      <c r="I969" s="9" t="str">
        <f t="shared" si="31"/>
        <v>-</v>
      </c>
      <c r="J969" s="9"/>
      <c r="K969" s="8"/>
    </row>
    <row r="970" customHeight="1" spans="2:11">
      <c r="B970" s="8" t="str">
        <f t="shared" si="30"/>
        <v/>
      </c>
      <c r="C970" s="8"/>
      <c r="D970" s="8"/>
      <c r="E970" s="8" t="str">
        <f>IFERROR(VLOOKUP(C970,选股!$C$4:$E$1000,2,FALSE),"-")</f>
        <v>-</v>
      </c>
      <c r="F970" s="8" t="str">
        <f>IFERROR(VLOOKUP(C970,选股!$C$4:$E$1000,3,FALSE),"-")</f>
        <v>-</v>
      </c>
      <c r="G970" s="8"/>
      <c r="H970" s="9"/>
      <c r="I970" s="9" t="str">
        <f t="shared" si="31"/>
        <v>-</v>
      </c>
      <c r="J970" s="9"/>
      <c r="K970" s="8"/>
    </row>
    <row r="971" customHeight="1" spans="2:11">
      <c r="B971" s="8" t="str">
        <f t="shared" si="30"/>
        <v/>
      </c>
      <c r="C971" s="8"/>
      <c r="D971" s="8"/>
      <c r="E971" s="8" t="str">
        <f>IFERROR(VLOOKUP(C971,选股!$C$4:$E$1000,2,FALSE),"-")</f>
        <v>-</v>
      </c>
      <c r="F971" s="8" t="str">
        <f>IFERROR(VLOOKUP(C971,选股!$C$4:$E$1000,3,FALSE),"-")</f>
        <v>-</v>
      </c>
      <c r="G971" s="8"/>
      <c r="H971" s="9"/>
      <c r="I971" s="9" t="str">
        <f t="shared" si="31"/>
        <v>-</v>
      </c>
      <c r="J971" s="9"/>
      <c r="K971" s="8"/>
    </row>
    <row r="972" customHeight="1" spans="2:11">
      <c r="B972" s="8" t="str">
        <f t="shared" si="30"/>
        <v/>
      </c>
      <c r="C972" s="8"/>
      <c r="D972" s="8"/>
      <c r="E972" s="8" t="str">
        <f>IFERROR(VLOOKUP(C972,选股!$C$4:$E$1000,2,FALSE),"-")</f>
        <v>-</v>
      </c>
      <c r="F972" s="8" t="str">
        <f>IFERROR(VLOOKUP(C972,选股!$C$4:$E$1000,3,FALSE),"-")</f>
        <v>-</v>
      </c>
      <c r="G972" s="8"/>
      <c r="H972" s="9"/>
      <c r="I972" s="9" t="str">
        <f t="shared" si="31"/>
        <v>-</v>
      </c>
      <c r="J972" s="9"/>
      <c r="K972" s="8"/>
    </row>
    <row r="973" customHeight="1" spans="2:11">
      <c r="B973" s="8" t="str">
        <f t="shared" si="30"/>
        <v/>
      </c>
      <c r="C973" s="8"/>
      <c r="D973" s="8"/>
      <c r="E973" s="8" t="str">
        <f>IFERROR(VLOOKUP(C973,选股!$C$4:$E$1000,2,FALSE),"-")</f>
        <v>-</v>
      </c>
      <c r="F973" s="8" t="str">
        <f>IFERROR(VLOOKUP(C973,选股!$C$4:$E$1000,3,FALSE),"-")</f>
        <v>-</v>
      </c>
      <c r="G973" s="8"/>
      <c r="H973" s="9"/>
      <c r="I973" s="9" t="str">
        <f t="shared" si="31"/>
        <v>-</v>
      </c>
      <c r="J973" s="9"/>
      <c r="K973" s="8"/>
    </row>
    <row r="974" customHeight="1" spans="2:11">
      <c r="B974" s="8" t="str">
        <f t="shared" si="30"/>
        <v/>
      </c>
      <c r="C974" s="8"/>
      <c r="D974" s="8"/>
      <c r="E974" s="8" t="str">
        <f>IFERROR(VLOOKUP(C974,选股!$C$4:$E$1000,2,FALSE),"-")</f>
        <v>-</v>
      </c>
      <c r="F974" s="8" t="str">
        <f>IFERROR(VLOOKUP(C974,选股!$C$4:$E$1000,3,FALSE),"-")</f>
        <v>-</v>
      </c>
      <c r="G974" s="8"/>
      <c r="H974" s="9"/>
      <c r="I974" s="9" t="str">
        <f t="shared" si="31"/>
        <v>-</v>
      </c>
      <c r="J974" s="9"/>
      <c r="K974" s="8"/>
    </row>
    <row r="975" customHeight="1" spans="2:11">
      <c r="B975" s="8" t="str">
        <f t="shared" si="30"/>
        <v/>
      </c>
      <c r="C975" s="8"/>
      <c r="D975" s="8"/>
      <c r="E975" s="8" t="str">
        <f>IFERROR(VLOOKUP(C975,选股!$C$4:$E$1000,2,FALSE),"-")</f>
        <v>-</v>
      </c>
      <c r="F975" s="8" t="str">
        <f>IFERROR(VLOOKUP(C975,选股!$C$4:$E$1000,3,FALSE),"-")</f>
        <v>-</v>
      </c>
      <c r="G975" s="8"/>
      <c r="H975" s="9"/>
      <c r="I975" s="9" t="str">
        <f t="shared" si="31"/>
        <v>-</v>
      </c>
      <c r="J975" s="9"/>
      <c r="K975" s="8"/>
    </row>
    <row r="976" customHeight="1" spans="2:11">
      <c r="B976" s="8" t="str">
        <f t="shared" si="30"/>
        <v/>
      </c>
      <c r="C976" s="8"/>
      <c r="D976" s="8"/>
      <c r="E976" s="8" t="str">
        <f>IFERROR(VLOOKUP(C976,选股!$C$4:$E$1000,2,FALSE),"-")</f>
        <v>-</v>
      </c>
      <c r="F976" s="8" t="str">
        <f>IFERROR(VLOOKUP(C976,选股!$C$4:$E$1000,3,FALSE),"-")</f>
        <v>-</v>
      </c>
      <c r="G976" s="8"/>
      <c r="H976" s="9"/>
      <c r="I976" s="9" t="str">
        <f t="shared" si="31"/>
        <v>-</v>
      </c>
      <c r="J976" s="9"/>
      <c r="K976" s="8"/>
    </row>
    <row r="977" customHeight="1" spans="2:11">
      <c r="B977" s="8" t="str">
        <f t="shared" si="30"/>
        <v/>
      </c>
      <c r="C977" s="8"/>
      <c r="D977" s="8"/>
      <c r="E977" s="8" t="str">
        <f>IFERROR(VLOOKUP(C977,选股!$C$4:$E$1000,2,FALSE),"-")</f>
        <v>-</v>
      </c>
      <c r="F977" s="8" t="str">
        <f>IFERROR(VLOOKUP(C977,选股!$C$4:$E$1000,3,FALSE),"-")</f>
        <v>-</v>
      </c>
      <c r="G977" s="8"/>
      <c r="H977" s="9"/>
      <c r="I977" s="9" t="str">
        <f t="shared" si="31"/>
        <v>-</v>
      </c>
      <c r="J977" s="9"/>
      <c r="K977" s="8"/>
    </row>
    <row r="978" customHeight="1" spans="2:11">
      <c r="B978" s="8" t="str">
        <f t="shared" si="30"/>
        <v/>
      </c>
      <c r="C978" s="8"/>
      <c r="D978" s="8"/>
      <c r="E978" s="8" t="str">
        <f>IFERROR(VLOOKUP(C978,选股!$C$4:$E$1000,2,FALSE),"-")</f>
        <v>-</v>
      </c>
      <c r="F978" s="8" t="str">
        <f>IFERROR(VLOOKUP(C978,选股!$C$4:$E$1000,3,FALSE),"-")</f>
        <v>-</v>
      </c>
      <c r="G978" s="8"/>
      <c r="H978" s="9"/>
      <c r="I978" s="9" t="str">
        <f t="shared" si="31"/>
        <v>-</v>
      </c>
      <c r="J978" s="9"/>
      <c r="K978" s="8"/>
    </row>
    <row r="979" customHeight="1" spans="2:11">
      <c r="B979" s="8" t="str">
        <f t="shared" si="30"/>
        <v/>
      </c>
      <c r="C979" s="8"/>
      <c r="D979" s="8"/>
      <c r="E979" s="8" t="str">
        <f>IFERROR(VLOOKUP(C979,选股!$C$4:$E$1000,2,FALSE),"-")</f>
        <v>-</v>
      </c>
      <c r="F979" s="8" t="str">
        <f>IFERROR(VLOOKUP(C979,选股!$C$4:$E$1000,3,FALSE),"-")</f>
        <v>-</v>
      </c>
      <c r="G979" s="8"/>
      <c r="H979" s="9"/>
      <c r="I979" s="9" t="str">
        <f t="shared" si="31"/>
        <v>-</v>
      </c>
      <c r="J979" s="9"/>
      <c r="K979" s="8"/>
    </row>
    <row r="980" customHeight="1" spans="2:11">
      <c r="B980" s="8" t="str">
        <f t="shared" si="30"/>
        <v/>
      </c>
      <c r="C980" s="8"/>
      <c r="D980" s="8"/>
      <c r="E980" s="8" t="str">
        <f>IFERROR(VLOOKUP(C980,选股!$C$4:$E$1000,2,FALSE),"-")</f>
        <v>-</v>
      </c>
      <c r="F980" s="8" t="str">
        <f>IFERROR(VLOOKUP(C980,选股!$C$4:$E$1000,3,FALSE),"-")</f>
        <v>-</v>
      </c>
      <c r="G980" s="8"/>
      <c r="H980" s="9"/>
      <c r="I980" s="9" t="str">
        <f t="shared" si="31"/>
        <v>-</v>
      </c>
      <c r="J980" s="9"/>
      <c r="K980" s="8"/>
    </row>
    <row r="981" customHeight="1" spans="2:11">
      <c r="B981" s="8" t="str">
        <f t="shared" si="30"/>
        <v/>
      </c>
      <c r="C981" s="8"/>
      <c r="D981" s="8"/>
      <c r="E981" s="8" t="str">
        <f>IFERROR(VLOOKUP(C981,选股!$C$4:$E$1000,2,FALSE),"-")</f>
        <v>-</v>
      </c>
      <c r="F981" s="8" t="str">
        <f>IFERROR(VLOOKUP(C981,选股!$C$4:$E$1000,3,FALSE),"-")</f>
        <v>-</v>
      </c>
      <c r="G981" s="8"/>
      <c r="H981" s="9"/>
      <c r="I981" s="9" t="str">
        <f t="shared" si="31"/>
        <v>-</v>
      </c>
      <c r="J981" s="9"/>
      <c r="K981" s="8"/>
    </row>
    <row r="982" customHeight="1" spans="2:11">
      <c r="B982" s="8" t="str">
        <f t="shared" si="30"/>
        <v/>
      </c>
      <c r="C982" s="8"/>
      <c r="D982" s="8"/>
      <c r="E982" s="8" t="str">
        <f>IFERROR(VLOOKUP(C982,选股!$C$4:$E$1000,2,FALSE),"-")</f>
        <v>-</v>
      </c>
      <c r="F982" s="8" t="str">
        <f>IFERROR(VLOOKUP(C982,选股!$C$4:$E$1000,3,FALSE),"-")</f>
        <v>-</v>
      </c>
      <c r="G982" s="8"/>
      <c r="H982" s="9"/>
      <c r="I982" s="9" t="str">
        <f t="shared" si="31"/>
        <v>-</v>
      </c>
      <c r="J982" s="9"/>
      <c r="K982" s="8"/>
    </row>
    <row r="983" customHeight="1" spans="2:11">
      <c r="B983" s="8" t="str">
        <f t="shared" si="30"/>
        <v/>
      </c>
      <c r="C983" s="8"/>
      <c r="D983" s="8"/>
      <c r="E983" s="8" t="str">
        <f>IFERROR(VLOOKUP(C983,选股!$C$4:$E$1000,2,FALSE),"-")</f>
        <v>-</v>
      </c>
      <c r="F983" s="8" t="str">
        <f>IFERROR(VLOOKUP(C983,选股!$C$4:$E$1000,3,FALSE),"-")</f>
        <v>-</v>
      </c>
      <c r="G983" s="8"/>
      <c r="H983" s="9"/>
      <c r="I983" s="9" t="str">
        <f t="shared" si="31"/>
        <v>-</v>
      </c>
      <c r="J983" s="9"/>
      <c r="K983" s="8"/>
    </row>
    <row r="984" customHeight="1" spans="2:11">
      <c r="B984" s="8" t="str">
        <f t="shared" si="30"/>
        <v/>
      </c>
      <c r="C984" s="8"/>
      <c r="D984" s="8"/>
      <c r="E984" s="8" t="str">
        <f>IFERROR(VLOOKUP(C984,选股!$C$4:$E$1000,2,FALSE),"-")</f>
        <v>-</v>
      </c>
      <c r="F984" s="8" t="str">
        <f>IFERROR(VLOOKUP(C984,选股!$C$4:$E$1000,3,FALSE),"-")</f>
        <v>-</v>
      </c>
      <c r="G984" s="8"/>
      <c r="H984" s="9"/>
      <c r="I984" s="9" t="str">
        <f t="shared" si="31"/>
        <v>-</v>
      </c>
      <c r="J984" s="9"/>
      <c r="K984" s="8"/>
    </row>
    <row r="985" customHeight="1" spans="2:11">
      <c r="B985" s="8" t="str">
        <f t="shared" si="30"/>
        <v/>
      </c>
      <c r="C985" s="8"/>
      <c r="D985" s="8"/>
      <c r="E985" s="8" t="str">
        <f>IFERROR(VLOOKUP(C985,选股!$C$4:$E$1000,2,FALSE),"-")</f>
        <v>-</v>
      </c>
      <c r="F985" s="8" t="str">
        <f>IFERROR(VLOOKUP(C985,选股!$C$4:$E$1000,3,FALSE),"-")</f>
        <v>-</v>
      </c>
      <c r="G985" s="8"/>
      <c r="H985" s="9"/>
      <c r="I985" s="9" t="str">
        <f t="shared" si="31"/>
        <v>-</v>
      </c>
      <c r="J985" s="9"/>
      <c r="K985" s="8"/>
    </row>
    <row r="986" customHeight="1" spans="2:11">
      <c r="B986" s="8" t="str">
        <f t="shared" si="30"/>
        <v/>
      </c>
      <c r="C986" s="8"/>
      <c r="D986" s="8"/>
      <c r="E986" s="8" t="str">
        <f>IFERROR(VLOOKUP(C986,选股!$C$4:$E$1000,2,FALSE),"-")</f>
        <v>-</v>
      </c>
      <c r="F986" s="8" t="str">
        <f>IFERROR(VLOOKUP(C986,选股!$C$4:$E$1000,3,FALSE),"-")</f>
        <v>-</v>
      </c>
      <c r="G986" s="8"/>
      <c r="H986" s="9"/>
      <c r="I986" s="9" t="str">
        <f t="shared" si="31"/>
        <v>-</v>
      </c>
      <c r="J986" s="9"/>
      <c r="K986" s="8"/>
    </row>
    <row r="987" customHeight="1" spans="2:11">
      <c r="B987" s="8" t="str">
        <f t="shared" si="30"/>
        <v/>
      </c>
      <c r="C987" s="8"/>
      <c r="D987" s="8"/>
      <c r="E987" s="8" t="str">
        <f>IFERROR(VLOOKUP(C987,选股!$C$4:$E$1000,2,FALSE),"-")</f>
        <v>-</v>
      </c>
      <c r="F987" s="8" t="str">
        <f>IFERROR(VLOOKUP(C987,选股!$C$4:$E$1000,3,FALSE),"-")</f>
        <v>-</v>
      </c>
      <c r="G987" s="8"/>
      <c r="H987" s="9"/>
      <c r="I987" s="9" t="str">
        <f t="shared" si="31"/>
        <v>-</v>
      </c>
      <c r="J987" s="9"/>
      <c r="K987" s="8"/>
    </row>
    <row r="988" customHeight="1" spans="2:11">
      <c r="B988" s="8" t="str">
        <f t="shared" si="30"/>
        <v/>
      </c>
      <c r="C988" s="8"/>
      <c r="D988" s="8"/>
      <c r="E988" s="8" t="str">
        <f>IFERROR(VLOOKUP(C988,选股!$C$4:$E$1000,2,FALSE),"-")</f>
        <v>-</v>
      </c>
      <c r="F988" s="8" t="str">
        <f>IFERROR(VLOOKUP(C988,选股!$C$4:$E$1000,3,FALSE),"-")</f>
        <v>-</v>
      </c>
      <c r="G988" s="8"/>
      <c r="H988" s="9"/>
      <c r="I988" s="9" t="str">
        <f t="shared" si="31"/>
        <v>-</v>
      </c>
      <c r="J988" s="9"/>
      <c r="K988" s="8"/>
    </row>
    <row r="989" customHeight="1" spans="2:11">
      <c r="B989" s="8" t="str">
        <f t="shared" si="30"/>
        <v/>
      </c>
      <c r="C989" s="8"/>
      <c r="D989" s="8"/>
      <c r="E989" s="8" t="str">
        <f>IFERROR(VLOOKUP(C989,选股!$C$4:$E$1000,2,FALSE),"-")</f>
        <v>-</v>
      </c>
      <c r="F989" s="8" t="str">
        <f>IFERROR(VLOOKUP(C989,选股!$C$4:$E$1000,3,FALSE),"-")</f>
        <v>-</v>
      </c>
      <c r="G989" s="8"/>
      <c r="H989" s="9"/>
      <c r="I989" s="9" t="str">
        <f t="shared" si="31"/>
        <v>-</v>
      </c>
      <c r="J989" s="9"/>
      <c r="K989" s="8"/>
    </row>
    <row r="990" customHeight="1" spans="2:11">
      <c r="B990" s="8" t="str">
        <f t="shared" si="30"/>
        <v/>
      </c>
      <c r="C990" s="8"/>
      <c r="D990" s="8"/>
      <c r="E990" s="8" t="str">
        <f>IFERROR(VLOOKUP(C990,选股!$C$4:$E$1000,2,FALSE),"-")</f>
        <v>-</v>
      </c>
      <c r="F990" s="8" t="str">
        <f>IFERROR(VLOOKUP(C990,选股!$C$4:$E$1000,3,FALSE),"-")</f>
        <v>-</v>
      </c>
      <c r="G990" s="8"/>
      <c r="H990" s="9"/>
      <c r="I990" s="9" t="str">
        <f t="shared" si="31"/>
        <v>-</v>
      </c>
      <c r="J990" s="9"/>
      <c r="K990" s="8"/>
    </row>
    <row r="991" customHeight="1" spans="2:11">
      <c r="B991" s="8" t="str">
        <f t="shared" si="30"/>
        <v/>
      </c>
      <c r="C991" s="8"/>
      <c r="D991" s="8"/>
      <c r="E991" s="8" t="str">
        <f>IFERROR(VLOOKUP(C991,选股!$C$4:$E$1000,2,FALSE),"-")</f>
        <v>-</v>
      </c>
      <c r="F991" s="8" t="str">
        <f>IFERROR(VLOOKUP(C991,选股!$C$4:$E$1000,3,FALSE),"-")</f>
        <v>-</v>
      </c>
      <c r="G991" s="8"/>
      <c r="H991" s="9"/>
      <c r="I991" s="9" t="str">
        <f t="shared" si="31"/>
        <v>-</v>
      </c>
      <c r="J991" s="9"/>
      <c r="K991" s="8"/>
    </row>
    <row r="992" customHeight="1" spans="2:11">
      <c r="B992" s="8" t="str">
        <f t="shared" si="30"/>
        <v/>
      </c>
      <c r="C992" s="8"/>
      <c r="D992" s="8"/>
      <c r="E992" s="8" t="str">
        <f>IFERROR(VLOOKUP(C992,选股!$C$4:$E$1000,2,FALSE),"-")</f>
        <v>-</v>
      </c>
      <c r="F992" s="8" t="str">
        <f>IFERROR(VLOOKUP(C992,选股!$C$4:$E$1000,3,FALSE),"-")</f>
        <v>-</v>
      </c>
      <c r="G992" s="8"/>
      <c r="H992" s="9"/>
      <c r="I992" s="9" t="str">
        <f t="shared" si="31"/>
        <v>-</v>
      </c>
      <c r="J992" s="9"/>
      <c r="K992" s="8"/>
    </row>
    <row r="993" customHeight="1" spans="2:11">
      <c r="B993" s="8" t="str">
        <f t="shared" si="30"/>
        <v/>
      </c>
      <c r="C993" s="8"/>
      <c r="D993" s="8"/>
      <c r="E993" s="8" t="str">
        <f>IFERROR(VLOOKUP(C993,选股!$C$4:$E$1000,2,FALSE),"-")</f>
        <v>-</v>
      </c>
      <c r="F993" s="8" t="str">
        <f>IFERROR(VLOOKUP(C993,选股!$C$4:$E$1000,3,FALSE),"-")</f>
        <v>-</v>
      </c>
      <c r="G993" s="8"/>
      <c r="H993" s="9"/>
      <c r="I993" s="9" t="str">
        <f t="shared" si="31"/>
        <v>-</v>
      </c>
      <c r="J993" s="9"/>
      <c r="K993" s="8"/>
    </row>
    <row r="994" customHeight="1" spans="2:11">
      <c r="B994" s="8" t="str">
        <f t="shared" si="30"/>
        <v/>
      </c>
      <c r="C994" s="8"/>
      <c r="D994" s="8"/>
      <c r="E994" s="8" t="str">
        <f>IFERROR(VLOOKUP(C994,选股!$C$4:$E$1000,2,FALSE),"-")</f>
        <v>-</v>
      </c>
      <c r="F994" s="8" t="str">
        <f>IFERROR(VLOOKUP(C994,选股!$C$4:$E$1000,3,FALSE),"-")</f>
        <v>-</v>
      </c>
      <c r="G994" s="8"/>
      <c r="H994" s="9"/>
      <c r="I994" s="9" t="str">
        <f t="shared" si="31"/>
        <v>-</v>
      </c>
      <c r="J994" s="9"/>
      <c r="K994" s="8"/>
    </row>
    <row r="995" customHeight="1" spans="2:11">
      <c r="B995" s="8" t="str">
        <f t="shared" si="30"/>
        <v/>
      </c>
      <c r="C995" s="8"/>
      <c r="D995" s="8"/>
      <c r="E995" s="8" t="str">
        <f>IFERROR(VLOOKUP(C995,选股!$C$4:$E$1000,2,FALSE),"-")</f>
        <v>-</v>
      </c>
      <c r="F995" s="8" t="str">
        <f>IFERROR(VLOOKUP(C995,选股!$C$4:$E$1000,3,FALSE),"-")</f>
        <v>-</v>
      </c>
      <c r="G995" s="8"/>
      <c r="H995" s="9"/>
      <c r="I995" s="9" t="str">
        <f t="shared" si="31"/>
        <v>-</v>
      </c>
      <c r="J995" s="9"/>
      <c r="K995" s="8"/>
    </row>
    <row r="996" customHeight="1" spans="2:11">
      <c r="B996" s="8" t="str">
        <f t="shared" si="30"/>
        <v/>
      </c>
      <c r="C996" s="8"/>
      <c r="D996" s="8"/>
      <c r="E996" s="8" t="str">
        <f>IFERROR(VLOOKUP(C996,选股!$C$4:$E$1000,2,FALSE),"-")</f>
        <v>-</v>
      </c>
      <c r="F996" s="8" t="str">
        <f>IFERROR(VLOOKUP(C996,选股!$C$4:$E$1000,3,FALSE),"-")</f>
        <v>-</v>
      </c>
      <c r="G996" s="8"/>
      <c r="H996" s="9"/>
      <c r="I996" s="9" t="str">
        <f t="shared" si="31"/>
        <v>-</v>
      </c>
      <c r="J996" s="9"/>
      <c r="K996" s="8"/>
    </row>
    <row r="997" customHeight="1" spans="2:11">
      <c r="B997" s="8" t="str">
        <f t="shared" si="30"/>
        <v/>
      </c>
      <c r="C997" s="8"/>
      <c r="D997" s="8"/>
      <c r="E997" s="8" t="str">
        <f>IFERROR(VLOOKUP(C997,选股!$C$4:$E$1000,2,FALSE),"-")</f>
        <v>-</v>
      </c>
      <c r="F997" s="8" t="str">
        <f>IFERROR(VLOOKUP(C997,选股!$C$4:$E$1000,3,FALSE),"-")</f>
        <v>-</v>
      </c>
      <c r="G997" s="8"/>
      <c r="H997" s="9"/>
      <c r="I997" s="9" t="str">
        <f t="shared" si="31"/>
        <v>-</v>
      </c>
      <c r="J997" s="9"/>
      <c r="K997" s="8"/>
    </row>
    <row r="998" customHeight="1" spans="2:11">
      <c r="B998" s="8" t="str">
        <f t="shared" si="30"/>
        <v/>
      </c>
      <c r="C998" s="8"/>
      <c r="D998" s="8"/>
      <c r="E998" s="8" t="str">
        <f>IFERROR(VLOOKUP(C998,选股!$C$4:$E$1000,2,FALSE),"-")</f>
        <v>-</v>
      </c>
      <c r="F998" s="8" t="str">
        <f>IFERROR(VLOOKUP(C998,选股!$C$4:$E$1000,3,FALSE),"-")</f>
        <v>-</v>
      </c>
      <c r="G998" s="8"/>
      <c r="H998" s="9"/>
      <c r="I998" s="9" t="str">
        <f t="shared" si="31"/>
        <v>-</v>
      </c>
      <c r="J998" s="9"/>
      <c r="K998" s="8"/>
    </row>
    <row r="999" customHeight="1" spans="2:11">
      <c r="B999" s="8" t="str">
        <f t="shared" si="30"/>
        <v/>
      </c>
      <c r="C999" s="8"/>
      <c r="D999" s="8"/>
      <c r="E999" s="8" t="str">
        <f>IFERROR(VLOOKUP(C999,选股!$C$4:$E$1000,2,FALSE),"-")</f>
        <v>-</v>
      </c>
      <c r="F999" s="8" t="str">
        <f>IFERROR(VLOOKUP(C999,选股!$C$4:$E$1000,3,FALSE),"-")</f>
        <v>-</v>
      </c>
      <c r="G999" s="8"/>
      <c r="H999" s="9"/>
      <c r="I999" s="9" t="str">
        <f t="shared" si="31"/>
        <v>-</v>
      </c>
      <c r="J999" s="9"/>
      <c r="K999" s="8"/>
    </row>
    <row r="1000" customHeight="1" spans="2:11">
      <c r="B1000" s="8" t="str">
        <f t="shared" si="30"/>
        <v/>
      </c>
      <c r="C1000" s="8"/>
      <c r="D1000" s="8"/>
      <c r="E1000" s="8" t="str">
        <f>IFERROR(VLOOKUP(C1000,选股!$C$4:$E$1000,2,FALSE),"-")</f>
        <v>-</v>
      </c>
      <c r="F1000" s="8" t="str">
        <f>IFERROR(VLOOKUP(C1000,选股!$C$4:$E$1000,3,FALSE),"-")</f>
        <v>-</v>
      </c>
      <c r="G1000" s="8"/>
      <c r="H1000" s="9"/>
      <c r="I1000" s="9" t="str">
        <f t="shared" si="31"/>
        <v>-</v>
      </c>
      <c r="J1000" s="9"/>
      <c r="K1000" s="8"/>
    </row>
    <row r="1001" customHeight="1" spans="2:11">
      <c r="B1001" s="8"/>
      <c r="C1001" s="8"/>
      <c r="D1001" s="8"/>
      <c r="E1001" s="8"/>
      <c r="F1001" s="8"/>
      <c r="G1001" s="8"/>
      <c r="H1001" s="9"/>
      <c r="I1001" s="9"/>
      <c r="J1001" s="9"/>
      <c r="K1001" s="8"/>
    </row>
    <row r="1002" customHeight="1" spans="2:11">
      <c r="B1002" s="8"/>
      <c r="C1002" s="8"/>
      <c r="D1002" s="8"/>
      <c r="E1002" s="8"/>
      <c r="F1002" s="8"/>
      <c r="G1002" s="8"/>
      <c r="H1002" s="9"/>
      <c r="I1002" s="9"/>
      <c r="J1002" s="9"/>
      <c r="K1002" s="8"/>
    </row>
    <row r="1003" customHeight="1" spans="2:11">
      <c r="B1003" s="8"/>
      <c r="C1003" s="8"/>
      <c r="D1003" s="8"/>
      <c r="E1003" s="8"/>
      <c r="F1003" s="8"/>
      <c r="G1003" s="8"/>
      <c r="H1003" s="9"/>
      <c r="I1003" s="9"/>
      <c r="J1003" s="9"/>
      <c r="K1003" s="8"/>
    </row>
    <row r="1004" customHeight="1" spans="8:9">
      <c r="H1004" s="3"/>
      <c r="I1004" s="3"/>
    </row>
  </sheetData>
  <mergeCells count="2">
    <mergeCell ref="B1:E1"/>
    <mergeCell ref="F1:K1"/>
  </mergeCells>
  <conditionalFormatting sqref="K4:K1003">
    <cfRule type="expression" dxfId="0" priority="1">
      <formula>MOD(ROW(),2)</formula>
    </cfRule>
  </conditionalFormatting>
  <conditionalFormatting sqref="B4:J1003">
    <cfRule type="expression" dxfId="0" priority="3">
      <formula>MOD(ROW(),2)</formula>
    </cfRule>
  </conditionalFormatting>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1004"/>
  <sheetViews>
    <sheetView showGridLines="0" workbookViewId="0">
      <selection activeCell="C10" sqref="C10:C11"/>
    </sheetView>
  </sheetViews>
  <sheetFormatPr defaultColWidth="9" defaultRowHeight="27" customHeight="1"/>
  <cols>
    <col min="1" max="1" width="5.125" style="1" customWidth="1"/>
    <col min="2" max="2" width="6.75" style="1" customWidth="1"/>
    <col min="3" max="3" width="12.375" style="1" customWidth="1"/>
    <col min="4" max="5" width="19.375" style="1" customWidth="1"/>
    <col min="6" max="6" width="16.375" style="1" customWidth="1"/>
    <col min="7" max="7" width="13.875" style="1" customWidth="1"/>
    <col min="8" max="8" width="15.75" style="2" customWidth="1"/>
    <col min="9" max="9" width="20.75" style="2" customWidth="1"/>
    <col min="10" max="10" width="14.25" style="3" customWidth="1"/>
    <col min="11" max="11" width="27" style="1" customWidth="1"/>
    <col min="12" max="16384" width="9" style="1"/>
  </cols>
  <sheetData>
    <row r="1" ht="31.5" spans="2:10">
      <c r="B1" s="4" t="s">
        <v>65</v>
      </c>
      <c r="C1" s="4"/>
      <c r="D1" s="4"/>
      <c r="E1" s="4"/>
      <c r="H1" s="1"/>
      <c r="I1" s="1"/>
      <c r="J1" s="1"/>
    </row>
    <row r="2" ht="12.75" customHeight="1" spans="2:11">
      <c r="B2" s="5" t="s">
        <v>11</v>
      </c>
      <c r="C2" s="6" t="s">
        <v>12</v>
      </c>
      <c r="D2" s="5"/>
      <c r="E2" s="5" t="s">
        <v>11</v>
      </c>
      <c r="F2" s="5" t="s">
        <v>11</v>
      </c>
      <c r="G2" s="6" t="s">
        <v>12</v>
      </c>
      <c r="H2" s="6" t="s">
        <v>12</v>
      </c>
      <c r="I2" s="5" t="s">
        <v>11</v>
      </c>
      <c r="J2" s="6" t="s">
        <v>12</v>
      </c>
      <c r="K2" s="6" t="s">
        <v>12</v>
      </c>
    </row>
    <row r="3" customHeight="1" spans="2:11">
      <c r="B3" s="7" t="s">
        <v>13</v>
      </c>
      <c r="C3" s="7" t="s">
        <v>14</v>
      </c>
      <c r="D3" s="7" t="s">
        <v>15</v>
      </c>
      <c r="E3" s="7" t="s">
        <v>16</v>
      </c>
      <c r="F3" s="7" t="s">
        <v>22</v>
      </c>
      <c r="G3" s="7" t="s">
        <v>25</v>
      </c>
      <c r="H3" s="7" t="s">
        <v>66</v>
      </c>
      <c r="I3" s="7" t="s">
        <v>26</v>
      </c>
      <c r="J3" s="7" t="s">
        <v>50</v>
      </c>
      <c r="K3" s="7" t="s">
        <v>30</v>
      </c>
    </row>
    <row r="4" customHeight="1" spans="2:11">
      <c r="B4" s="8">
        <f t="shared" ref="B4:B11" si="0">IF(C4&lt;&gt;"",ROW()-3,"")</f>
        <v>1</v>
      </c>
      <c r="C4" s="8">
        <v>600036</v>
      </c>
      <c r="D4" s="8" t="s">
        <v>1</v>
      </c>
      <c r="E4" s="8" t="s">
        <v>51</v>
      </c>
      <c r="F4" s="8" t="s">
        <v>52</v>
      </c>
      <c r="G4" s="8">
        <v>0</v>
      </c>
      <c r="H4" s="9">
        <v>38.695</v>
      </c>
      <c r="I4" s="9">
        <f t="shared" ref="I4:I11" si="1">IFERROR(IF(AND(G4&lt;&gt;"",H4&lt;&gt;""),G4*H4,"-"),"")</f>
        <v>0</v>
      </c>
      <c r="J4" s="9">
        <v>5</v>
      </c>
      <c r="K4" s="8"/>
    </row>
    <row r="5" customHeight="1" spans="2:11">
      <c r="B5" s="8">
        <f t="shared" si="0"/>
        <v>2</v>
      </c>
      <c r="C5" s="8">
        <v>601318</v>
      </c>
      <c r="D5" s="8" t="s">
        <v>1</v>
      </c>
      <c r="E5" s="8" t="s">
        <v>53</v>
      </c>
      <c r="F5" s="8" t="s">
        <v>41</v>
      </c>
      <c r="G5" s="8">
        <v>0</v>
      </c>
      <c r="H5" s="9">
        <v>51.003</v>
      </c>
      <c r="I5" s="9">
        <f t="shared" si="1"/>
        <v>0</v>
      </c>
      <c r="J5" s="9">
        <v>70</v>
      </c>
      <c r="K5" s="8"/>
    </row>
    <row r="6" customHeight="1" spans="2:11">
      <c r="B6" s="8">
        <f t="shared" si="0"/>
        <v>3</v>
      </c>
      <c r="C6" s="8">
        <v>600438</v>
      </c>
      <c r="D6" s="8" t="s">
        <v>1</v>
      </c>
      <c r="E6" s="8" t="s">
        <v>54</v>
      </c>
      <c r="F6" s="8" t="s">
        <v>55</v>
      </c>
      <c r="G6" s="8">
        <v>0</v>
      </c>
      <c r="H6" s="9">
        <v>69.385</v>
      </c>
      <c r="I6" s="9">
        <f t="shared" si="1"/>
        <v>0</v>
      </c>
      <c r="J6" s="9">
        <v>89</v>
      </c>
      <c r="K6" s="8"/>
    </row>
    <row r="7" customHeight="1" spans="2:11">
      <c r="B7" s="8">
        <f t="shared" si="0"/>
        <v>4</v>
      </c>
      <c r="C7" s="8">
        <v>601012</v>
      </c>
      <c r="D7" s="8" t="s">
        <v>1</v>
      </c>
      <c r="E7" s="8" t="s">
        <v>56</v>
      </c>
      <c r="F7" s="8" t="s">
        <v>55</v>
      </c>
      <c r="G7" s="8">
        <v>0</v>
      </c>
      <c r="H7" s="9">
        <v>87.48</v>
      </c>
      <c r="I7" s="9">
        <f t="shared" si="1"/>
        <v>0</v>
      </c>
      <c r="J7" s="9">
        <v>43</v>
      </c>
      <c r="K7" s="8"/>
    </row>
    <row r="8" customHeight="1" spans="2:11">
      <c r="B8" s="8">
        <f t="shared" si="0"/>
        <v>5</v>
      </c>
      <c r="C8" s="8">
        <v>600900</v>
      </c>
      <c r="D8" s="8" t="s">
        <v>1</v>
      </c>
      <c r="E8" s="8" t="s">
        <v>57</v>
      </c>
      <c r="F8" s="8" t="s">
        <v>58</v>
      </c>
      <c r="G8" s="8">
        <v>100</v>
      </c>
      <c r="H8" s="9">
        <v>28.257</v>
      </c>
      <c r="I8" s="9">
        <f t="shared" si="1"/>
        <v>2825.7</v>
      </c>
      <c r="J8" s="9">
        <v>17</v>
      </c>
      <c r="K8" s="8"/>
    </row>
    <row r="9" customHeight="1" spans="2:11">
      <c r="B9" s="8">
        <f t="shared" si="0"/>
        <v>6</v>
      </c>
      <c r="C9" s="8">
        <v>159381</v>
      </c>
      <c r="D9" s="8" t="s">
        <v>59</v>
      </c>
      <c r="E9" s="8" t="s">
        <v>60</v>
      </c>
      <c r="F9" s="8" t="s">
        <v>61</v>
      </c>
      <c r="G9" s="8">
        <v>0</v>
      </c>
      <c r="H9" s="9">
        <v>0.909</v>
      </c>
      <c r="I9" s="9">
        <f t="shared" si="1"/>
        <v>0</v>
      </c>
      <c r="J9" s="9">
        <v>63</v>
      </c>
      <c r="K9" s="8"/>
    </row>
    <row r="10" customHeight="1" spans="2:11">
      <c r="B10" s="8">
        <f t="shared" si="0"/>
        <v>7</v>
      </c>
      <c r="C10" s="8" t="s">
        <v>31</v>
      </c>
      <c r="D10" s="8" t="s">
        <v>9</v>
      </c>
      <c r="E10" s="8" t="s">
        <v>62</v>
      </c>
      <c r="F10" s="8" t="s">
        <v>63</v>
      </c>
      <c r="G10" s="8">
        <v>50</v>
      </c>
      <c r="H10" s="10">
        <v>9</v>
      </c>
      <c r="I10" s="10">
        <f t="shared" si="1"/>
        <v>450</v>
      </c>
      <c r="J10" s="9"/>
      <c r="K10" s="8"/>
    </row>
    <row r="11" customHeight="1" spans="2:11">
      <c r="B11" s="8">
        <f t="shared" si="0"/>
        <v>8</v>
      </c>
      <c r="C11" s="33" t="s">
        <v>33</v>
      </c>
      <c r="D11" s="8" t="s">
        <v>10</v>
      </c>
      <c r="E11" s="8" t="s">
        <v>34</v>
      </c>
      <c r="F11" s="8" t="s">
        <v>64</v>
      </c>
      <c r="G11" s="8">
        <v>50</v>
      </c>
      <c r="H11" s="11">
        <v>130</v>
      </c>
      <c r="I11" s="11">
        <f t="shared" si="1"/>
        <v>6500</v>
      </c>
      <c r="J11" s="9"/>
      <c r="K11" s="8"/>
    </row>
    <row r="12" customHeight="1" spans="2:11">
      <c r="B12" s="8" t="str">
        <f t="shared" ref="B5:B68" si="2">IF(C12&lt;&gt;"",ROW()-3,"")</f>
        <v/>
      </c>
      <c r="C12" s="8"/>
      <c r="D12" s="8"/>
      <c r="E12" s="8" t="str">
        <f>IFERROR(VLOOKUP(C12,选股!C12:E1008,2,FALSE),"-")</f>
        <v>-</v>
      </c>
      <c r="F12" s="8" t="str">
        <f>IFERROR(VLOOKUP(C12,选股!C12:E1008,3,FALSE),"-")</f>
        <v>-</v>
      </c>
      <c r="G12" s="8"/>
      <c r="H12" s="9"/>
      <c r="I12" s="9" t="str">
        <f t="shared" ref="I5:I68" si="3">IFERROR(IF(AND(G12&lt;&gt;"",H12&lt;&gt;""),G12*H12,"-"),"")</f>
        <v>-</v>
      </c>
      <c r="J12" s="9"/>
      <c r="K12" s="8"/>
    </row>
    <row r="13" customHeight="1" spans="2:11">
      <c r="B13" s="8" t="str">
        <f t="shared" si="2"/>
        <v/>
      </c>
      <c r="C13" s="8"/>
      <c r="D13" s="8"/>
      <c r="E13" s="8" t="str">
        <f>IFERROR(VLOOKUP(C13,选股!C13:E1009,2,FALSE),"-")</f>
        <v>-</v>
      </c>
      <c r="F13" s="8" t="str">
        <f>IFERROR(VLOOKUP(C13,选股!C13:E1009,3,FALSE),"-")</f>
        <v>-</v>
      </c>
      <c r="G13" s="8"/>
      <c r="H13" s="9"/>
      <c r="I13" s="9" t="str">
        <f t="shared" si="3"/>
        <v>-</v>
      </c>
      <c r="J13" s="9"/>
      <c r="K13" s="8"/>
    </row>
    <row r="14" customHeight="1" spans="2:11">
      <c r="B14" s="8" t="str">
        <f t="shared" si="2"/>
        <v/>
      </c>
      <c r="C14" s="8"/>
      <c r="D14" s="8"/>
      <c r="E14" s="8" t="str">
        <f>IFERROR(VLOOKUP(C14,选股!C14:E1010,2,FALSE),"-")</f>
        <v>-</v>
      </c>
      <c r="F14" s="8" t="str">
        <f>IFERROR(VLOOKUP(C14,选股!C14:E1010,3,FALSE),"-")</f>
        <v>-</v>
      </c>
      <c r="G14" s="8"/>
      <c r="H14" s="9"/>
      <c r="I14" s="9" t="str">
        <f t="shared" si="3"/>
        <v>-</v>
      </c>
      <c r="J14" s="9"/>
      <c r="K14" s="8"/>
    </row>
    <row r="15" customHeight="1" spans="2:11">
      <c r="B15" s="8" t="str">
        <f t="shared" si="2"/>
        <v/>
      </c>
      <c r="C15" s="8"/>
      <c r="D15" s="8"/>
      <c r="E15" s="8" t="str">
        <f>IFERROR(VLOOKUP(C15,选股!C15:E1011,2,FALSE),"-")</f>
        <v>-</v>
      </c>
      <c r="F15" s="8" t="str">
        <f>IFERROR(VLOOKUP(C15,选股!C15:E1011,3,FALSE),"-")</f>
        <v>-</v>
      </c>
      <c r="G15" s="8"/>
      <c r="H15" s="9"/>
      <c r="I15" s="9" t="str">
        <f t="shared" si="3"/>
        <v>-</v>
      </c>
      <c r="J15" s="9"/>
      <c r="K15" s="8"/>
    </row>
    <row r="16" customHeight="1" spans="2:11">
      <c r="B16" s="8" t="str">
        <f t="shared" si="2"/>
        <v/>
      </c>
      <c r="C16" s="8"/>
      <c r="D16" s="8"/>
      <c r="E16" s="8" t="str">
        <f>IFERROR(VLOOKUP(C16,选股!C16:E1012,2,FALSE),"-")</f>
        <v>-</v>
      </c>
      <c r="F16" s="8" t="str">
        <f>IFERROR(VLOOKUP(C16,选股!C16:E1012,3,FALSE),"-")</f>
        <v>-</v>
      </c>
      <c r="G16" s="8"/>
      <c r="H16" s="9"/>
      <c r="I16" s="9" t="str">
        <f t="shared" si="3"/>
        <v>-</v>
      </c>
      <c r="J16" s="9"/>
      <c r="K16" s="8"/>
    </row>
    <row r="17" customHeight="1" spans="2:11">
      <c r="B17" s="8" t="str">
        <f t="shared" si="2"/>
        <v/>
      </c>
      <c r="C17" s="8"/>
      <c r="D17" s="8"/>
      <c r="E17" s="8" t="str">
        <f>IFERROR(VLOOKUP(C17,选股!C17:E1013,2,FALSE),"-")</f>
        <v>-</v>
      </c>
      <c r="F17" s="8" t="str">
        <f>IFERROR(VLOOKUP(C17,选股!C17:E1013,3,FALSE),"-")</f>
        <v>-</v>
      </c>
      <c r="G17" s="8"/>
      <c r="H17" s="9"/>
      <c r="I17" s="9" t="str">
        <f t="shared" si="3"/>
        <v>-</v>
      </c>
      <c r="J17" s="9"/>
      <c r="K17" s="8"/>
    </row>
    <row r="18" customHeight="1" spans="2:11">
      <c r="B18" s="8" t="str">
        <f t="shared" si="2"/>
        <v/>
      </c>
      <c r="C18" s="8"/>
      <c r="D18" s="8"/>
      <c r="E18" s="8" t="str">
        <f>IFERROR(VLOOKUP(C18,选股!C18:E1014,2,FALSE),"-")</f>
        <v>-</v>
      </c>
      <c r="F18" s="8" t="str">
        <f>IFERROR(VLOOKUP(C18,选股!C18:E1014,3,FALSE),"-")</f>
        <v>-</v>
      </c>
      <c r="G18" s="8"/>
      <c r="H18" s="9"/>
      <c r="I18" s="9" t="str">
        <f t="shared" si="3"/>
        <v>-</v>
      </c>
      <c r="J18" s="9"/>
      <c r="K18" s="8"/>
    </row>
    <row r="19" customHeight="1" spans="2:11">
      <c r="B19" s="8" t="str">
        <f t="shared" si="2"/>
        <v/>
      </c>
      <c r="C19" s="8"/>
      <c r="D19" s="8"/>
      <c r="E19" s="8" t="str">
        <f>IFERROR(VLOOKUP(C19,选股!C19:E1015,2,FALSE),"-")</f>
        <v>-</v>
      </c>
      <c r="F19" s="8" t="str">
        <f>IFERROR(VLOOKUP(C19,选股!C19:E1015,3,FALSE),"-")</f>
        <v>-</v>
      </c>
      <c r="G19" s="8"/>
      <c r="H19" s="9"/>
      <c r="I19" s="9" t="str">
        <f t="shared" si="3"/>
        <v>-</v>
      </c>
      <c r="J19" s="9"/>
      <c r="K19" s="8"/>
    </row>
    <row r="20" customHeight="1" spans="2:11">
      <c r="B20" s="8" t="str">
        <f t="shared" si="2"/>
        <v/>
      </c>
      <c r="C20" s="8"/>
      <c r="D20" s="8"/>
      <c r="E20" s="8" t="str">
        <f>IFERROR(VLOOKUP(C20,选股!C20:E1016,2,FALSE),"-")</f>
        <v>-</v>
      </c>
      <c r="F20" s="8" t="str">
        <f>IFERROR(VLOOKUP(C20,选股!C20:E1016,3,FALSE),"-")</f>
        <v>-</v>
      </c>
      <c r="G20" s="8"/>
      <c r="H20" s="9"/>
      <c r="I20" s="9" t="str">
        <f t="shared" si="3"/>
        <v>-</v>
      </c>
      <c r="J20" s="9"/>
      <c r="K20" s="8"/>
    </row>
    <row r="21" customHeight="1" spans="2:11">
      <c r="B21" s="8" t="str">
        <f t="shared" si="2"/>
        <v/>
      </c>
      <c r="C21" s="8"/>
      <c r="D21" s="8"/>
      <c r="E21" s="8" t="str">
        <f>IFERROR(VLOOKUP(C21,选股!C21:E1017,2,FALSE),"-")</f>
        <v>-</v>
      </c>
      <c r="F21" s="8" t="str">
        <f>IFERROR(VLOOKUP(C21,选股!C21:E1017,3,FALSE),"-")</f>
        <v>-</v>
      </c>
      <c r="G21" s="8"/>
      <c r="H21" s="9"/>
      <c r="I21" s="9" t="str">
        <f t="shared" si="3"/>
        <v>-</v>
      </c>
      <c r="J21" s="9"/>
      <c r="K21" s="8"/>
    </row>
    <row r="22" customHeight="1" spans="2:11">
      <c r="B22" s="8" t="str">
        <f t="shared" si="2"/>
        <v/>
      </c>
      <c r="C22" s="8"/>
      <c r="D22" s="8"/>
      <c r="E22" s="8" t="str">
        <f>IFERROR(VLOOKUP(C22,选股!C22:E1018,2,FALSE),"-")</f>
        <v>-</v>
      </c>
      <c r="F22" s="8" t="str">
        <f>IFERROR(VLOOKUP(C22,选股!C22:E1018,3,FALSE),"-")</f>
        <v>-</v>
      </c>
      <c r="G22" s="8"/>
      <c r="H22" s="9"/>
      <c r="I22" s="9" t="str">
        <f t="shared" si="3"/>
        <v>-</v>
      </c>
      <c r="J22" s="9"/>
      <c r="K22" s="8"/>
    </row>
    <row r="23" customHeight="1" spans="2:11">
      <c r="B23" s="8" t="str">
        <f t="shared" si="2"/>
        <v/>
      </c>
      <c r="C23" s="8"/>
      <c r="D23" s="8"/>
      <c r="E23" s="8" t="str">
        <f>IFERROR(VLOOKUP(C23,选股!C23:E1019,2,FALSE),"-")</f>
        <v>-</v>
      </c>
      <c r="F23" s="8" t="str">
        <f>IFERROR(VLOOKUP(C23,选股!C23:E1019,3,FALSE),"-")</f>
        <v>-</v>
      </c>
      <c r="G23" s="8"/>
      <c r="H23" s="9"/>
      <c r="I23" s="9" t="str">
        <f t="shared" si="3"/>
        <v>-</v>
      </c>
      <c r="J23" s="9"/>
      <c r="K23" s="8"/>
    </row>
    <row r="24" customHeight="1" spans="2:11">
      <c r="B24" s="8" t="str">
        <f t="shared" si="2"/>
        <v/>
      </c>
      <c r="C24" s="8"/>
      <c r="D24" s="8"/>
      <c r="E24" s="8" t="str">
        <f>IFERROR(VLOOKUP(C24,选股!C24:E1020,2,FALSE),"-")</f>
        <v>-</v>
      </c>
      <c r="F24" s="8" t="str">
        <f>IFERROR(VLOOKUP(C24,选股!C24:E1020,3,FALSE),"-")</f>
        <v>-</v>
      </c>
      <c r="G24" s="8"/>
      <c r="H24" s="9"/>
      <c r="I24" s="9" t="str">
        <f t="shared" si="3"/>
        <v>-</v>
      </c>
      <c r="J24" s="9"/>
      <c r="K24" s="8"/>
    </row>
    <row r="25" customHeight="1" spans="2:11">
      <c r="B25" s="8" t="str">
        <f t="shared" si="2"/>
        <v/>
      </c>
      <c r="C25" s="8"/>
      <c r="D25" s="8"/>
      <c r="E25" s="8" t="str">
        <f>IFERROR(VLOOKUP(C25,选股!C25:E1021,2,FALSE),"-")</f>
        <v>-</v>
      </c>
      <c r="F25" s="8" t="str">
        <f>IFERROR(VLOOKUP(C25,选股!C25:E1021,3,FALSE),"-")</f>
        <v>-</v>
      </c>
      <c r="G25" s="8"/>
      <c r="H25" s="9"/>
      <c r="I25" s="9" t="str">
        <f t="shared" si="3"/>
        <v>-</v>
      </c>
      <c r="J25" s="9"/>
      <c r="K25" s="8"/>
    </row>
    <row r="26" customHeight="1" spans="2:11">
      <c r="B26" s="8" t="str">
        <f t="shared" si="2"/>
        <v/>
      </c>
      <c r="C26" s="8"/>
      <c r="D26" s="8"/>
      <c r="E26" s="8" t="str">
        <f>IFERROR(VLOOKUP(C26,选股!C26:E1022,2,FALSE),"-")</f>
        <v>-</v>
      </c>
      <c r="F26" s="8" t="str">
        <f>IFERROR(VLOOKUP(C26,选股!C26:E1022,3,FALSE),"-")</f>
        <v>-</v>
      </c>
      <c r="G26" s="8"/>
      <c r="H26" s="9"/>
      <c r="I26" s="9" t="str">
        <f t="shared" si="3"/>
        <v>-</v>
      </c>
      <c r="J26" s="9"/>
      <c r="K26" s="8"/>
    </row>
    <row r="27" customHeight="1" spans="2:11">
      <c r="B27" s="8" t="str">
        <f t="shared" si="2"/>
        <v/>
      </c>
      <c r="C27" s="8"/>
      <c r="D27" s="8"/>
      <c r="E27" s="8" t="str">
        <f>IFERROR(VLOOKUP(C27,选股!C27:E1023,2,FALSE),"-")</f>
        <v>-</v>
      </c>
      <c r="F27" s="8" t="str">
        <f>IFERROR(VLOOKUP(C27,选股!C27:E1023,3,FALSE),"-")</f>
        <v>-</v>
      </c>
      <c r="G27" s="8"/>
      <c r="H27" s="9"/>
      <c r="I27" s="9" t="str">
        <f t="shared" si="3"/>
        <v>-</v>
      </c>
      <c r="J27" s="9"/>
      <c r="K27" s="8"/>
    </row>
    <row r="28" customHeight="1" spans="2:11">
      <c r="B28" s="8" t="str">
        <f t="shared" si="2"/>
        <v/>
      </c>
      <c r="C28" s="8"/>
      <c r="D28" s="8"/>
      <c r="E28" s="8" t="str">
        <f>IFERROR(VLOOKUP(C28,选股!C28:E1024,2,FALSE),"-")</f>
        <v>-</v>
      </c>
      <c r="F28" s="8" t="str">
        <f>IFERROR(VLOOKUP(C28,选股!C28:E1024,3,FALSE),"-")</f>
        <v>-</v>
      </c>
      <c r="G28" s="8"/>
      <c r="H28" s="9"/>
      <c r="I28" s="9" t="str">
        <f t="shared" si="3"/>
        <v>-</v>
      </c>
      <c r="J28" s="9"/>
      <c r="K28" s="8"/>
    </row>
    <row r="29" customHeight="1" spans="2:11">
      <c r="B29" s="8" t="str">
        <f t="shared" si="2"/>
        <v/>
      </c>
      <c r="C29" s="8"/>
      <c r="D29" s="8"/>
      <c r="E29" s="8" t="str">
        <f>IFERROR(VLOOKUP(C29,选股!C29:E1025,2,FALSE),"-")</f>
        <v>-</v>
      </c>
      <c r="F29" s="8" t="str">
        <f>IFERROR(VLOOKUP(C29,选股!C29:E1025,3,FALSE),"-")</f>
        <v>-</v>
      </c>
      <c r="G29" s="8"/>
      <c r="H29" s="9"/>
      <c r="I29" s="9" t="str">
        <f t="shared" si="3"/>
        <v>-</v>
      </c>
      <c r="J29" s="9"/>
      <c r="K29" s="8"/>
    </row>
    <row r="30" customHeight="1" spans="2:11">
      <c r="B30" s="8" t="str">
        <f t="shared" si="2"/>
        <v/>
      </c>
      <c r="C30" s="8"/>
      <c r="D30" s="8"/>
      <c r="E30" s="8" t="str">
        <f>IFERROR(VLOOKUP(C30,选股!C30:E1026,2,FALSE),"-")</f>
        <v>-</v>
      </c>
      <c r="F30" s="8" t="str">
        <f>IFERROR(VLOOKUP(C30,选股!C30:E1026,3,FALSE),"-")</f>
        <v>-</v>
      </c>
      <c r="G30" s="8"/>
      <c r="H30" s="9"/>
      <c r="I30" s="9" t="str">
        <f t="shared" si="3"/>
        <v>-</v>
      </c>
      <c r="J30" s="9"/>
      <c r="K30" s="8"/>
    </row>
    <row r="31" customHeight="1" spans="2:11">
      <c r="B31" s="8" t="str">
        <f t="shared" si="2"/>
        <v/>
      </c>
      <c r="C31" s="8"/>
      <c r="D31" s="8"/>
      <c r="E31" s="8" t="str">
        <f>IFERROR(VLOOKUP(C31,选股!C31:E1027,2,FALSE),"-")</f>
        <v>-</v>
      </c>
      <c r="F31" s="8" t="str">
        <f>IFERROR(VLOOKUP(C31,选股!C31:E1027,3,FALSE),"-")</f>
        <v>-</v>
      </c>
      <c r="G31" s="8"/>
      <c r="H31" s="9"/>
      <c r="I31" s="9" t="str">
        <f t="shared" si="3"/>
        <v>-</v>
      </c>
      <c r="J31" s="9"/>
      <c r="K31" s="8"/>
    </row>
    <row r="32" customHeight="1" spans="2:11">
      <c r="B32" s="8" t="str">
        <f t="shared" si="2"/>
        <v/>
      </c>
      <c r="C32" s="8"/>
      <c r="D32" s="8"/>
      <c r="E32" s="8" t="str">
        <f>IFERROR(VLOOKUP(C32,选股!C32:E1028,2,FALSE),"-")</f>
        <v>-</v>
      </c>
      <c r="F32" s="8" t="str">
        <f>IFERROR(VLOOKUP(C32,选股!C32:E1028,3,FALSE),"-")</f>
        <v>-</v>
      </c>
      <c r="G32" s="8"/>
      <c r="H32" s="9"/>
      <c r="I32" s="9" t="str">
        <f t="shared" si="3"/>
        <v>-</v>
      </c>
      <c r="J32" s="9"/>
      <c r="K32" s="8"/>
    </row>
    <row r="33" customHeight="1" spans="2:11">
      <c r="B33" s="8" t="str">
        <f t="shared" si="2"/>
        <v/>
      </c>
      <c r="C33" s="8"/>
      <c r="D33" s="8"/>
      <c r="E33" s="8" t="str">
        <f>IFERROR(VLOOKUP(C33,选股!C33:E1029,2,FALSE),"-")</f>
        <v>-</v>
      </c>
      <c r="F33" s="8" t="str">
        <f>IFERROR(VLOOKUP(C33,选股!C33:E1029,3,FALSE),"-")</f>
        <v>-</v>
      </c>
      <c r="G33" s="8"/>
      <c r="H33" s="9"/>
      <c r="I33" s="9" t="str">
        <f t="shared" si="3"/>
        <v>-</v>
      </c>
      <c r="J33" s="9"/>
      <c r="K33" s="8"/>
    </row>
    <row r="34" customHeight="1" spans="2:11">
      <c r="B34" s="8" t="str">
        <f t="shared" si="2"/>
        <v/>
      </c>
      <c r="C34" s="8"/>
      <c r="D34" s="8"/>
      <c r="E34" s="8" t="str">
        <f>IFERROR(VLOOKUP(C34,选股!C34:E1030,2,FALSE),"-")</f>
        <v>-</v>
      </c>
      <c r="F34" s="8" t="str">
        <f>IFERROR(VLOOKUP(C34,选股!C34:E1030,3,FALSE),"-")</f>
        <v>-</v>
      </c>
      <c r="G34" s="8"/>
      <c r="H34" s="9"/>
      <c r="I34" s="9" t="str">
        <f t="shared" si="3"/>
        <v>-</v>
      </c>
      <c r="J34" s="9"/>
      <c r="K34" s="8"/>
    </row>
    <row r="35" customHeight="1" spans="2:11">
      <c r="B35" s="8" t="str">
        <f t="shared" si="2"/>
        <v/>
      </c>
      <c r="C35" s="8"/>
      <c r="D35" s="8"/>
      <c r="E35" s="8" t="str">
        <f>IFERROR(VLOOKUP(C35,选股!C35:E1031,2,FALSE),"-")</f>
        <v>-</v>
      </c>
      <c r="F35" s="8" t="str">
        <f>IFERROR(VLOOKUP(C35,选股!C35:E1031,3,FALSE),"-")</f>
        <v>-</v>
      </c>
      <c r="G35" s="8"/>
      <c r="H35" s="9"/>
      <c r="I35" s="9" t="str">
        <f t="shared" si="3"/>
        <v>-</v>
      </c>
      <c r="J35" s="9"/>
      <c r="K35" s="8"/>
    </row>
    <row r="36" customHeight="1" spans="2:11">
      <c r="B36" s="8" t="str">
        <f t="shared" si="2"/>
        <v/>
      </c>
      <c r="C36" s="8"/>
      <c r="D36" s="8"/>
      <c r="E36" s="8" t="str">
        <f>IFERROR(VLOOKUP(C36,选股!C36:E1032,2,FALSE),"-")</f>
        <v>-</v>
      </c>
      <c r="F36" s="8" t="str">
        <f>IFERROR(VLOOKUP(C36,选股!C36:E1032,3,FALSE),"-")</f>
        <v>-</v>
      </c>
      <c r="G36" s="8"/>
      <c r="H36" s="9"/>
      <c r="I36" s="9" t="str">
        <f t="shared" si="3"/>
        <v>-</v>
      </c>
      <c r="J36" s="9"/>
      <c r="K36" s="8"/>
    </row>
    <row r="37" customHeight="1" spans="2:11">
      <c r="B37" s="8" t="str">
        <f t="shared" si="2"/>
        <v/>
      </c>
      <c r="C37" s="8"/>
      <c r="D37" s="8"/>
      <c r="E37" s="8" t="str">
        <f>IFERROR(VLOOKUP(C37,选股!C37:E1033,2,FALSE),"-")</f>
        <v>-</v>
      </c>
      <c r="F37" s="8" t="str">
        <f>IFERROR(VLOOKUP(C37,选股!C37:E1033,3,FALSE),"-")</f>
        <v>-</v>
      </c>
      <c r="G37" s="8"/>
      <c r="H37" s="9"/>
      <c r="I37" s="9" t="str">
        <f t="shared" si="3"/>
        <v>-</v>
      </c>
      <c r="J37" s="9"/>
      <c r="K37" s="8"/>
    </row>
    <row r="38" customHeight="1" spans="2:11">
      <c r="B38" s="8" t="str">
        <f t="shared" si="2"/>
        <v/>
      </c>
      <c r="C38" s="8"/>
      <c r="D38" s="8"/>
      <c r="E38" s="8" t="str">
        <f>IFERROR(VLOOKUP(C38,选股!C38:E1034,2,FALSE),"-")</f>
        <v>-</v>
      </c>
      <c r="F38" s="8" t="str">
        <f>IFERROR(VLOOKUP(C38,选股!C38:E1034,3,FALSE),"-")</f>
        <v>-</v>
      </c>
      <c r="G38" s="8"/>
      <c r="H38" s="9"/>
      <c r="I38" s="9" t="str">
        <f t="shared" si="3"/>
        <v>-</v>
      </c>
      <c r="J38" s="9"/>
      <c r="K38" s="8"/>
    </row>
    <row r="39" customHeight="1" spans="2:11">
      <c r="B39" s="8" t="str">
        <f t="shared" si="2"/>
        <v/>
      </c>
      <c r="C39" s="8"/>
      <c r="D39" s="8"/>
      <c r="E39" s="8" t="str">
        <f>IFERROR(VLOOKUP(C39,选股!C39:E1035,2,FALSE),"-")</f>
        <v>-</v>
      </c>
      <c r="F39" s="8" t="str">
        <f>IFERROR(VLOOKUP(C39,选股!C39:E1035,3,FALSE),"-")</f>
        <v>-</v>
      </c>
      <c r="G39" s="8"/>
      <c r="H39" s="9"/>
      <c r="I39" s="9" t="str">
        <f t="shared" si="3"/>
        <v>-</v>
      </c>
      <c r="J39" s="9"/>
      <c r="K39" s="8"/>
    </row>
    <row r="40" customHeight="1" spans="2:11">
      <c r="B40" s="8" t="str">
        <f t="shared" si="2"/>
        <v/>
      </c>
      <c r="C40" s="8"/>
      <c r="D40" s="8"/>
      <c r="E40" s="8" t="str">
        <f>IFERROR(VLOOKUP(C40,选股!C40:E1036,2,FALSE),"-")</f>
        <v>-</v>
      </c>
      <c r="F40" s="8" t="str">
        <f>IFERROR(VLOOKUP(C40,选股!C40:E1036,3,FALSE),"-")</f>
        <v>-</v>
      </c>
      <c r="G40" s="8"/>
      <c r="H40" s="9"/>
      <c r="I40" s="9" t="str">
        <f t="shared" si="3"/>
        <v>-</v>
      </c>
      <c r="J40" s="9"/>
      <c r="K40" s="8"/>
    </row>
    <row r="41" customHeight="1" spans="2:11">
      <c r="B41" s="8" t="str">
        <f t="shared" si="2"/>
        <v/>
      </c>
      <c r="C41" s="8"/>
      <c r="D41" s="8"/>
      <c r="E41" s="8" t="str">
        <f>IFERROR(VLOOKUP(C41,选股!C41:E1037,2,FALSE),"-")</f>
        <v>-</v>
      </c>
      <c r="F41" s="8" t="str">
        <f>IFERROR(VLOOKUP(C41,选股!C41:E1037,3,FALSE),"-")</f>
        <v>-</v>
      </c>
      <c r="G41" s="8"/>
      <c r="H41" s="9"/>
      <c r="I41" s="9" t="str">
        <f t="shared" si="3"/>
        <v>-</v>
      </c>
      <c r="J41" s="9"/>
      <c r="K41" s="8"/>
    </row>
    <row r="42" customHeight="1" spans="2:11">
      <c r="B42" s="8" t="str">
        <f t="shared" si="2"/>
        <v/>
      </c>
      <c r="C42" s="8"/>
      <c r="D42" s="8"/>
      <c r="E42" s="8" t="str">
        <f>IFERROR(VLOOKUP(C42,选股!C42:E1038,2,FALSE),"-")</f>
        <v>-</v>
      </c>
      <c r="F42" s="8" t="str">
        <f>IFERROR(VLOOKUP(C42,选股!C42:E1038,3,FALSE),"-")</f>
        <v>-</v>
      </c>
      <c r="G42" s="8"/>
      <c r="H42" s="9"/>
      <c r="I42" s="9" t="str">
        <f t="shared" si="3"/>
        <v>-</v>
      </c>
      <c r="J42" s="9"/>
      <c r="K42" s="8"/>
    </row>
    <row r="43" customHeight="1" spans="2:11">
      <c r="B43" s="8" t="str">
        <f t="shared" si="2"/>
        <v/>
      </c>
      <c r="C43" s="8"/>
      <c r="D43" s="8"/>
      <c r="E43" s="8" t="str">
        <f>IFERROR(VLOOKUP(C43,选股!C43:E1039,2,FALSE),"-")</f>
        <v>-</v>
      </c>
      <c r="F43" s="8" t="str">
        <f>IFERROR(VLOOKUP(C43,选股!C43:E1039,3,FALSE),"-")</f>
        <v>-</v>
      </c>
      <c r="G43" s="8"/>
      <c r="H43" s="9"/>
      <c r="I43" s="9" t="str">
        <f t="shared" si="3"/>
        <v>-</v>
      </c>
      <c r="J43" s="9"/>
      <c r="K43" s="8"/>
    </row>
    <row r="44" customHeight="1" spans="2:11">
      <c r="B44" s="8" t="str">
        <f t="shared" si="2"/>
        <v/>
      </c>
      <c r="C44" s="8"/>
      <c r="D44" s="8"/>
      <c r="E44" s="8" t="str">
        <f>IFERROR(VLOOKUP(C44,选股!C44:E1040,2,FALSE),"-")</f>
        <v>-</v>
      </c>
      <c r="F44" s="8" t="str">
        <f>IFERROR(VLOOKUP(C44,选股!C44:E1040,3,FALSE),"-")</f>
        <v>-</v>
      </c>
      <c r="G44" s="8"/>
      <c r="H44" s="9"/>
      <c r="I44" s="9" t="str">
        <f t="shared" si="3"/>
        <v>-</v>
      </c>
      <c r="J44" s="9"/>
      <c r="K44" s="8"/>
    </row>
    <row r="45" customHeight="1" spans="2:11">
      <c r="B45" s="8" t="str">
        <f t="shared" si="2"/>
        <v/>
      </c>
      <c r="C45" s="8"/>
      <c r="D45" s="8"/>
      <c r="E45" s="8" t="str">
        <f>IFERROR(VLOOKUP(C45,选股!C45:E1041,2,FALSE),"-")</f>
        <v>-</v>
      </c>
      <c r="F45" s="8" t="str">
        <f>IFERROR(VLOOKUP(C45,选股!C45:E1041,3,FALSE),"-")</f>
        <v>-</v>
      </c>
      <c r="G45" s="8"/>
      <c r="H45" s="9"/>
      <c r="I45" s="9" t="str">
        <f t="shared" si="3"/>
        <v>-</v>
      </c>
      <c r="J45" s="9"/>
      <c r="K45" s="8"/>
    </row>
    <row r="46" customHeight="1" spans="2:11">
      <c r="B46" s="8" t="str">
        <f t="shared" si="2"/>
        <v/>
      </c>
      <c r="C46" s="8"/>
      <c r="D46" s="8"/>
      <c r="E46" s="8" t="str">
        <f>IFERROR(VLOOKUP(C46,选股!C46:E1042,2,FALSE),"-")</f>
        <v>-</v>
      </c>
      <c r="F46" s="8" t="str">
        <f>IFERROR(VLOOKUP(C46,选股!C46:E1042,3,FALSE),"-")</f>
        <v>-</v>
      </c>
      <c r="G46" s="8"/>
      <c r="H46" s="9"/>
      <c r="I46" s="9" t="str">
        <f t="shared" si="3"/>
        <v>-</v>
      </c>
      <c r="J46" s="9"/>
      <c r="K46" s="8"/>
    </row>
    <row r="47" customHeight="1" spans="2:11">
      <c r="B47" s="8" t="str">
        <f t="shared" si="2"/>
        <v/>
      </c>
      <c r="C47" s="8"/>
      <c r="D47" s="8"/>
      <c r="E47" s="8" t="str">
        <f>IFERROR(VLOOKUP(C47,选股!C47:E1043,2,FALSE),"-")</f>
        <v>-</v>
      </c>
      <c r="F47" s="8" t="str">
        <f>IFERROR(VLOOKUP(C47,选股!C47:E1043,3,FALSE),"-")</f>
        <v>-</v>
      </c>
      <c r="G47" s="8"/>
      <c r="H47" s="9"/>
      <c r="I47" s="9" t="str">
        <f t="shared" si="3"/>
        <v>-</v>
      </c>
      <c r="J47" s="9"/>
      <c r="K47" s="8"/>
    </row>
    <row r="48" customHeight="1" spans="2:11">
      <c r="B48" s="8" t="str">
        <f t="shared" si="2"/>
        <v/>
      </c>
      <c r="C48" s="8"/>
      <c r="D48" s="8"/>
      <c r="E48" s="8" t="str">
        <f>IFERROR(VLOOKUP(C48,选股!C48:E1044,2,FALSE),"-")</f>
        <v>-</v>
      </c>
      <c r="F48" s="8" t="str">
        <f>IFERROR(VLOOKUP(C48,选股!C48:E1044,3,FALSE),"-")</f>
        <v>-</v>
      </c>
      <c r="G48" s="8"/>
      <c r="H48" s="9"/>
      <c r="I48" s="9" t="str">
        <f t="shared" si="3"/>
        <v>-</v>
      </c>
      <c r="J48" s="9"/>
      <c r="K48" s="8"/>
    </row>
    <row r="49" customHeight="1" spans="2:11">
      <c r="B49" s="8" t="str">
        <f t="shared" si="2"/>
        <v/>
      </c>
      <c r="C49" s="8"/>
      <c r="D49" s="8"/>
      <c r="E49" s="8" t="str">
        <f>IFERROR(VLOOKUP(C49,选股!C49:E1045,2,FALSE),"-")</f>
        <v>-</v>
      </c>
      <c r="F49" s="8" t="str">
        <f>IFERROR(VLOOKUP(C49,选股!C49:E1045,3,FALSE),"-")</f>
        <v>-</v>
      </c>
      <c r="G49" s="8"/>
      <c r="H49" s="9"/>
      <c r="I49" s="9" t="str">
        <f t="shared" si="3"/>
        <v>-</v>
      </c>
      <c r="J49" s="9"/>
      <c r="K49" s="8"/>
    </row>
    <row r="50" customHeight="1" spans="2:11">
      <c r="B50" s="8" t="str">
        <f t="shared" si="2"/>
        <v/>
      </c>
      <c r="C50" s="8"/>
      <c r="D50" s="8"/>
      <c r="E50" s="8" t="str">
        <f>IFERROR(VLOOKUP(C50,选股!C50:E1046,2,FALSE),"-")</f>
        <v>-</v>
      </c>
      <c r="F50" s="8" t="str">
        <f>IFERROR(VLOOKUP(C50,选股!C50:E1046,3,FALSE),"-")</f>
        <v>-</v>
      </c>
      <c r="G50" s="8"/>
      <c r="H50" s="9"/>
      <c r="I50" s="9" t="str">
        <f t="shared" si="3"/>
        <v>-</v>
      </c>
      <c r="J50" s="9"/>
      <c r="K50" s="8"/>
    </row>
    <row r="51" customHeight="1" spans="2:11">
      <c r="B51" s="8" t="str">
        <f t="shared" si="2"/>
        <v/>
      </c>
      <c r="C51" s="8"/>
      <c r="D51" s="8"/>
      <c r="E51" s="8" t="str">
        <f>IFERROR(VLOOKUP(C51,选股!C51:E1047,2,FALSE),"-")</f>
        <v>-</v>
      </c>
      <c r="F51" s="8" t="str">
        <f>IFERROR(VLOOKUP(C51,选股!C51:E1047,3,FALSE),"-")</f>
        <v>-</v>
      </c>
      <c r="G51" s="8"/>
      <c r="H51" s="9"/>
      <c r="I51" s="9" t="str">
        <f t="shared" si="3"/>
        <v>-</v>
      </c>
      <c r="J51" s="9"/>
      <c r="K51" s="8"/>
    </row>
    <row r="52" customHeight="1" spans="2:11">
      <c r="B52" s="8" t="str">
        <f t="shared" si="2"/>
        <v/>
      </c>
      <c r="C52" s="8"/>
      <c r="D52" s="8"/>
      <c r="E52" s="8" t="str">
        <f>IFERROR(VLOOKUP(C52,选股!C52:E1048,2,FALSE),"-")</f>
        <v>-</v>
      </c>
      <c r="F52" s="8" t="str">
        <f>IFERROR(VLOOKUP(C52,选股!C52:E1048,3,FALSE),"-")</f>
        <v>-</v>
      </c>
      <c r="G52" s="8"/>
      <c r="H52" s="9"/>
      <c r="I52" s="9" t="str">
        <f t="shared" si="3"/>
        <v>-</v>
      </c>
      <c r="J52" s="9"/>
      <c r="K52" s="8"/>
    </row>
    <row r="53" customHeight="1" spans="2:11">
      <c r="B53" s="8" t="str">
        <f t="shared" si="2"/>
        <v/>
      </c>
      <c r="C53" s="8"/>
      <c r="D53" s="8"/>
      <c r="E53" s="8" t="str">
        <f>IFERROR(VLOOKUP(C53,选股!C53:E1049,2,FALSE),"-")</f>
        <v>-</v>
      </c>
      <c r="F53" s="8" t="str">
        <f>IFERROR(VLOOKUP(C53,选股!C53:E1049,3,FALSE),"-")</f>
        <v>-</v>
      </c>
      <c r="G53" s="8"/>
      <c r="H53" s="9"/>
      <c r="I53" s="9" t="str">
        <f t="shared" si="3"/>
        <v>-</v>
      </c>
      <c r="J53" s="9"/>
      <c r="K53" s="8"/>
    </row>
    <row r="54" customHeight="1" spans="2:11">
      <c r="B54" s="8" t="str">
        <f t="shared" si="2"/>
        <v/>
      </c>
      <c r="C54" s="8"/>
      <c r="D54" s="8"/>
      <c r="E54" s="8" t="str">
        <f>IFERROR(VLOOKUP(C54,选股!C54:E1050,2,FALSE),"-")</f>
        <v>-</v>
      </c>
      <c r="F54" s="8" t="str">
        <f>IFERROR(VLOOKUP(C54,选股!C54:E1050,3,FALSE),"-")</f>
        <v>-</v>
      </c>
      <c r="G54" s="8"/>
      <c r="H54" s="9"/>
      <c r="I54" s="9" t="str">
        <f t="shared" si="3"/>
        <v>-</v>
      </c>
      <c r="J54" s="9"/>
      <c r="K54" s="8"/>
    </row>
    <row r="55" customHeight="1" spans="2:11">
      <c r="B55" s="8" t="str">
        <f t="shared" si="2"/>
        <v/>
      </c>
      <c r="C55" s="8"/>
      <c r="D55" s="8"/>
      <c r="E55" s="8" t="str">
        <f>IFERROR(VLOOKUP(C55,选股!C55:E1051,2,FALSE),"-")</f>
        <v>-</v>
      </c>
      <c r="F55" s="8" t="str">
        <f>IFERROR(VLOOKUP(C55,选股!C55:E1051,3,FALSE),"-")</f>
        <v>-</v>
      </c>
      <c r="G55" s="8"/>
      <c r="H55" s="9"/>
      <c r="I55" s="9" t="str">
        <f t="shared" si="3"/>
        <v>-</v>
      </c>
      <c r="J55" s="9"/>
      <c r="K55" s="8"/>
    </row>
    <row r="56" customHeight="1" spans="2:11">
      <c r="B56" s="8" t="str">
        <f t="shared" si="2"/>
        <v/>
      </c>
      <c r="C56" s="8"/>
      <c r="D56" s="8"/>
      <c r="E56" s="8" t="str">
        <f>IFERROR(VLOOKUP(C56,选股!C56:E1052,2,FALSE),"-")</f>
        <v>-</v>
      </c>
      <c r="F56" s="8" t="str">
        <f>IFERROR(VLOOKUP(C56,选股!C56:E1052,3,FALSE),"-")</f>
        <v>-</v>
      </c>
      <c r="G56" s="8"/>
      <c r="H56" s="9"/>
      <c r="I56" s="9" t="str">
        <f t="shared" si="3"/>
        <v>-</v>
      </c>
      <c r="J56" s="9"/>
      <c r="K56" s="8"/>
    </row>
    <row r="57" customHeight="1" spans="2:11">
      <c r="B57" s="8" t="str">
        <f t="shared" si="2"/>
        <v/>
      </c>
      <c r="C57" s="8"/>
      <c r="D57" s="8"/>
      <c r="E57" s="8" t="str">
        <f>IFERROR(VLOOKUP(C57,选股!C57:E1053,2,FALSE),"-")</f>
        <v>-</v>
      </c>
      <c r="F57" s="8" t="str">
        <f>IFERROR(VLOOKUP(C57,选股!C57:E1053,3,FALSE),"-")</f>
        <v>-</v>
      </c>
      <c r="G57" s="8"/>
      <c r="H57" s="9"/>
      <c r="I57" s="9" t="str">
        <f t="shared" si="3"/>
        <v>-</v>
      </c>
      <c r="J57" s="9"/>
      <c r="K57" s="8"/>
    </row>
    <row r="58" customHeight="1" spans="2:11">
      <c r="B58" s="8" t="str">
        <f t="shared" si="2"/>
        <v/>
      </c>
      <c r="C58" s="8"/>
      <c r="D58" s="8"/>
      <c r="E58" s="8" t="str">
        <f>IFERROR(VLOOKUP(C58,选股!C58:E1054,2,FALSE),"-")</f>
        <v>-</v>
      </c>
      <c r="F58" s="8" t="str">
        <f>IFERROR(VLOOKUP(C58,选股!C58:E1054,3,FALSE),"-")</f>
        <v>-</v>
      </c>
      <c r="G58" s="8"/>
      <c r="H58" s="9"/>
      <c r="I58" s="9" t="str">
        <f t="shared" si="3"/>
        <v>-</v>
      </c>
      <c r="J58" s="9"/>
      <c r="K58" s="8"/>
    </row>
    <row r="59" customHeight="1" spans="2:11">
      <c r="B59" s="8" t="str">
        <f t="shared" si="2"/>
        <v/>
      </c>
      <c r="C59" s="8"/>
      <c r="D59" s="8"/>
      <c r="E59" s="8" t="str">
        <f>IFERROR(VLOOKUP(C59,选股!C59:E1055,2,FALSE),"-")</f>
        <v>-</v>
      </c>
      <c r="F59" s="8" t="str">
        <f>IFERROR(VLOOKUP(C59,选股!C59:E1055,3,FALSE),"-")</f>
        <v>-</v>
      </c>
      <c r="G59" s="8"/>
      <c r="H59" s="9"/>
      <c r="I59" s="9" t="str">
        <f t="shared" si="3"/>
        <v>-</v>
      </c>
      <c r="J59" s="9"/>
      <c r="K59" s="8"/>
    </row>
    <row r="60" customHeight="1" spans="2:11">
      <c r="B60" s="8" t="str">
        <f t="shared" si="2"/>
        <v/>
      </c>
      <c r="C60" s="8"/>
      <c r="D60" s="8"/>
      <c r="E60" s="8" t="str">
        <f>IFERROR(VLOOKUP(C60,选股!C60:E1056,2,FALSE),"-")</f>
        <v>-</v>
      </c>
      <c r="F60" s="8" t="str">
        <f>IFERROR(VLOOKUP(C60,选股!C60:E1056,3,FALSE),"-")</f>
        <v>-</v>
      </c>
      <c r="G60" s="8"/>
      <c r="H60" s="9"/>
      <c r="I60" s="9" t="str">
        <f t="shared" si="3"/>
        <v>-</v>
      </c>
      <c r="J60" s="9"/>
      <c r="K60" s="8"/>
    </row>
    <row r="61" customHeight="1" spans="2:11">
      <c r="B61" s="8" t="str">
        <f t="shared" si="2"/>
        <v/>
      </c>
      <c r="C61" s="8"/>
      <c r="D61" s="8"/>
      <c r="E61" s="8" t="str">
        <f>IFERROR(VLOOKUP(C61,选股!C61:E1057,2,FALSE),"-")</f>
        <v>-</v>
      </c>
      <c r="F61" s="8" t="str">
        <f>IFERROR(VLOOKUP(C61,选股!C61:E1057,3,FALSE),"-")</f>
        <v>-</v>
      </c>
      <c r="G61" s="8"/>
      <c r="H61" s="9"/>
      <c r="I61" s="9" t="str">
        <f t="shared" si="3"/>
        <v>-</v>
      </c>
      <c r="J61" s="9"/>
      <c r="K61" s="8"/>
    </row>
    <row r="62" customHeight="1" spans="2:11">
      <c r="B62" s="8" t="str">
        <f t="shared" si="2"/>
        <v/>
      </c>
      <c r="C62" s="8"/>
      <c r="D62" s="8"/>
      <c r="E62" s="8" t="str">
        <f>IFERROR(VLOOKUP(C62,选股!C62:E1058,2,FALSE),"-")</f>
        <v>-</v>
      </c>
      <c r="F62" s="8" t="str">
        <f>IFERROR(VLOOKUP(C62,选股!C62:E1058,3,FALSE),"-")</f>
        <v>-</v>
      </c>
      <c r="G62" s="8"/>
      <c r="H62" s="9"/>
      <c r="I62" s="9" t="str">
        <f t="shared" si="3"/>
        <v>-</v>
      </c>
      <c r="J62" s="9"/>
      <c r="K62" s="8"/>
    </row>
    <row r="63" customHeight="1" spans="2:11">
      <c r="B63" s="8" t="str">
        <f t="shared" si="2"/>
        <v/>
      </c>
      <c r="C63" s="8"/>
      <c r="D63" s="8"/>
      <c r="E63" s="8" t="str">
        <f>IFERROR(VLOOKUP(C63,选股!C63:E1059,2,FALSE),"-")</f>
        <v>-</v>
      </c>
      <c r="F63" s="8" t="str">
        <f>IFERROR(VLOOKUP(C63,选股!C63:E1059,3,FALSE),"-")</f>
        <v>-</v>
      </c>
      <c r="G63" s="8"/>
      <c r="H63" s="9"/>
      <c r="I63" s="9" t="str">
        <f t="shared" si="3"/>
        <v>-</v>
      </c>
      <c r="J63" s="9"/>
      <c r="K63" s="8"/>
    </row>
    <row r="64" customHeight="1" spans="2:11">
      <c r="B64" s="8" t="str">
        <f t="shared" si="2"/>
        <v/>
      </c>
      <c r="C64" s="8"/>
      <c r="D64" s="8"/>
      <c r="E64" s="8" t="str">
        <f>IFERROR(VLOOKUP(C64,选股!C64:E1060,2,FALSE),"-")</f>
        <v>-</v>
      </c>
      <c r="F64" s="8" t="str">
        <f>IFERROR(VLOOKUP(C64,选股!C64:E1060,3,FALSE),"-")</f>
        <v>-</v>
      </c>
      <c r="G64" s="8"/>
      <c r="H64" s="9"/>
      <c r="I64" s="9" t="str">
        <f t="shared" si="3"/>
        <v>-</v>
      </c>
      <c r="J64" s="9"/>
      <c r="K64" s="8"/>
    </row>
    <row r="65" customHeight="1" spans="2:11">
      <c r="B65" s="8" t="str">
        <f t="shared" si="2"/>
        <v/>
      </c>
      <c r="C65" s="8"/>
      <c r="D65" s="8"/>
      <c r="E65" s="8" t="str">
        <f>IFERROR(VLOOKUP(C65,选股!C65:E1061,2,FALSE),"-")</f>
        <v>-</v>
      </c>
      <c r="F65" s="8" t="str">
        <f>IFERROR(VLOOKUP(C65,选股!C65:E1061,3,FALSE),"-")</f>
        <v>-</v>
      </c>
      <c r="G65" s="8"/>
      <c r="H65" s="9"/>
      <c r="I65" s="9" t="str">
        <f t="shared" si="3"/>
        <v>-</v>
      </c>
      <c r="J65" s="9"/>
      <c r="K65" s="8"/>
    </row>
    <row r="66" customHeight="1" spans="2:11">
      <c r="B66" s="8" t="str">
        <f t="shared" si="2"/>
        <v/>
      </c>
      <c r="C66" s="8"/>
      <c r="D66" s="8"/>
      <c r="E66" s="8" t="str">
        <f>IFERROR(VLOOKUP(C66,选股!C66:E1062,2,FALSE),"-")</f>
        <v>-</v>
      </c>
      <c r="F66" s="8" t="str">
        <f>IFERROR(VLOOKUP(C66,选股!C66:E1062,3,FALSE),"-")</f>
        <v>-</v>
      </c>
      <c r="G66" s="8"/>
      <c r="H66" s="9"/>
      <c r="I66" s="9" t="str">
        <f t="shared" si="3"/>
        <v>-</v>
      </c>
      <c r="J66" s="9"/>
      <c r="K66" s="8"/>
    </row>
    <row r="67" customHeight="1" spans="2:11">
      <c r="B67" s="8" t="str">
        <f t="shared" si="2"/>
        <v/>
      </c>
      <c r="C67" s="8"/>
      <c r="D67" s="8"/>
      <c r="E67" s="8" t="str">
        <f>IFERROR(VLOOKUP(C67,选股!C67:E1063,2,FALSE),"-")</f>
        <v>-</v>
      </c>
      <c r="F67" s="8" t="str">
        <f>IFERROR(VLOOKUP(C67,选股!C67:E1063,3,FALSE),"-")</f>
        <v>-</v>
      </c>
      <c r="G67" s="8"/>
      <c r="H67" s="9"/>
      <c r="I67" s="9" t="str">
        <f t="shared" si="3"/>
        <v>-</v>
      </c>
      <c r="J67" s="9"/>
      <c r="K67" s="8"/>
    </row>
    <row r="68" customHeight="1" spans="2:11">
      <c r="B68" s="8" t="str">
        <f t="shared" si="2"/>
        <v/>
      </c>
      <c r="C68" s="8"/>
      <c r="D68" s="8"/>
      <c r="E68" s="8" t="str">
        <f>IFERROR(VLOOKUP(C68,选股!C68:E1064,2,FALSE),"-")</f>
        <v>-</v>
      </c>
      <c r="F68" s="8" t="str">
        <f>IFERROR(VLOOKUP(C68,选股!C68:E1064,3,FALSE),"-")</f>
        <v>-</v>
      </c>
      <c r="G68" s="8"/>
      <c r="H68" s="9"/>
      <c r="I68" s="9" t="str">
        <f t="shared" si="3"/>
        <v>-</v>
      </c>
      <c r="J68" s="9"/>
      <c r="K68" s="8"/>
    </row>
    <row r="69" customHeight="1" spans="2:11">
      <c r="B69" s="8" t="str">
        <f t="shared" ref="B69:B132" si="4">IF(C69&lt;&gt;"",ROW()-3,"")</f>
        <v/>
      </c>
      <c r="C69" s="8"/>
      <c r="D69" s="8"/>
      <c r="E69" s="8" t="str">
        <f>IFERROR(VLOOKUP(C69,选股!C69:E1065,2,FALSE),"-")</f>
        <v>-</v>
      </c>
      <c r="F69" s="8" t="str">
        <f>IFERROR(VLOOKUP(C69,选股!C69:E1065,3,FALSE),"-")</f>
        <v>-</v>
      </c>
      <c r="G69" s="8"/>
      <c r="H69" s="9"/>
      <c r="I69" s="9" t="str">
        <f t="shared" ref="I69:I132" si="5">IFERROR(IF(AND(G69&lt;&gt;"",H69&lt;&gt;""),G69*H69,"-"),"")</f>
        <v>-</v>
      </c>
      <c r="J69" s="9"/>
      <c r="K69" s="8"/>
    </row>
    <row r="70" customHeight="1" spans="2:11">
      <c r="B70" s="8" t="str">
        <f t="shared" si="4"/>
        <v/>
      </c>
      <c r="C70" s="8"/>
      <c r="D70" s="8"/>
      <c r="E70" s="8" t="str">
        <f>IFERROR(VLOOKUP(C70,选股!C70:E1066,2,FALSE),"-")</f>
        <v>-</v>
      </c>
      <c r="F70" s="8" t="str">
        <f>IFERROR(VLOOKUP(C70,选股!C70:E1066,3,FALSE),"-")</f>
        <v>-</v>
      </c>
      <c r="G70" s="8"/>
      <c r="H70" s="9"/>
      <c r="I70" s="9" t="str">
        <f t="shared" si="5"/>
        <v>-</v>
      </c>
      <c r="J70" s="9"/>
      <c r="K70" s="8"/>
    </row>
    <row r="71" customHeight="1" spans="2:11">
      <c r="B71" s="8" t="str">
        <f t="shared" si="4"/>
        <v/>
      </c>
      <c r="C71" s="8"/>
      <c r="D71" s="8"/>
      <c r="E71" s="8" t="str">
        <f>IFERROR(VLOOKUP(C71,选股!C71:E1067,2,FALSE),"-")</f>
        <v>-</v>
      </c>
      <c r="F71" s="8" t="str">
        <f>IFERROR(VLOOKUP(C71,选股!C71:E1067,3,FALSE),"-")</f>
        <v>-</v>
      </c>
      <c r="G71" s="8"/>
      <c r="H71" s="9"/>
      <c r="I71" s="9" t="str">
        <f t="shared" si="5"/>
        <v>-</v>
      </c>
      <c r="J71" s="9"/>
      <c r="K71" s="8"/>
    </row>
    <row r="72" customHeight="1" spans="2:11">
      <c r="B72" s="8" t="str">
        <f t="shared" si="4"/>
        <v/>
      </c>
      <c r="C72" s="8"/>
      <c r="D72" s="8"/>
      <c r="E72" s="8" t="str">
        <f>IFERROR(VLOOKUP(C72,选股!C72:E1068,2,FALSE),"-")</f>
        <v>-</v>
      </c>
      <c r="F72" s="8" t="str">
        <f>IFERROR(VLOOKUP(C72,选股!C72:E1068,3,FALSE),"-")</f>
        <v>-</v>
      </c>
      <c r="G72" s="8"/>
      <c r="H72" s="9"/>
      <c r="I72" s="9" t="str">
        <f t="shared" si="5"/>
        <v>-</v>
      </c>
      <c r="J72" s="9"/>
      <c r="K72" s="8"/>
    </row>
    <row r="73" customHeight="1" spans="2:11">
      <c r="B73" s="8" t="str">
        <f t="shared" si="4"/>
        <v/>
      </c>
      <c r="C73" s="8"/>
      <c r="D73" s="8"/>
      <c r="E73" s="8" t="str">
        <f>IFERROR(VLOOKUP(C73,选股!C73:E1069,2,FALSE),"-")</f>
        <v>-</v>
      </c>
      <c r="F73" s="8" t="str">
        <f>IFERROR(VLOOKUP(C73,选股!C73:E1069,3,FALSE),"-")</f>
        <v>-</v>
      </c>
      <c r="G73" s="8"/>
      <c r="H73" s="9"/>
      <c r="I73" s="9" t="str">
        <f t="shared" si="5"/>
        <v>-</v>
      </c>
      <c r="J73" s="9"/>
      <c r="K73" s="8"/>
    </row>
    <row r="74" customHeight="1" spans="2:11">
      <c r="B74" s="8" t="str">
        <f t="shared" si="4"/>
        <v/>
      </c>
      <c r="C74" s="8"/>
      <c r="D74" s="8"/>
      <c r="E74" s="8" t="str">
        <f>IFERROR(VLOOKUP(C74,选股!C74:E1070,2,FALSE),"-")</f>
        <v>-</v>
      </c>
      <c r="F74" s="8" t="str">
        <f>IFERROR(VLOOKUP(C74,选股!C74:E1070,3,FALSE),"-")</f>
        <v>-</v>
      </c>
      <c r="G74" s="8"/>
      <c r="H74" s="9"/>
      <c r="I74" s="9" t="str">
        <f t="shared" si="5"/>
        <v>-</v>
      </c>
      <c r="J74" s="9"/>
      <c r="K74" s="8"/>
    </row>
    <row r="75" customHeight="1" spans="2:11">
      <c r="B75" s="8" t="str">
        <f t="shared" si="4"/>
        <v/>
      </c>
      <c r="C75" s="8"/>
      <c r="D75" s="8"/>
      <c r="E75" s="8" t="str">
        <f>IFERROR(VLOOKUP(C75,选股!C75:E1071,2,FALSE),"-")</f>
        <v>-</v>
      </c>
      <c r="F75" s="8" t="str">
        <f>IFERROR(VLOOKUP(C75,选股!C75:E1071,3,FALSE),"-")</f>
        <v>-</v>
      </c>
      <c r="G75" s="8"/>
      <c r="H75" s="9"/>
      <c r="I75" s="9" t="str">
        <f t="shared" si="5"/>
        <v>-</v>
      </c>
      <c r="J75" s="9"/>
      <c r="K75" s="8"/>
    </row>
    <row r="76" customHeight="1" spans="2:11">
      <c r="B76" s="8" t="str">
        <f t="shared" si="4"/>
        <v/>
      </c>
      <c r="C76" s="8"/>
      <c r="D76" s="8"/>
      <c r="E76" s="8" t="str">
        <f>IFERROR(VLOOKUP(C76,选股!C76:E1072,2,FALSE),"-")</f>
        <v>-</v>
      </c>
      <c r="F76" s="8" t="str">
        <f>IFERROR(VLOOKUP(C76,选股!C76:E1072,3,FALSE),"-")</f>
        <v>-</v>
      </c>
      <c r="G76" s="8"/>
      <c r="H76" s="9"/>
      <c r="I76" s="9" t="str">
        <f t="shared" si="5"/>
        <v>-</v>
      </c>
      <c r="J76" s="9"/>
      <c r="K76" s="8"/>
    </row>
    <row r="77" customHeight="1" spans="2:11">
      <c r="B77" s="8" t="str">
        <f t="shared" si="4"/>
        <v/>
      </c>
      <c r="C77" s="8"/>
      <c r="D77" s="8"/>
      <c r="E77" s="8" t="str">
        <f>IFERROR(VLOOKUP(C77,选股!C77:E1073,2,FALSE),"-")</f>
        <v>-</v>
      </c>
      <c r="F77" s="8" t="str">
        <f>IFERROR(VLOOKUP(C77,选股!C77:E1073,3,FALSE),"-")</f>
        <v>-</v>
      </c>
      <c r="G77" s="8"/>
      <c r="H77" s="9"/>
      <c r="I77" s="9" t="str">
        <f t="shared" si="5"/>
        <v>-</v>
      </c>
      <c r="J77" s="9"/>
      <c r="K77" s="8"/>
    </row>
    <row r="78" customHeight="1" spans="2:11">
      <c r="B78" s="8" t="str">
        <f t="shared" si="4"/>
        <v/>
      </c>
      <c r="C78" s="8"/>
      <c r="D78" s="8"/>
      <c r="E78" s="8" t="str">
        <f>IFERROR(VLOOKUP(C78,选股!C78:E1074,2,FALSE),"-")</f>
        <v>-</v>
      </c>
      <c r="F78" s="8" t="str">
        <f>IFERROR(VLOOKUP(C78,选股!C78:E1074,3,FALSE),"-")</f>
        <v>-</v>
      </c>
      <c r="G78" s="8"/>
      <c r="H78" s="9"/>
      <c r="I78" s="9" t="str">
        <f t="shared" si="5"/>
        <v>-</v>
      </c>
      <c r="J78" s="9"/>
      <c r="K78" s="8"/>
    </row>
    <row r="79" customHeight="1" spans="2:11">
      <c r="B79" s="8" t="str">
        <f t="shared" si="4"/>
        <v/>
      </c>
      <c r="C79" s="8"/>
      <c r="D79" s="8"/>
      <c r="E79" s="8" t="str">
        <f>IFERROR(VLOOKUP(C79,选股!C79:E1075,2,FALSE),"-")</f>
        <v>-</v>
      </c>
      <c r="F79" s="8" t="str">
        <f>IFERROR(VLOOKUP(C79,选股!C79:E1075,3,FALSE),"-")</f>
        <v>-</v>
      </c>
      <c r="G79" s="8"/>
      <c r="H79" s="9"/>
      <c r="I79" s="9" t="str">
        <f t="shared" si="5"/>
        <v>-</v>
      </c>
      <c r="J79" s="9"/>
      <c r="K79" s="8"/>
    </row>
    <row r="80" customHeight="1" spans="2:11">
      <c r="B80" s="8" t="str">
        <f t="shared" si="4"/>
        <v/>
      </c>
      <c r="C80" s="8"/>
      <c r="D80" s="8"/>
      <c r="E80" s="8" t="str">
        <f>IFERROR(VLOOKUP(C80,选股!C80:E1076,2,FALSE),"-")</f>
        <v>-</v>
      </c>
      <c r="F80" s="8" t="str">
        <f>IFERROR(VLOOKUP(C80,选股!C80:E1076,3,FALSE),"-")</f>
        <v>-</v>
      </c>
      <c r="G80" s="8"/>
      <c r="H80" s="9"/>
      <c r="I80" s="9" t="str">
        <f t="shared" si="5"/>
        <v>-</v>
      </c>
      <c r="J80" s="9"/>
      <c r="K80" s="8"/>
    </row>
    <row r="81" customHeight="1" spans="2:11">
      <c r="B81" s="8" t="str">
        <f t="shared" si="4"/>
        <v/>
      </c>
      <c r="C81" s="8"/>
      <c r="D81" s="8"/>
      <c r="E81" s="8" t="str">
        <f>IFERROR(VLOOKUP(C81,选股!C81:E1077,2,FALSE),"-")</f>
        <v>-</v>
      </c>
      <c r="F81" s="8" t="str">
        <f>IFERROR(VLOOKUP(C81,选股!C81:E1077,3,FALSE),"-")</f>
        <v>-</v>
      </c>
      <c r="G81" s="8"/>
      <c r="H81" s="9"/>
      <c r="I81" s="9" t="str">
        <f t="shared" si="5"/>
        <v>-</v>
      </c>
      <c r="J81" s="9"/>
      <c r="K81" s="8"/>
    </row>
    <row r="82" customHeight="1" spans="2:11">
      <c r="B82" s="8" t="str">
        <f t="shared" si="4"/>
        <v/>
      </c>
      <c r="C82" s="8"/>
      <c r="D82" s="8"/>
      <c r="E82" s="8" t="str">
        <f>IFERROR(VLOOKUP(C82,选股!C82:E1078,2,FALSE),"-")</f>
        <v>-</v>
      </c>
      <c r="F82" s="8" t="str">
        <f>IFERROR(VLOOKUP(C82,选股!C82:E1078,3,FALSE),"-")</f>
        <v>-</v>
      </c>
      <c r="G82" s="8"/>
      <c r="H82" s="9"/>
      <c r="I82" s="9" t="str">
        <f t="shared" si="5"/>
        <v>-</v>
      </c>
      <c r="J82" s="9"/>
      <c r="K82" s="8"/>
    </row>
    <row r="83" customHeight="1" spans="2:11">
      <c r="B83" s="8" t="str">
        <f t="shared" si="4"/>
        <v/>
      </c>
      <c r="C83" s="8"/>
      <c r="D83" s="8"/>
      <c r="E83" s="8" t="str">
        <f>IFERROR(VLOOKUP(C83,选股!C83:E1079,2,FALSE),"-")</f>
        <v>-</v>
      </c>
      <c r="F83" s="8" t="str">
        <f>IFERROR(VLOOKUP(C83,选股!C83:E1079,3,FALSE),"-")</f>
        <v>-</v>
      </c>
      <c r="G83" s="8"/>
      <c r="H83" s="9"/>
      <c r="I83" s="9" t="str">
        <f t="shared" si="5"/>
        <v>-</v>
      </c>
      <c r="J83" s="9"/>
      <c r="K83" s="8"/>
    </row>
    <row r="84" customHeight="1" spans="2:11">
      <c r="B84" s="8" t="str">
        <f t="shared" si="4"/>
        <v/>
      </c>
      <c r="C84" s="8"/>
      <c r="D84" s="8"/>
      <c r="E84" s="8" t="str">
        <f>IFERROR(VLOOKUP(C84,选股!C84:E1080,2,FALSE),"-")</f>
        <v>-</v>
      </c>
      <c r="F84" s="8" t="str">
        <f>IFERROR(VLOOKUP(C84,选股!C84:E1080,3,FALSE),"-")</f>
        <v>-</v>
      </c>
      <c r="G84" s="8"/>
      <c r="H84" s="9"/>
      <c r="I84" s="9" t="str">
        <f t="shared" si="5"/>
        <v>-</v>
      </c>
      <c r="J84" s="9"/>
      <c r="K84" s="8"/>
    </row>
    <row r="85" customHeight="1" spans="2:11">
      <c r="B85" s="8" t="str">
        <f t="shared" si="4"/>
        <v/>
      </c>
      <c r="C85" s="8"/>
      <c r="D85" s="8"/>
      <c r="E85" s="8" t="str">
        <f>IFERROR(VLOOKUP(C85,选股!C85:E1081,2,FALSE),"-")</f>
        <v>-</v>
      </c>
      <c r="F85" s="8" t="str">
        <f>IFERROR(VLOOKUP(C85,选股!C85:E1081,3,FALSE),"-")</f>
        <v>-</v>
      </c>
      <c r="G85" s="8"/>
      <c r="H85" s="9"/>
      <c r="I85" s="9" t="str">
        <f t="shared" si="5"/>
        <v>-</v>
      </c>
      <c r="J85" s="9"/>
      <c r="K85" s="8"/>
    </row>
    <row r="86" customHeight="1" spans="2:11">
      <c r="B86" s="8" t="str">
        <f t="shared" si="4"/>
        <v/>
      </c>
      <c r="C86" s="8"/>
      <c r="D86" s="8"/>
      <c r="E86" s="8" t="str">
        <f>IFERROR(VLOOKUP(C86,选股!C86:E1082,2,FALSE),"-")</f>
        <v>-</v>
      </c>
      <c r="F86" s="8" t="str">
        <f>IFERROR(VLOOKUP(C86,选股!C86:E1082,3,FALSE),"-")</f>
        <v>-</v>
      </c>
      <c r="G86" s="8"/>
      <c r="H86" s="9"/>
      <c r="I86" s="9" t="str">
        <f t="shared" si="5"/>
        <v>-</v>
      </c>
      <c r="J86" s="9"/>
      <c r="K86" s="8"/>
    </row>
    <row r="87" customHeight="1" spans="2:11">
      <c r="B87" s="8" t="str">
        <f t="shared" si="4"/>
        <v/>
      </c>
      <c r="C87" s="8"/>
      <c r="D87" s="8"/>
      <c r="E87" s="8" t="str">
        <f>IFERROR(VLOOKUP(C87,选股!C87:E1083,2,FALSE),"-")</f>
        <v>-</v>
      </c>
      <c r="F87" s="8" t="str">
        <f>IFERROR(VLOOKUP(C87,选股!C87:E1083,3,FALSE),"-")</f>
        <v>-</v>
      </c>
      <c r="G87" s="8"/>
      <c r="H87" s="9"/>
      <c r="I87" s="9" t="str">
        <f t="shared" si="5"/>
        <v>-</v>
      </c>
      <c r="J87" s="9"/>
      <c r="K87" s="8"/>
    </row>
    <row r="88" customHeight="1" spans="2:11">
      <c r="B88" s="8" t="str">
        <f t="shared" si="4"/>
        <v/>
      </c>
      <c r="C88" s="8"/>
      <c r="D88" s="8"/>
      <c r="E88" s="8" t="str">
        <f>IFERROR(VLOOKUP(C88,选股!C88:E1084,2,FALSE),"-")</f>
        <v>-</v>
      </c>
      <c r="F88" s="8" t="str">
        <f>IFERROR(VLOOKUP(C88,选股!C88:E1084,3,FALSE),"-")</f>
        <v>-</v>
      </c>
      <c r="G88" s="8"/>
      <c r="H88" s="9"/>
      <c r="I88" s="9" t="str">
        <f t="shared" si="5"/>
        <v>-</v>
      </c>
      <c r="J88" s="9"/>
      <c r="K88" s="8"/>
    </row>
    <row r="89" customHeight="1" spans="2:11">
      <c r="B89" s="8" t="str">
        <f t="shared" si="4"/>
        <v/>
      </c>
      <c r="C89" s="8"/>
      <c r="D89" s="8"/>
      <c r="E89" s="8" t="str">
        <f>IFERROR(VLOOKUP(C89,选股!C89:E1085,2,FALSE),"-")</f>
        <v>-</v>
      </c>
      <c r="F89" s="8" t="str">
        <f>IFERROR(VLOOKUP(C89,选股!C89:E1085,3,FALSE),"-")</f>
        <v>-</v>
      </c>
      <c r="G89" s="8"/>
      <c r="H89" s="9"/>
      <c r="I89" s="9" t="str">
        <f t="shared" si="5"/>
        <v>-</v>
      </c>
      <c r="J89" s="9"/>
      <c r="K89" s="8"/>
    </row>
    <row r="90" customHeight="1" spans="2:11">
      <c r="B90" s="8" t="str">
        <f t="shared" si="4"/>
        <v/>
      </c>
      <c r="C90" s="8"/>
      <c r="D90" s="8"/>
      <c r="E90" s="8" t="str">
        <f>IFERROR(VLOOKUP(C90,选股!C90:E1086,2,FALSE),"-")</f>
        <v>-</v>
      </c>
      <c r="F90" s="8" t="str">
        <f>IFERROR(VLOOKUP(C90,选股!C90:E1086,3,FALSE),"-")</f>
        <v>-</v>
      </c>
      <c r="G90" s="8"/>
      <c r="H90" s="9"/>
      <c r="I90" s="9" t="str">
        <f t="shared" si="5"/>
        <v>-</v>
      </c>
      <c r="J90" s="9"/>
      <c r="K90" s="8"/>
    </row>
    <row r="91" customHeight="1" spans="2:11">
      <c r="B91" s="8" t="str">
        <f t="shared" si="4"/>
        <v/>
      </c>
      <c r="C91" s="8"/>
      <c r="D91" s="8"/>
      <c r="E91" s="8" t="str">
        <f>IFERROR(VLOOKUP(C91,选股!C91:E1087,2,FALSE),"-")</f>
        <v>-</v>
      </c>
      <c r="F91" s="8" t="str">
        <f>IFERROR(VLOOKUP(C91,选股!C91:E1087,3,FALSE),"-")</f>
        <v>-</v>
      </c>
      <c r="G91" s="8"/>
      <c r="H91" s="9"/>
      <c r="I91" s="9" t="str">
        <f t="shared" si="5"/>
        <v>-</v>
      </c>
      <c r="J91" s="9"/>
      <c r="K91" s="8"/>
    </row>
    <row r="92" customHeight="1" spans="2:11">
      <c r="B92" s="8" t="str">
        <f t="shared" si="4"/>
        <v/>
      </c>
      <c r="C92" s="8"/>
      <c r="D92" s="8"/>
      <c r="E92" s="8" t="str">
        <f>IFERROR(VLOOKUP(C92,选股!C92:E1088,2,FALSE),"-")</f>
        <v>-</v>
      </c>
      <c r="F92" s="8" t="str">
        <f>IFERROR(VLOOKUP(C92,选股!C92:E1088,3,FALSE),"-")</f>
        <v>-</v>
      </c>
      <c r="G92" s="8"/>
      <c r="H92" s="9"/>
      <c r="I92" s="9" t="str">
        <f t="shared" si="5"/>
        <v>-</v>
      </c>
      <c r="J92" s="9"/>
      <c r="K92" s="8"/>
    </row>
    <row r="93" customHeight="1" spans="2:11">
      <c r="B93" s="8" t="str">
        <f t="shared" si="4"/>
        <v/>
      </c>
      <c r="C93" s="8"/>
      <c r="D93" s="8"/>
      <c r="E93" s="8" t="str">
        <f>IFERROR(VLOOKUP(C93,选股!C93:E1089,2,FALSE),"-")</f>
        <v>-</v>
      </c>
      <c r="F93" s="8" t="str">
        <f>IFERROR(VLOOKUP(C93,选股!C93:E1089,3,FALSE),"-")</f>
        <v>-</v>
      </c>
      <c r="G93" s="8"/>
      <c r="H93" s="9"/>
      <c r="I93" s="9" t="str">
        <f t="shared" si="5"/>
        <v>-</v>
      </c>
      <c r="J93" s="9"/>
      <c r="K93" s="8"/>
    </row>
    <row r="94" customHeight="1" spans="2:11">
      <c r="B94" s="8" t="str">
        <f t="shared" si="4"/>
        <v/>
      </c>
      <c r="C94" s="8"/>
      <c r="D94" s="8"/>
      <c r="E94" s="8" t="str">
        <f>IFERROR(VLOOKUP(C94,选股!C94:E1090,2,FALSE),"-")</f>
        <v>-</v>
      </c>
      <c r="F94" s="8" t="str">
        <f>IFERROR(VLOOKUP(C94,选股!C94:E1090,3,FALSE),"-")</f>
        <v>-</v>
      </c>
      <c r="G94" s="8"/>
      <c r="H94" s="9"/>
      <c r="I94" s="9" t="str">
        <f t="shared" si="5"/>
        <v>-</v>
      </c>
      <c r="J94" s="9"/>
      <c r="K94" s="8"/>
    </row>
    <row r="95" customHeight="1" spans="2:11">
      <c r="B95" s="8" t="str">
        <f t="shared" si="4"/>
        <v/>
      </c>
      <c r="C95" s="8"/>
      <c r="D95" s="8"/>
      <c r="E95" s="8" t="str">
        <f>IFERROR(VLOOKUP(C95,选股!C95:E1091,2,FALSE),"-")</f>
        <v>-</v>
      </c>
      <c r="F95" s="8" t="str">
        <f>IFERROR(VLOOKUP(C95,选股!C95:E1091,3,FALSE),"-")</f>
        <v>-</v>
      </c>
      <c r="G95" s="8"/>
      <c r="H95" s="9"/>
      <c r="I95" s="9" t="str">
        <f t="shared" si="5"/>
        <v>-</v>
      </c>
      <c r="J95" s="9"/>
      <c r="K95" s="8"/>
    </row>
    <row r="96" customHeight="1" spans="2:11">
      <c r="B96" s="8" t="str">
        <f t="shared" si="4"/>
        <v/>
      </c>
      <c r="C96" s="8"/>
      <c r="D96" s="8"/>
      <c r="E96" s="8" t="str">
        <f>IFERROR(VLOOKUP(C96,选股!C96:E1092,2,FALSE),"-")</f>
        <v>-</v>
      </c>
      <c r="F96" s="8" t="str">
        <f>IFERROR(VLOOKUP(C96,选股!C96:E1092,3,FALSE),"-")</f>
        <v>-</v>
      </c>
      <c r="G96" s="8"/>
      <c r="H96" s="9"/>
      <c r="I96" s="9" t="str">
        <f t="shared" si="5"/>
        <v>-</v>
      </c>
      <c r="J96" s="9"/>
      <c r="K96" s="8"/>
    </row>
    <row r="97" customHeight="1" spans="2:11">
      <c r="B97" s="8" t="str">
        <f t="shared" si="4"/>
        <v/>
      </c>
      <c r="C97" s="8"/>
      <c r="D97" s="8"/>
      <c r="E97" s="8" t="str">
        <f>IFERROR(VLOOKUP(C97,选股!C97:E1093,2,FALSE),"-")</f>
        <v>-</v>
      </c>
      <c r="F97" s="8" t="str">
        <f>IFERROR(VLOOKUP(C97,选股!C97:E1093,3,FALSE),"-")</f>
        <v>-</v>
      </c>
      <c r="G97" s="8"/>
      <c r="H97" s="9"/>
      <c r="I97" s="9" t="str">
        <f t="shared" si="5"/>
        <v>-</v>
      </c>
      <c r="J97" s="9"/>
      <c r="K97" s="8"/>
    </row>
    <row r="98" customHeight="1" spans="2:11">
      <c r="B98" s="8" t="str">
        <f t="shared" si="4"/>
        <v/>
      </c>
      <c r="C98" s="8"/>
      <c r="D98" s="8"/>
      <c r="E98" s="8" t="str">
        <f>IFERROR(VLOOKUP(C98,选股!C98:E1094,2,FALSE),"-")</f>
        <v>-</v>
      </c>
      <c r="F98" s="8" t="str">
        <f>IFERROR(VLOOKUP(C98,选股!C98:E1094,3,FALSE),"-")</f>
        <v>-</v>
      </c>
      <c r="G98" s="8"/>
      <c r="H98" s="9"/>
      <c r="I98" s="9" t="str">
        <f t="shared" si="5"/>
        <v>-</v>
      </c>
      <c r="J98" s="9"/>
      <c r="K98" s="8"/>
    </row>
    <row r="99" customHeight="1" spans="2:11">
      <c r="B99" s="8" t="str">
        <f t="shared" si="4"/>
        <v/>
      </c>
      <c r="C99" s="8"/>
      <c r="D99" s="8"/>
      <c r="E99" s="8" t="str">
        <f>IFERROR(VLOOKUP(C99,选股!C99:E1095,2,FALSE),"-")</f>
        <v>-</v>
      </c>
      <c r="F99" s="8" t="str">
        <f>IFERROR(VLOOKUP(C99,选股!C99:E1095,3,FALSE),"-")</f>
        <v>-</v>
      </c>
      <c r="G99" s="8"/>
      <c r="H99" s="9"/>
      <c r="I99" s="9" t="str">
        <f t="shared" si="5"/>
        <v>-</v>
      </c>
      <c r="J99" s="9"/>
      <c r="K99" s="8"/>
    </row>
    <row r="100" customHeight="1" spans="2:11">
      <c r="B100" s="8" t="str">
        <f t="shared" si="4"/>
        <v/>
      </c>
      <c r="C100" s="8"/>
      <c r="D100" s="8"/>
      <c r="E100" s="8" t="str">
        <f>IFERROR(VLOOKUP(C100,选股!C100:E1096,2,FALSE),"-")</f>
        <v>-</v>
      </c>
      <c r="F100" s="8" t="str">
        <f>IFERROR(VLOOKUP(C100,选股!C100:E1096,3,FALSE),"-")</f>
        <v>-</v>
      </c>
      <c r="G100" s="8"/>
      <c r="H100" s="9"/>
      <c r="I100" s="9" t="str">
        <f t="shared" si="5"/>
        <v>-</v>
      </c>
      <c r="J100" s="9"/>
      <c r="K100" s="8"/>
    </row>
    <row r="101" customHeight="1" spans="2:11">
      <c r="B101" s="8" t="str">
        <f t="shared" si="4"/>
        <v/>
      </c>
      <c r="C101" s="8"/>
      <c r="D101" s="8"/>
      <c r="E101" s="8" t="str">
        <f>IFERROR(VLOOKUP(C101,选股!C101:E1097,2,FALSE),"-")</f>
        <v>-</v>
      </c>
      <c r="F101" s="8" t="str">
        <f>IFERROR(VLOOKUP(C101,选股!C101:E1097,3,FALSE),"-")</f>
        <v>-</v>
      </c>
      <c r="G101" s="8"/>
      <c r="H101" s="9"/>
      <c r="I101" s="9" t="str">
        <f t="shared" si="5"/>
        <v>-</v>
      </c>
      <c r="J101" s="9"/>
      <c r="K101" s="8"/>
    </row>
    <row r="102" customHeight="1" spans="2:11">
      <c r="B102" s="8" t="str">
        <f t="shared" si="4"/>
        <v/>
      </c>
      <c r="C102" s="8"/>
      <c r="D102" s="8"/>
      <c r="E102" s="8" t="str">
        <f>IFERROR(VLOOKUP(C102,选股!C102:E1098,2,FALSE),"-")</f>
        <v>-</v>
      </c>
      <c r="F102" s="8" t="str">
        <f>IFERROR(VLOOKUP(C102,选股!C102:E1098,3,FALSE),"-")</f>
        <v>-</v>
      </c>
      <c r="G102" s="8"/>
      <c r="H102" s="9"/>
      <c r="I102" s="9" t="str">
        <f t="shared" si="5"/>
        <v>-</v>
      </c>
      <c r="J102" s="9"/>
      <c r="K102" s="8"/>
    </row>
    <row r="103" customHeight="1" spans="2:11">
      <c r="B103" s="8" t="str">
        <f t="shared" si="4"/>
        <v/>
      </c>
      <c r="C103" s="8"/>
      <c r="D103" s="8"/>
      <c r="E103" s="8" t="str">
        <f>IFERROR(VLOOKUP(C103,选股!C103:E1099,2,FALSE),"-")</f>
        <v>-</v>
      </c>
      <c r="F103" s="8" t="str">
        <f>IFERROR(VLOOKUP(C103,选股!C103:E1099,3,FALSE),"-")</f>
        <v>-</v>
      </c>
      <c r="G103" s="8"/>
      <c r="H103" s="9"/>
      <c r="I103" s="9" t="str">
        <f t="shared" si="5"/>
        <v>-</v>
      </c>
      <c r="J103" s="9"/>
      <c r="K103" s="8"/>
    </row>
    <row r="104" customHeight="1" spans="2:11">
      <c r="B104" s="8" t="str">
        <f t="shared" si="4"/>
        <v/>
      </c>
      <c r="C104" s="8"/>
      <c r="D104" s="8"/>
      <c r="E104" s="8" t="str">
        <f>IFERROR(VLOOKUP(C104,选股!C104:E1100,2,FALSE),"-")</f>
        <v>-</v>
      </c>
      <c r="F104" s="8" t="str">
        <f>IFERROR(VLOOKUP(C104,选股!C104:E1100,3,FALSE),"-")</f>
        <v>-</v>
      </c>
      <c r="G104" s="8"/>
      <c r="H104" s="9"/>
      <c r="I104" s="9" t="str">
        <f t="shared" si="5"/>
        <v>-</v>
      </c>
      <c r="J104" s="9"/>
      <c r="K104" s="8"/>
    </row>
    <row r="105" customHeight="1" spans="2:11">
      <c r="B105" s="8" t="str">
        <f t="shared" si="4"/>
        <v/>
      </c>
      <c r="C105" s="8"/>
      <c r="D105" s="8"/>
      <c r="E105" s="8" t="str">
        <f>IFERROR(VLOOKUP(C105,选股!C105:E1101,2,FALSE),"-")</f>
        <v>-</v>
      </c>
      <c r="F105" s="8" t="str">
        <f>IFERROR(VLOOKUP(C105,选股!C105:E1101,3,FALSE),"-")</f>
        <v>-</v>
      </c>
      <c r="G105" s="8"/>
      <c r="H105" s="9"/>
      <c r="I105" s="9" t="str">
        <f t="shared" si="5"/>
        <v>-</v>
      </c>
      <c r="J105" s="9"/>
      <c r="K105" s="8"/>
    </row>
    <row r="106" customHeight="1" spans="2:11">
      <c r="B106" s="8" t="str">
        <f t="shared" si="4"/>
        <v/>
      </c>
      <c r="C106" s="8"/>
      <c r="D106" s="8"/>
      <c r="E106" s="8" t="str">
        <f>IFERROR(VLOOKUP(C106,选股!C106:E1102,2,FALSE),"-")</f>
        <v>-</v>
      </c>
      <c r="F106" s="8" t="str">
        <f>IFERROR(VLOOKUP(C106,选股!C106:E1102,3,FALSE),"-")</f>
        <v>-</v>
      </c>
      <c r="G106" s="8"/>
      <c r="H106" s="9"/>
      <c r="I106" s="9" t="str">
        <f t="shared" si="5"/>
        <v>-</v>
      </c>
      <c r="J106" s="9"/>
      <c r="K106" s="8"/>
    </row>
    <row r="107" customHeight="1" spans="2:11">
      <c r="B107" s="8" t="str">
        <f t="shared" si="4"/>
        <v/>
      </c>
      <c r="C107" s="8"/>
      <c r="D107" s="8"/>
      <c r="E107" s="8" t="str">
        <f>IFERROR(VLOOKUP(C107,选股!C107:E1103,2,FALSE),"-")</f>
        <v>-</v>
      </c>
      <c r="F107" s="8" t="str">
        <f>IFERROR(VLOOKUP(C107,选股!C107:E1103,3,FALSE),"-")</f>
        <v>-</v>
      </c>
      <c r="G107" s="8"/>
      <c r="H107" s="9"/>
      <c r="I107" s="9" t="str">
        <f t="shared" si="5"/>
        <v>-</v>
      </c>
      <c r="J107" s="9"/>
      <c r="K107" s="8"/>
    </row>
    <row r="108" customHeight="1" spans="2:11">
      <c r="B108" s="8" t="str">
        <f t="shared" si="4"/>
        <v/>
      </c>
      <c r="C108" s="8"/>
      <c r="D108" s="8"/>
      <c r="E108" s="8" t="str">
        <f>IFERROR(VLOOKUP(C108,选股!C108:E1104,2,FALSE),"-")</f>
        <v>-</v>
      </c>
      <c r="F108" s="8" t="str">
        <f>IFERROR(VLOOKUP(C108,选股!C108:E1104,3,FALSE),"-")</f>
        <v>-</v>
      </c>
      <c r="G108" s="8"/>
      <c r="H108" s="9"/>
      <c r="I108" s="9" t="str">
        <f t="shared" si="5"/>
        <v>-</v>
      </c>
      <c r="J108" s="9"/>
      <c r="K108" s="8"/>
    </row>
    <row r="109" customHeight="1" spans="2:11">
      <c r="B109" s="8" t="str">
        <f t="shared" si="4"/>
        <v/>
      </c>
      <c r="C109" s="8"/>
      <c r="D109" s="8"/>
      <c r="E109" s="8" t="str">
        <f>IFERROR(VLOOKUP(C109,选股!C109:E1105,2,FALSE),"-")</f>
        <v>-</v>
      </c>
      <c r="F109" s="8" t="str">
        <f>IFERROR(VLOOKUP(C109,选股!C109:E1105,3,FALSE),"-")</f>
        <v>-</v>
      </c>
      <c r="G109" s="8"/>
      <c r="H109" s="9"/>
      <c r="I109" s="9" t="str">
        <f t="shared" si="5"/>
        <v>-</v>
      </c>
      <c r="J109" s="9"/>
      <c r="K109" s="8"/>
    </row>
    <row r="110" customHeight="1" spans="2:11">
      <c r="B110" s="8" t="str">
        <f t="shared" si="4"/>
        <v/>
      </c>
      <c r="C110" s="8"/>
      <c r="D110" s="8"/>
      <c r="E110" s="8" t="str">
        <f>IFERROR(VLOOKUP(C110,选股!C110:E1106,2,FALSE),"-")</f>
        <v>-</v>
      </c>
      <c r="F110" s="8" t="str">
        <f>IFERROR(VLOOKUP(C110,选股!C110:E1106,3,FALSE),"-")</f>
        <v>-</v>
      </c>
      <c r="G110" s="8"/>
      <c r="H110" s="9"/>
      <c r="I110" s="9" t="str">
        <f t="shared" si="5"/>
        <v>-</v>
      </c>
      <c r="J110" s="9"/>
      <c r="K110" s="8"/>
    </row>
    <row r="111" customHeight="1" spans="2:11">
      <c r="B111" s="8" t="str">
        <f t="shared" si="4"/>
        <v/>
      </c>
      <c r="C111" s="8"/>
      <c r="D111" s="8"/>
      <c r="E111" s="8" t="str">
        <f>IFERROR(VLOOKUP(C111,选股!C111:E1107,2,FALSE),"-")</f>
        <v>-</v>
      </c>
      <c r="F111" s="8" t="str">
        <f>IFERROR(VLOOKUP(C111,选股!C111:E1107,3,FALSE),"-")</f>
        <v>-</v>
      </c>
      <c r="G111" s="8"/>
      <c r="H111" s="9"/>
      <c r="I111" s="9" t="str">
        <f t="shared" si="5"/>
        <v>-</v>
      </c>
      <c r="J111" s="9"/>
      <c r="K111" s="8"/>
    </row>
    <row r="112" customHeight="1" spans="2:11">
      <c r="B112" s="8" t="str">
        <f t="shared" si="4"/>
        <v/>
      </c>
      <c r="C112" s="8"/>
      <c r="D112" s="8"/>
      <c r="E112" s="8" t="str">
        <f>IFERROR(VLOOKUP(C112,选股!C112:E1108,2,FALSE),"-")</f>
        <v>-</v>
      </c>
      <c r="F112" s="8" t="str">
        <f>IFERROR(VLOOKUP(C112,选股!C112:E1108,3,FALSE),"-")</f>
        <v>-</v>
      </c>
      <c r="G112" s="8"/>
      <c r="H112" s="9"/>
      <c r="I112" s="9" t="str">
        <f t="shared" si="5"/>
        <v>-</v>
      </c>
      <c r="J112" s="9"/>
      <c r="K112" s="8"/>
    </row>
    <row r="113" customHeight="1" spans="2:11">
      <c r="B113" s="8" t="str">
        <f t="shared" si="4"/>
        <v/>
      </c>
      <c r="C113" s="8"/>
      <c r="D113" s="8"/>
      <c r="E113" s="8" t="str">
        <f>IFERROR(VLOOKUP(C113,选股!C113:E1109,2,FALSE),"-")</f>
        <v>-</v>
      </c>
      <c r="F113" s="8" t="str">
        <f>IFERROR(VLOOKUP(C113,选股!C113:E1109,3,FALSE),"-")</f>
        <v>-</v>
      </c>
      <c r="G113" s="8"/>
      <c r="H113" s="9"/>
      <c r="I113" s="9" t="str">
        <f t="shared" si="5"/>
        <v>-</v>
      </c>
      <c r="J113" s="9"/>
      <c r="K113" s="8"/>
    </row>
    <row r="114" customHeight="1" spans="2:11">
      <c r="B114" s="8" t="str">
        <f t="shared" si="4"/>
        <v/>
      </c>
      <c r="C114" s="8"/>
      <c r="D114" s="8"/>
      <c r="E114" s="8" t="str">
        <f>IFERROR(VLOOKUP(C114,选股!C114:E1110,2,FALSE),"-")</f>
        <v>-</v>
      </c>
      <c r="F114" s="8" t="str">
        <f>IFERROR(VLOOKUP(C114,选股!C114:E1110,3,FALSE),"-")</f>
        <v>-</v>
      </c>
      <c r="G114" s="8"/>
      <c r="H114" s="9"/>
      <c r="I114" s="9" t="str">
        <f t="shared" si="5"/>
        <v>-</v>
      </c>
      <c r="J114" s="9"/>
      <c r="K114" s="8"/>
    </row>
    <row r="115" customHeight="1" spans="2:11">
      <c r="B115" s="8" t="str">
        <f t="shared" si="4"/>
        <v/>
      </c>
      <c r="C115" s="8"/>
      <c r="D115" s="8"/>
      <c r="E115" s="8" t="str">
        <f>IFERROR(VLOOKUP(C115,选股!C115:E1111,2,FALSE),"-")</f>
        <v>-</v>
      </c>
      <c r="F115" s="8" t="str">
        <f>IFERROR(VLOOKUP(C115,选股!C115:E1111,3,FALSE),"-")</f>
        <v>-</v>
      </c>
      <c r="G115" s="8"/>
      <c r="H115" s="9"/>
      <c r="I115" s="9" t="str">
        <f t="shared" si="5"/>
        <v>-</v>
      </c>
      <c r="J115" s="9"/>
      <c r="K115" s="8"/>
    </row>
    <row r="116" customHeight="1" spans="2:11">
      <c r="B116" s="8" t="str">
        <f t="shared" si="4"/>
        <v/>
      </c>
      <c r="C116" s="8"/>
      <c r="D116" s="8"/>
      <c r="E116" s="8" t="str">
        <f>IFERROR(VLOOKUP(C116,选股!C116:E1112,2,FALSE),"-")</f>
        <v>-</v>
      </c>
      <c r="F116" s="8" t="str">
        <f>IFERROR(VLOOKUP(C116,选股!C116:E1112,3,FALSE),"-")</f>
        <v>-</v>
      </c>
      <c r="G116" s="8"/>
      <c r="H116" s="9"/>
      <c r="I116" s="9" t="str">
        <f t="shared" si="5"/>
        <v>-</v>
      </c>
      <c r="J116" s="9"/>
      <c r="K116" s="8"/>
    </row>
    <row r="117" customHeight="1" spans="2:11">
      <c r="B117" s="8" t="str">
        <f t="shared" si="4"/>
        <v/>
      </c>
      <c r="C117" s="8"/>
      <c r="D117" s="8"/>
      <c r="E117" s="8" t="str">
        <f>IFERROR(VLOOKUP(C117,选股!C117:E1113,2,FALSE),"-")</f>
        <v>-</v>
      </c>
      <c r="F117" s="8" t="str">
        <f>IFERROR(VLOOKUP(C117,选股!C117:E1113,3,FALSE),"-")</f>
        <v>-</v>
      </c>
      <c r="G117" s="8"/>
      <c r="H117" s="9"/>
      <c r="I117" s="9" t="str">
        <f t="shared" si="5"/>
        <v>-</v>
      </c>
      <c r="J117" s="9"/>
      <c r="K117" s="8"/>
    </row>
    <row r="118" customHeight="1" spans="2:11">
      <c r="B118" s="8" t="str">
        <f t="shared" si="4"/>
        <v/>
      </c>
      <c r="C118" s="8"/>
      <c r="D118" s="8"/>
      <c r="E118" s="8" t="str">
        <f>IFERROR(VLOOKUP(C118,选股!C118:E1114,2,FALSE),"-")</f>
        <v>-</v>
      </c>
      <c r="F118" s="8" t="str">
        <f>IFERROR(VLOOKUP(C118,选股!C118:E1114,3,FALSE),"-")</f>
        <v>-</v>
      </c>
      <c r="G118" s="8"/>
      <c r="H118" s="9"/>
      <c r="I118" s="9" t="str">
        <f t="shared" si="5"/>
        <v>-</v>
      </c>
      <c r="J118" s="9"/>
      <c r="K118" s="8"/>
    </row>
    <row r="119" customHeight="1" spans="2:11">
      <c r="B119" s="8" t="str">
        <f t="shared" si="4"/>
        <v/>
      </c>
      <c r="C119" s="8"/>
      <c r="D119" s="8"/>
      <c r="E119" s="8" t="str">
        <f>IFERROR(VLOOKUP(C119,选股!C119:E1115,2,FALSE),"-")</f>
        <v>-</v>
      </c>
      <c r="F119" s="8" t="str">
        <f>IFERROR(VLOOKUP(C119,选股!C119:E1115,3,FALSE),"-")</f>
        <v>-</v>
      </c>
      <c r="G119" s="8"/>
      <c r="H119" s="9"/>
      <c r="I119" s="9" t="str">
        <f t="shared" si="5"/>
        <v>-</v>
      </c>
      <c r="J119" s="9"/>
      <c r="K119" s="8"/>
    </row>
    <row r="120" customHeight="1" spans="2:11">
      <c r="B120" s="8" t="str">
        <f t="shared" si="4"/>
        <v/>
      </c>
      <c r="C120" s="8"/>
      <c r="D120" s="8"/>
      <c r="E120" s="8" t="str">
        <f>IFERROR(VLOOKUP(C120,选股!C120:E1116,2,FALSE),"-")</f>
        <v>-</v>
      </c>
      <c r="F120" s="8" t="str">
        <f>IFERROR(VLOOKUP(C120,选股!C120:E1116,3,FALSE),"-")</f>
        <v>-</v>
      </c>
      <c r="G120" s="8"/>
      <c r="H120" s="9"/>
      <c r="I120" s="9" t="str">
        <f t="shared" si="5"/>
        <v>-</v>
      </c>
      <c r="J120" s="9"/>
      <c r="K120" s="8"/>
    </row>
    <row r="121" customHeight="1" spans="2:11">
      <c r="B121" s="8" t="str">
        <f t="shared" si="4"/>
        <v/>
      </c>
      <c r="C121" s="8"/>
      <c r="D121" s="8"/>
      <c r="E121" s="8" t="str">
        <f>IFERROR(VLOOKUP(C121,选股!C121:E1117,2,FALSE),"-")</f>
        <v>-</v>
      </c>
      <c r="F121" s="8" t="str">
        <f>IFERROR(VLOOKUP(C121,选股!C121:E1117,3,FALSE),"-")</f>
        <v>-</v>
      </c>
      <c r="G121" s="8"/>
      <c r="H121" s="9"/>
      <c r="I121" s="9" t="str">
        <f t="shared" si="5"/>
        <v>-</v>
      </c>
      <c r="J121" s="9"/>
      <c r="K121" s="8"/>
    </row>
    <row r="122" customHeight="1" spans="2:11">
      <c r="B122" s="8" t="str">
        <f t="shared" si="4"/>
        <v/>
      </c>
      <c r="C122" s="8"/>
      <c r="D122" s="8"/>
      <c r="E122" s="8" t="str">
        <f>IFERROR(VLOOKUP(C122,选股!C122:E1118,2,FALSE),"-")</f>
        <v>-</v>
      </c>
      <c r="F122" s="8" t="str">
        <f>IFERROR(VLOOKUP(C122,选股!C122:E1118,3,FALSE),"-")</f>
        <v>-</v>
      </c>
      <c r="G122" s="8"/>
      <c r="H122" s="9"/>
      <c r="I122" s="9" t="str">
        <f t="shared" si="5"/>
        <v>-</v>
      </c>
      <c r="J122" s="9"/>
      <c r="K122" s="8"/>
    </row>
    <row r="123" customHeight="1" spans="2:11">
      <c r="B123" s="8" t="str">
        <f t="shared" si="4"/>
        <v/>
      </c>
      <c r="C123" s="8"/>
      <c r="D123" s="8"/>
      <c r="E123" s="8" t="str">
        <f>IFERROR(VLOOKUP(C123,选股!C123:E1119,2,FALSE),"-")</f>
        <v>-</v>
      </c>
      <c r="F123" s="8" t="str">
        <f>IFERROR(VLOOKUP(C123,选股!C123:E1119,3,FALSE),"-")</f>
        <v>-</v>
      </c>
      <c r="G123" s="8"/>
      <c r="H123" s="9"/>
      <c r="I123" s="9" t="str">
        <f t="shared" si="5"/>
        <v>-</v>
      </c>
      <c r="J123" s="9"/>
      <c r="K123" s="8"/>
    </row>
    <row r="124" customHeight="1" spans="2:11">
      <c r="B124" s="8" t="str">
        <f t="shared" si="4"/>
        <v/>
      </c>
      <c r="C124" s="8"/>
      <c r="D124" s="8"/>
      <c r="E124" s="8" t="str">
        <f>IFERROR(VLOOKUP(C124,选股!C124:E1120,2,FALSE),"-")</f>
        <v>-</v>
      </c>
      <c r="F124" s="8" t="str">
        <f>IFERROR(VLOOKUP(C124,选股!C124:E1120,3,FALSE),"-")</f>
        <v>-</v>
      </c>
      <c r="G124" s="8"/>
      <c r="H124" s="9"/>
      <c r="I124" s="9" t="str">
        <f t="shared" si="5"/>
        <v>-</v>
      </c>
      <c r="J124" s="9"/>
      <c r="K124" s="8"/>
    </row>
    <row r="125" customHeight="1" spans="2:11">
      <c r="B125" s="8" t="str">
        <f t="shared" si="4"/>
        <v/>
      </c>
      <c r="C125" s="8"/>
      <c r="D125" s="8"/>
      <c r="E125" s="8" t="str">
        <f>IFERROR(VLOOKUP(C125,选股!C125:E1121,2,FALSE),"-")</f>
        <v>-</v>
      </c>
      <c r="F125" s="8" t="str">
        <f>IFERROR(VLOOKUP(C125,选股!C125:E1121,3,FALSE),"-")</f>
        <v>-</v>
      </c>
      <c r="G125" s="8"/>
      <c r="H125" s="9"/>
      <c r="I125" s="9" t="str">
        <f t="shared" si="5"/>
        <v>-</v>
      </c>
      <c r="J125" s="9"/>
      <c r="K125" s="8"/>
    </row>
    <row r="126" customHeight="1" spans="2:11">
      <c r="B126" s="8" t="str">
        <f t="shared" si="4"/>
        <v/>
      </c>
      <c r="C126" s="8"/>
      <c r="D126" s="8"/>
      <c r="E126" s="8" t="str">
        <f>IFERROR(VLOOKUP(C126,选股!C126:E1122,2,FALSE),"-")</f>
        <v>-</v>
      </c>
      <c r="F126" s="8" t="str">
        <f>IFERROR(VLOOKUP(C126,选股!C126:E1122,3,FALSE),"-")</f>
        <v>-</v>
      </c>
      <c r="G126" s="8"/>
      <c r="H126" s="9"/>
      <c r="I126" s="9" t="str">
        <f t="shared" si="5"/>
        <v>-</v>
      </c>
      <c r="J126" s="9"/>
      <c r="K126" s="8"/>
    </row>
    <row r="127" customHeight="1" spans="2:11">
      <c r="B127" s="8" t="str">
        <f t="shared" si="4"/>
        <v/>
      </c>
      <c r="C127" s="8"/>
      <c r="D127" s="8"/>
      <c r="E127" s="8" t="str">
        <f>IFERROR(VLOOKUP(C127,选股!C127:E1123,2,FALSE),"-")</f>
        <v>-</v>
      </c>
      <c r="F127" s="8" t="str">
        <f>IFERROR(VLOOKUP(C127,选股!C127:E1123,3,FALSE),"-")</f>
        <v>-</v>
      </c>
      <c r="G127" s="8"/>
      <c r="H127" s="9"/>
      <c r="I127" s="9" t="str">
        <f t="shared" si="5"/>
        <v>-</v>
      </c>
      <c r="J127" s="9"/>
      <c r="K127" s="8"/>
    </row>
    <row r="128" customHeight="1" spans="2:11">
      <c r="B128" s="8" t="str">
        <f t="shared" si="4"/>
        <v/>
      </c>
      <c r="C128" s="8"/>
      <c r="D128" s="8"/>
      <c r="E128" s="8" t="str">
        <f>IFERROR(VLOOKUP(C128,选股!C128:E1124,2,FALSE),"-")</f>
        <v>-</v>
      </c>
      <c r="F128" s="8" t="str">
        <f>IFERROR(VLOOKUP(C128,选股!C128:E1124,3,FALSE),"-")</f>
        <v>-</v>
      </c>
      <c r="G128" s="8"/>
      <c r="H128" s="9"/>
      <c r="I128" s="9" t="str">
        <f t="shared" si="5"/>
        <v>-</v>
      </c>
      <c r="J128" s="9"/>
      <c r="K128" s="8"/>
    </row>
    <row r="129" customHeight="1" spans="2:11">
      <c r="B129" s="8" t="str">
        <f t="shared" si="4"/>
        <v/>
      </c>
      <c r="C129" s="8"/>
      <c r="D129" s="8"/>
      <c r="E129" s="8" t="str">
        <f>IFERROR(VLOOKUP(C129,选股!C129:E1125,2,FALSE),"-")</f>
        <v>-</v>
      </c>
      <c r="F129" s="8" t="str">
        <f>IFERROR(VLOOKUP(C129,选股!C129:E1125,3,FALSE),"-")</f>
        <v>-</v>
      </c>
      <c r="G129" s="8"/>
      <c r="H129" s="9"/>
      <c r="I129" s="9" t="str">
        <f t="shared" si="5"/>
        <v>-</v>
      </c>
      <c r="J129" s="9"/>
      <c r="K129" s="8"/>
    </row>
    <row r="130" customHeight="1" spans="2:11">
      <c r="B130" s="8" t="str">
        <f t="shared" si="4"/>
        <v/>
      </c>
      <c r="C130" s="8"/>
      <c r="D130" s="8"/>
      <c r="E130" s="8" t="str">
        <f>IFERROR(VLOOKUP(C130,选股!C130:E1126,2,FALSE),"-")</f>
        <v>-</v>
      </c>
      <c r="F130" s="8" t="str">
        <f>IFERROR(VLOOKUP(C130,选股!C130:E1126,3,FALSE),"-")</f>
        <v>-</v>
      </c>
      <c r="G130" s="8"/>
      <c r="H130" s="9"/>
      <c r="I130" s="9" t="str">
        <f t="shared" si="5"/>
        <v>-</v>
      </c>
      <c r="J130" s="9"/>
      <c r="K130" s="8"/>
    </row>
    <row r="131" customHeight="1" spans="2:11">
      <c r="B131" s="8" t="str">
        <f t="shared" si="4"/>
        <v/>
      </c>
      <c r="C131" s="8"/>
      <c r="D131" s="8"/>
      <c r="E131" s="8" t="str">
        <f>IFERROR(VLOOKUP(C131,选股!C131:E1127,2,FALSE),"-")</f>
        <v>-</v>
      </c>
      <c r="F131" s="8" t="str">
        <f>IFERROR(VLOOKUP(C131,选股!C131:E1127,3,FALSE),"-")</f>
        <v>-</v>
      </c>
      <c r="G131" s="8"/>
      <c r="H131" s="9"/>
      <c r="I131" s="9" t="str">
        <f t="shared" si="5"/>
        <v>-</v>
      </c>
      <c r="J131" s="9"/>
      <c r="K131" s="8"/>
    </row>
    <row r="132" customHeight="1" spans="2:11">
      <c r="B132" s="8" t="str">
        <f t="shared" si="4"/>
        <v/>
      </c>
      <c r="C132" s="8"/>
      <c r="D132" s="8"/>
      <c r="E132" s="8" t="str">
        <f>IFERROR(VLOOKUP(C132,选股!C132:E1128,2,FALSE),"-")</f>
        <v>-</v>
      </c>
      <c r="F132" s="8" t="str">
        <f>IFERROR(VLOOKUP(C132,选股!C132:E1128,3,FALSE),"-")</f>
        <v>-</v>
      </c>
      <c r="G132" s="8"/>
      <c r="H132" s="9"/>
      <c r="I132" s="9" t="str">
        <f t="shared" si="5"/>
        <v>-</v>
      </c>
      <c r="J132" s="9"/>
      <c r="K132" s="8"/>
    </row>
    <row r="133" customHeight="1" spans="2:11">
      <c r="B133" s="8" t="str">
        <f t="shared" ref="B133:B196" si="6">IF(C133&lt;&gt;"",ROW()-3,"")</f>
        <v/>
      </c>
      <c r="C133" s="8"/>
      <c r="D133" s="8"/>
      <c r="E133" s="8" t="str">
        <f>IFERROR(VLOOKUP(C133,选股!C133:E1129,2,FALSE),"-")</f>
        <v>-</v>
      </c>
      <c r="F133" s="8" t="str">
        <f>IFERROR(VLOOKUP(C133,选股!C133:E1129,3,FALSE),"-")</f>
        <v>-</v>
      </c>
      <c r="G133" s="8"/>
      <c r="H133" s="9"/>
      <c r="I133" s="9" t="str">
        <f t="shared" ref="I133:I196" si="7">IFERROR(IF(AND(G133&lt;&gt;"",H133&lt;&gt;""),G133*H133,"-"),"")</f>
        <v>-</v>
      </c>
      <c r="J133" s="9"/>
      <c r="K133" s="8"/>
    </row>
    <row r="134" customHeight="1" spans="2:11">
      <c r="B134" s="8" t="str">
        <f t="shared" si="6"/>
        <v/>
      </c>
      <c r="C134" s="8"/>
      <c r="D134" s="8"/>
      <c r="E134" s="8" t="str">
        <f>IFERROR(VLOOKUP(C134,选股!C134:E1130,2,FALSE),"-")</f>
        <v>-</v>
      </c>
      <c r="F134" s="8" t="str">
        <f>IFERROR(VLOOKUP(C134,选股!C134:E1130,3,FALSE),"-")</f>
        <v>-</v>
      </c>
      <c r="G134" s="8"/>
      <c r="H134" s="9"/>
      <c r="I134" s="9" t="str">
        <f t="shared" si="7"/>
        <v>-</v>
      </c>
      <c r="J134" s="9"/>
      <c r="K134" s="8"/>
    </row>
    <row r="135" customHeight="1" spans="2:11">
      <c r="B135" s="8" t="str">
        <f t="shared" si="6"/>
        <v/>
      </c>
      <c r="C135" s="8"/>
      <c r="D135" s="8"/>
      <c r="E135" s="8" t="str">
        <f>IFERROR(VLOOKUP(C135,选股!C135:E1131,2,FALSE),"-")</f>
        <v>-</v>
      </c>
      <c r="F135" s="8" t="str">
        <f>IFERROR(VLOOKUP(C135,选股!C135:E1131,3,FALSE),"-")</f>
        <v>-</v>
      </c>
      <c r="G135" s="8"/>
      <c r="H135" s="9"/>
      <c r="I135" s="9" t="str">
        <f t="shared" si="7"/>
        <v>-</v>
      </c>
      <c r="J135" s="9"/>
      <c r="K135" s="8"/>
    </row>
    <row r="136" customHeight="1" spans="2:11">
      <c r="B136" s="8" t="str">
        <f t="shared" si="6"/>
        <v/>
      </c>
      <c r="C136" s="8"/>
      <c r="D136" s="8"/>
      <c r="E136" s="8" t="str">
        <f>IFERROR(VLOOKUP(C136,选股!C136:E1132,2,FALSE),"-")</f>
        <v>-</v>
      </c>
      <c r="F136" s="8" t="str">
        <f>IFERROR(VLOOKUP(C136,选股!C136:E1132,3,FALSE),"-")</f>
        <v>-</v>
      </c>
      <c r="G136" s="8"/>
      <c r="H136" s="9"/>
      <c r="I136" s="9" t="str">
        <f t="shared" si="7"/>
        <v>-</v>
      </c>
      <c r="J136" s="9"/>
      <c r="K136" s="8"/>
    </row>
    <row r="137" customHeight="1" spans="2:11">
      <c r="B137" s="8" t="str">
        <f t="shared" si="6"/>
        <v/>
      </c>
      <c r="C137" s="8"/>
      <c r="D137" s="8"/>
      <c r="E137" s="8" t="str">
        <f>IFERROR(VLOOKUP(C137,选股!C137:E1133,2,FALSE),"-")</f>
        <v>-</v>
      </c>
      <c r="F137" s="8" t="str">
        <f>IFERROR(VLOOKUP(C137,选股!C137:E1133,3,FALSE),"-")</f>
        <v>-</v>
      </c>
      <c r="G137" s="8"/>
      <c r="H137" s="9"/>
      <c r="I137" s="9" t="str">
        <f t="shared" si="7"/>
        <v>-</v>
      </c>
      <c r="J137" s="9"/>
      <c r="K137" s="8"/>
    </row>
    <row r="138" customHeight="1" spans="2:11">
      <c r="B138" s="8" t="str">
        <f t="shared" si="6"/>
        <v/>
      </c>
      <c r="C138" s="8"/>
      <c r="D138" s="8"/>
      <c r="E138" s="8" t="str">
        <f>IFERROR(VLOOKUP(C138,选股!C138:E1134,2,FALSE),"-")</f>
        <v>-</v>
      </c>
      <c r="F138" s="8" t="str">
        <f>IFERROR(VLOOKUP(C138,选股!C138:E1134,3,FALSE),"-")</f>
        <v>-</v>
      </c>
      <c r="G138" s="8"/>
      <c r="H138" s="9"/>
      <c r="I138" s="9" t="str">
        <f t="shared" si="7"/>
        <v>-</v>
      </c>
      <c r="J138" s="9"/>
      <c r="K138" s="8"/>
    </row>
    <row r="139" customHeight="1" spans="2:11">
      <c r="B139" s="8" t="str">
        <f t="shared" si="6"/>
        <v/>
      </c>
      <c r="C139" s="8"/>
      <c r="D139" s="8"/>
      <c r="E139" s="8" t="str">
        <f>IFERROR(VLOOKUP(C139,选股!C139:E1135,2,FALSE),"-")</f>
        <v>-</v>
      </c>
      <c r="F139" s="8" t="str">
        <f>IFERROR(VLOOKUP(C139,选股!C139:E1135,3,FALSE),"-")</f>
        <v>-</v>
      </c>
      <c r="G139" s="8"/>
      <c r="H139" s="9"/>
      <c r="I139" s="9" t="str">
        <f t="shared" si="7"/>
        <v>-</v>
      </c>
      <c r="J139" s="9"/>
      <c r="K139" s="8"/>
    </row>
    <row r="140" customHeight="1" spans="2:11">
      <c r="B140" s="8" t="str">
        <f t="shared" si="6"/>
        <v/>
      </c>
      <c r="C140" s="8"/>
      <c r="D140" s="8"/>
      <c r="E140" s="8" t="str">
        <f>IFERROR(VLOOKUP(C140,选股!C140:E1136,2,FALSE),"-")</f>
        <v>-</v>
      </c>
      <c r="F140" s="8" t="str">
        <f>IFERROR(VLOOKUP(C140,选股!C140:E1136,3,FALSE),"-")</f>
        <v>-</v>
      </c>
      <c r="G140" s="8"/>
      <c r="H140" s="9"/>
      <c r="I140" s="9" t="str">
        <f t="shared" si="7"/>
        <v>-</v>
      </c>
      <c r="J140" s="9"/>
      <c r="K140" s="8"/>
    </row>
    <row r="141" customHeight="1" spans="2:11">
      <c r="B141" s="8" t="str">
        <f t="shared" si="6"/>
        <v/>
      </c>
      <c r="C141" s="8"/>
      <c r="D141" s="8"/>
      <c r="E141" s="8" t="str">
        <f>IFERROR(VLOOKUP(C141,选股!C141:E1137,2,FALSE),"-")</f>
        <v>-</v>
      </c>
      <c r="F141" s="8" t="str">
        <f>IFERROR(VLOOKUP(C141,选股!C141:E1137,3,FALSE),"-")</f>
        <v>-</v>
      </c>
      <c r="G141" s="8"/>
      <c r="H141" s="9"/>
      <c r="I141" s="9" t="str">
        <f t="shared" si="7"/>
        <v>-</v>
      </c>
      <c r="J141" s="9"/>
      <c r="K141" s="8"/>
    </row>
    <row r="142" customHeight="1" spans="2:11">
      <c r="B142" s="8" t="str">
        <f t="shared" si="6"/>
        <v/>
      </c>
      <c r="C142" s="8"/>
      <c r="D142" s="8"/>
      <c r="E142" s="8" t="str">
        <f>IFERROR(VLOOKUP(C142,选股!C142:E1138,2,FALSE),"-")</f>
        <v>-</v>
      </c>
      <c r="F142" s="8" t="str">
        <f>IFERROR(VLOOKUP(C142,选股!C142:E1138,3,FALSE),"-")</f>
        <v>-</v>
      </c>
      <c r="G142" s="8"/>
      <c r="H142" s="9"/>
      <c r="I142" s="9" t="str">
        <f t="shared" si="7"/>
        <v>-</v>
      </c>
      <c r="J142" s="9"/>
      <c r="K142" s="8"/>
    </row>
    <row r="143" customHeight="1" spans="2:11">
      <c r="B143" s="8" t="str">
        <f t="shared" si="6"/>
        <v/>
      </c>
      <c r="C143" s="8"/>
      <c r="D143" s="8"/>
      <c r="E143" s="8" t="str">
        <f>IFERROR(VLOOKUP(C143,选股!C143:E1139,2,FALSE),"-")</f>
        <v>-</v>
      </c>
      <c r="F143" s="8" t="str">
        <f>IFERROR(VLOOKUP(C143,选股!C143:E1139,3,FALSE),"-")</f>
        <v>-</v>
      </c>
      <c r="G143" s="8"/>
      <c r="H143" s="9"/>
      <c r="I143" s="9" t="str">
        <f t="shared" si="7"/>
        <v>-</v>
      </c>
      <c r="J143" s="9"/>
      <c r="K143" s="8"/>
    </row>
    <row r="144" customHeight="1" spans="2:11">
      <c r="B144" s="8" t="str">
        <f t="shared" si="6"/>
        <v/>
      </c>
      <c r="C144" s="8"/>
      <c r="D144" s="8"/>
      <c r="E144" s="8" t="str">
        <f>IFERROR(VLOOKUP(C144,选股!C144:E1140,2,FALSE),"-")</f>
        <v>-</v>
      </c>
      <c r="F144" s="8" t="str">
        <f>IFERROR(VLOOKUP(C144,选股!C144:E1140,3,FALSE),"-")</f>
        <v>-</v>
      </c>
      <c r="G144" s="8"/>
      <c r="H144" s="9"/>
      <c r="I144" s="9" t="str">
        <f t="shared" si="7"/>
        <v>-</v>
      </c>
      <c r="J144" s="9"/>
      <c r="K144" s="8"/>
    </row>
    <row r="145" customHeight="1" spans="2:11">
      <c r="B145" s="8" t="str">
        <f t="shared" si="6"/>
        <v/>
      </c>
      <c r="C145" s="8"/>
      <c r="D145" s="8"/>
      <c r="E145" s="8" t="str">
        <f>IFERROR(VLOOKUP(C145,选股!C145:E1141,2,FALSE),"-")</f>
        <v>-</v>
      </c>
      <c r="F145" s="8" t="str">
        <f>IFERROR(VLOOKUP(C145,选股!C145:E1141,3,FALSE),"-")</f>
        <v>-</v>
      </c>
      <c r="G145" s="8"/>
      <c r="H145" s="9"/>
      <c r="I145" s="9" t="str">
        <f t="shared" si="7"/>
        <v>-</v>
      </c>
      <c r="J145" s="9"/>
      <c r="K145" s="8"/>
    </row>
    <row r="146" customHeight="1" spans="2:11">
      <c r="B146" s="8" t="str">
        <f t="shared" si="6"/>
        <v/>
      </c>
      <c r="C146" s="8"/>
      <c r="D146" s="8"/>
      <c r="E146" s="8" t="str">
        <f>IFERROR(VLOOKUP(C146,选股!C146:E1142,2,FALSE),"-")</f>
        <v>-</v>
      </c>
      <c r="F146" s="8" t="str">
        <f>IFERROR(VLOOKUP(C146,选股!C146:E1142,3,FALSE),"-")</f>
        <v>-</v>
      </c>
      <c r="G146" s="8"/>
      <c r="H146" s="9"/>
      <c r="I146" s="9" t="str">
        <f t="shared" si="7"/>
        <v>-</v>
      </c>
      <c r="J146" s="9"/>
      <c r="K146" s="8"/>
    </row>
    <row r="147" customHeight="1" spans="2:11">
      <c r="B147" s="8" t="str">
        <f t="shared" si="6"/>
        <v/>
      </c>
      <c r="C147" s="8"/>
      <c r="D147" s="8"/>
      <c r="E147" s="8" t="str">
        <f>IFERROR(VLOOKUP(C147,选股!C147:E1143,2,FALSE),"-")</f>
        <v>-</v>
      </c>
      <c r="F147" s="8" t="str">
        <f>IFERROR(VLOOKUP(C147,选股!C147:E1143,3,FALSE),"-")</f>
        <v>-</v>
      </c>
      <c r="G147" s="8"/>
      <c r="H147" s="9"/>
      <c r="I147" s="9" t="str">
        <f t="shared" si="7"/>
        <v>-</v>
      </c>
      <c r="J147" s="9"/>
      <c r="K147" s="8"/>
    </row>
    <row r="148" customHeight="1" spans="2:11">
      <c r="B148" s="8" t="str">
        <f t="shared" si="6"/>
        <v/>
      </c>
      <c r="C148" s="8"/>
      <c r="D148" s="8"/>
      <c r="E148" s="8" t="str">
        <f>IFERROR(VLOOKUP(C148,选股!C148:E1144,2,FALSE),"-")</f>
        <v>-</v>
      </c>
      <c r="F148" s="8" t="str">
        <f>IFERROR(VLOOKUP(C148,选股!C148:E1144,3,FALSE),"-")</f>
        <v>-</v>
      </c>
      <c r="G148" s="8"/>
      <c r="H148" s="9"/>
      <c r="I148" s="9" t="str">
        <f t="shared" si="7"/>
        <v>-</v>
      </c>
      <c r="J148" s="9"/>
      <c r="K148" s="8"/>
    </row>
    <row r="149" customHeight="1" spans="2:11">
      <c r="B149" s="8" t="str">
        <f t="shared" si="6"/>
        <v/>
      </c>
      <c r="C149" s="8"/>
      <c r="D149" s="8"/>
      <c r="E149" s="8" t="str">
        <f>IFERROR(VLOOKUP(C149,选股!C149:E1145,2,FALSE),"-")</f>
        <v>-</v>
      </c>
      <c r="F149" s="8" t="str">
        <f>IFERROR(VLOOKUP(C149,选股!C149:E1145,3,FALSE),"-")</f>
        <v>-</v>
      </c>
      <c r="G149" s="8"/>
      <c r="H149" s="9"/>
      <c r="I149" s="9" t="str">
        <f t="shared" si="7"/>
        <v>-</v>
      </c>
      <c r="J149" s="9"/>
      <c r="K149" s="8"/>
    </row>
    <row r="150" customHeight="1" spans="2:11">
      <c r="B150" s="8" t="str">
        <f t="shared" si="6"/>
        <v/>
      </c>
      <c r="C150" s="8"/>
      <c r="D150" s="8"/>
      <c r="E150" s="8" t="str">
        <f>IFERROR(VLOOKUP(C150,选股!C150:E1146,2,FALSE),"-")</f>
        <v>-</v>
      </c>
      <c r="F150" s="8" t="str">
        <f>IFERROR(VLOOKUP(C150,选股!C150:E1146,3,FALSE),"-")</f>
        <v>-</v>
      </c>
      <c r="G150" s="8"/>
      <c r="H150" s="9"/>
      <c r="I150" s="9" t="str">
        <f t="shared" si="7"/>
        <v>-</v>
      </c>
      <c r="J150" s="9"/>
      <c r="K150" s="8"/>
    </row>
    <row r="151" customHeight="1" spans="2:11">
      <c r="B151" s="8" t="str">
        <f t="shared" si="6"/>
        <v/>
      </c>
      <c r="C151" s="8"/>
      <c r="D151" s="8"/>
      <c r="E151" s="8" t="str">
        <f>IFERROR(VLOOKUP(C151,选股!C151:E1147,2,FALSE),"-")</f>
        <v>-</v>
      </c>
      <c r="F151" s="8" t="str">
        <f>IFERROR(VLOOKUP(C151,选股!C151:E1147,3,FALSE),"-")</f>
        <v>-</v>
      </c>
      <c r="G151" s="8"/>
      <c r="H151" s="9"/>
      <c r="I151" s="9" t="str">
        <f t="shared" si="7"/>
        <v>-</v>
      </c>
      <c r="J151" s="9"/>
      <c r="K151" s="8"/>
    </row>
    <row r="152" customHeight="1" spans="2:11">
      <c r="B152" s="8" t="str">
        <f t="shared" si="6"/>
        <v/>
      </c>
      <c r="C152" s="8"/>
      <c r="D152" s="8"/>
      <c r="E152" s="8" t="str">
        <f>IFERROR(VLOOKUP(C152,选股!C152:E1148,2,FALSE),"-")</f>
        <v>-</v>
      </c>
      <c r="F152" s="8" t="str">
        <f>IFERROR(VLOOKUP(C152,选股!C152:E1148,3,FALSE),"-")</f>
        <v>-</v>
      </c>
      <c r="G152" s="8"/>
      <c r="H152" s="9"/>
      <c r="I152" s="9" t="str">
        <f t="shared" si="7"/>
        <v>-</v>
      </c>
      <c r="J152" s="9"/>
      <c r="K152" s="8"/>
    </row>
    <row r="153" customHeight="1" spans="2:11">
      <c r="B153" s="8" t="str">
        <f t="shared" si="6"/>
        <v/>
      </c>
      <c r="C153" s="8"/>
      <c r="D153" s="8"/>
      <c r="E153" s="8" t="str">
        <f>IFERROR(VLOOKUP(C153,选股!C153:E1149,2,FALSE),"-")</f>
        <v>-</v>
      </c>
      <c r="F153" s="8" t="str">
        <f>IFERROR(VLOOKUP(C153,选股!C153:E1149,3,FALSE),"-")</f>
        <v>-</v>
      </c>
      <c r="G153" s="8"/>
      <c r="H153" s="9"/>
      <c r="I153" s="9" t="str">
        <f t="shared" si="7"/>
        <v>-</v>
      </c>
      <c r="J153" s="9"/>
      <c r="K153" s="8"/>
    </row>
    <row r="154" customHeight="1" spans="2:11">
      <c r="B154" s="8" t="str">
        <f t="shared" si="6"/>
        <v/>
      </c>
      <c r="C154" s="8"/>
      <c r="D154" s="8"/>
      <c r="E154" s="8" t="str">
        <f>IFERROR(VLOOKUP(C154,选股!C154:E1150,2,FALSE),"-")</f>
        <v>-</v>
      </c>
      <c r="F154" s="8" t="str">
        <f>IFERROR(VLOOKUP(C154,选股!C154:E1150,3,FALSE),"-")</f>
        <v>-</v>
      </c>
      <c r="G154" s="8"/>
      <c r="H154" s="9"/>
      <c r="I154" s="9" t="str">
        <f t="shared" si="7"/>
        <v>-</v>
      </c>
      <c r="J154" s="9"/>
      <c r="K154" s="8"/>
    </row>
    <row r="155" customHeight="1" spans="2:11">
      <c r="B155" s="8" t="str">
        <f t="shared" si="6"/>
        <v/>
      </c>
      <c r="C155" s="8"/>
      <c r="D155" s="8"/>
      <c r="E155" s="8" t="str">
        <f>IFERROR(VLOOKUP(C155,选股!C155:E1151,2,FALSE),"-")</f>
        <v>-</v>
      </c>
      <c r="F155" s="8" t="str">
        <f>IFERROR(VLOOKUP(C155,选股!C155:E1151,3,FALSE),"-")</f>
        <v>-</v>
      </c>
      <c r="G155" s="8"/>
      <c r="H155" s="9"/>
      <c r="I155" s="9" t="str">
        <f t="shared" si="7"/>
        <v>-</v>
      </c>
      <c r="J155" s="9"/>
      <c r="K155" s="8"/>
    </row>
    <row r="156" customHeight="1" spans="2:11">
      <c r="B156" s="8" t="str">
        <f t="shared" si="6"/>
        <v/>
      </c>
      <c r="C156" s="8"/>
      <c r="D156" s="8"/>
      <c r="E156" s="8" t="str">
        <f>IFERROR(VLOOKUP(C156,选股!C156:E1152,2,FALSE),"-")</f>
        <v>-</v>
      </c>
      <c r="F156" s="8" t="str">
        <f>IFERROR(VLOOKUP(C156,选股!C156:E1152,3,FALSE),"-")</f>
        <v>-</v>
      </c>
      <c r="G156" s="8"/>
      <c r="H156" s="9"/>
      <c r="I156" s="9" t="str">
        <f t="shared" si="7"/>
        <v>-</v>
      </c>
      <c r="J156" s="9"/>
      <c r="K156" s="8"/>
    </row>
    <row r="157" customHeight="1" spans="2:11">
      <c r="B157" s="8" t="str">
        <f t="shared" si="6"/>
        <v/>
      </c>
      <c r="C157" s="8"/>
      <c r="D157" s="8"/>
      <c r="E157" s="8" t="str">
        <f>IFERROR(VLOOKUP(C157,选股!C157:E1153,2,FALSE),"-")</f>
        <v>-</v>
      </c>
      <c r="F157" s="8" t="str">
        <f>IFERROR(VLOOKUP(C157,选股!C157:E1153,3,FALSE),"-")</f>
        <v>-</v>
      </c>
      <c r="G157" s="8"/>
      <c r="H157" s="9"/>
      <c r="I157" s="9" t="str">
        <f t="shared" si="7"/>
        <v>-</v>
      </c>
      <c r="J157" s="9"/>
      <c r="K157" s="8"/>
    </row>
    <row r="158" customHeight="1" spans="2:11">
      <c r="B158" s="8" t="str">
        <f t="shared" si="6"/>
        <v/>
      </c>
      <c r="C158" s="8"/>
      <c r="D158" s="8"/>
      <c r="E158" s="8" t="str">
        <f>IFERROR(VLOOKUP(C158,选股!C158:E1154,2,FALSE),"-")</f>
        <v>-</v>
      </c>
      <c r="F158" s="8" t="str">
        <f>IFERROR(VLOOKUP(C158,选股!C158:E1154,3,FALSE),"-")</f>
        <v>-</v>
      </c>
      <c r="G158" s="8"/>
      <c r="H158" s="9"/>
      <c r="I158" s="9" t="str">
        <f t="shared" si="7"/>
        <v>-</v>
      </c>
      <c r="J158" s="9"/>
      <c r="K158" s="8"/>
    </row>
    <row r="159" customHeight="1" spans="2:11">
      <c r="B159" s="8" t="str">
        <f t="shared" si="6"/>
        <v/>
      </c>
      <c r="C159" s="8"/>
      <c r="D159" s="8"/>
      <c r="E159" s="8" t="str">
        <f>IFERROR(VLOOKUP(C159,选股!C159:E1155,2,FALSE),"-")</f>
        <v>-</v>
      </c>
      <c r="F159" s="8" t="str">
        <f>IFERROR(VLOOKUP(C159,选股!C159:E1155,3,FALSE),"-")</f>
        <v>-</v>
      </c>
      <c r="G159" s="8"/>
      <c r="H159" s="9"/>
      <c r="I159" s="9" t="str">
        <f t="shared" si="7"/>
        <v>-</v>
      </c>
      <c r="J159" s="9"/>
      <c r="K159" s="8"/>
    </row>
    <row r="160" customHeight="1" spans="2:11">
      <c r="B160" s="8" t="str">
        <f t="shared" si="6"/>
        <v/>
      </c>
      <c r="C160" s="8"/>
      <c r="D160" s="8"/>
      <c r="E160" s="8" t="str">
        <f>IFERROR(VLOOKUP(C160,选股!C160:E1156,2,FALSE),"-")</f>
        <v>-</v>
      </c>
      <c r="F160" s="8" t="str">
        <f>IFERROR(VLOOKUP(C160,选股!C160:E1156,3,FALSE),"-")</f>
        <v>-</v>
      </c>
      <c r="G160" s="8"/>
      <c r="H160" s="9"/>
      <c r="I160" s="9" t="str">
        <f t="shared" si="7"/>
        <v>-</v>
      </c>
      <c r="J160" s="9"/>
      <c r="K160" s="8"/>
    </row>
    <row r="161" customHeight="1" spans="2:11">
      <c r="B161" s="8" t="str">
        <f t="shared" si="6"/>
        <v/>
      </c>
      <c r="C161" s="8"/>
      <c r="D161" s="8"/>
      <c r="E161" s="8" t="str">
        <f>IFERROR(VLOOKUP(C161,选股!C161:E1157,2,FALSE),"-")</f>
        <v>-</v>
      </c>
      <c r="F161" s="8" t="str">
        <f>IFERROR(VLOOKUP(C161,选股!C161:E1157,3,FALSE),"-")</f>
        <v>-</v>
      </c>
      <c r="G161" s="8"/>
      <c r="H161" s="9"/>
      <c r="I161" s="9" t="str">
        <f t="shared" si="7"/>
        <v>-</v>
      </c>
      <c r="J161" s="9"/>
      <c r="K161" s="8"/>
    </row>
    <row r="162" customHeight="1" spans="2:11">
      <c r="B162" s="8" t="str">
        <f t="shared" si="6"/>
        <v/>
      </c>
      <c r="C162" s="8"/>
      <c r="D162" s="8"/>
      <c r="E162" s="8" t="str">
        <f>IFERROR(VLOOKUP(C162,选股!C162:E1158,2,FALSE),"-")</f>
        <v>-</v>
      </c>
      <c r="F162" s="8" t="str">
        <f>IFERROR(VLOOKUP(C162,选股!C162:E1158,3,FALSE),"-")</f>
        <v>-</v>
      </c>
      <c r="G162" s="8"/>
      <c r="H162" s="9"/>
      <c r="I162" s="9" t="str">
        <f t="shared" si="7"/>
        <v>-</v>
      </c>
      <c r="J162" s="9"/>
      <c r="K162" s="8"/>
    </row>
    <row r="163" customHeight="1" spans="2:11">
      <c r="B163" s="8" t="str">
        <f t="shared" si="6"/>
        <v/>
      </c>
      <c r="C163" s="8"/>
      <c r="D163" s="8"/>
      <c r="E163" s="8" t="str">
        <f>IFERROR(VLOOKUP(C163,选股!C163:E1159,2,FALSE),"-")</f>
        <v>-</v>
      </c>
      <c r="F163" s="8" t="str">
        <f>IFERROR(VLOOKUP(C163,选股!C163:E1159,3,FALSE),"-")</f>
        <v>-</v>
      </c>
      <c r="G163" s="8"/>
      <c r="H163" s="9"/>
      <c r="I163" s="9" t="str">
        <f t="shared" si="7"/>
        <v>-</v>
      </c>
      <c r="J163" s="9"/>
      <c r="K163" s="8"/>
    </row>
    <row r="164" customHeight="1" spans="2:11">
      <c r="B164" s="8" t="str">
        <f t="shared" si="6"/>
        <v/>
      </c>
      <c r="C164" s="8"/>
      <c r="D164" s="8"/>
      <c r="E164" s="8" t="str">
        <f>IFERROR(VLOOKUP(C164,选股!C164:E1160,2,FALSE),"-")</f>
        <v>-</v>
      </c>
      <c r="F164" s="8" t="str">
        <f>IFERROR(VLOOKUP(C164,选股!C164:E1160,3,FALSE),"-")</f>
        <v>-</v>
      </c>
      <c r="G164" s="8"/>
      <c r="H164" s="9"/>
      <c r="I164" s="9" t="str">
        <f t="shared" si="7"/>
        <v>-</v>
      </c>
      <c r="J164" s="9"/>
      <c r="K164" s="8"/>
    </row>
    <row r="165" customHeight="1" spans="2:11">
      <c r="B165" s="8" t="str">
        <f t="shared" si="6"/>
        <v/>
      </c>
      <c r="C165" s="8"/>
      <c r="D165" s="8"/>
      <c r="E165" s="8" t="str">
        <f>IFERROR(VLOOKUP(C165,选股!C165:E1161,2,FALSE),"-")</f>
        <v>-</v>
      </c>
      <c r="F165" s="8" t="str">
        <f>IFERROR(VLOOKUP(C165,选股!C165:E1161,3,FALSE),"-")</f>
        <v>-</v>
      </c>
      <c r="G165" s="8"/>
      <c r="H165" s="9"/>
      <c r="I165" s="9" t="str">
        <f t="shared" si="7"/>
        <v>-</v>
      </c>
      <c r="J165" s="9"/>
      <c r="K165" s="8"/>
    </row>
    <row r="166" customHeight="1" spans="2:11">
      <c r="B166" s="8" t="str">
        <f t="shared" si="6"/>
        <v/>
      </c>
      <c r="C166" s="8"/>
      <c r="D166" s="8"/>
      <c r="E166" s="8" t="str">
        <f>IFERROR(VLOOKUP(C166,选股!C166:E1162,2,FALSE),"-")</f>
        <v>-</v>
      </c>
      <c r="F166" s="8" t="str">
        <f>IFERROR(VLOOKUP(C166,选股!C166:E1162,3,FALSE),"-")</f>
        <v>-</v>
      </c>
      <c r="G166" s="8"/>
      <c r="H166" s="9"/>
      <c r="I166" s="9" t="str">
        <f t="shared" si="7"/>
        <v>-</v>
      </c>
      <c r="J166" s="9"/>
      <c r="K166" s="8"/>
    </row>
    <row r="167" customHeight="1" spans="2:11">
      <c r="B167" s="8" t="str">
        <f t="shared" si="6"/>
        <v/>
      </c>
      <c r="C167" s="8"/>
      <c r="D167" s="8"/>
      <c r="E167" s="8" t="str">
        <f>IFERROR(VLOOKUP(C167,选股!C167:E1163,2,FALSE),"-")</f>
        <v>-</v>
      </c>
      <c r="F167" s="8" t="str">
        <f>IFERROR(VLOOKUP(C167,选股!C167:E1163,3,FALSE),"-")</f>
        <v>-</v>
      </c>
      <c r="G167" s="8"/>
      <c r="H167" s="9"/>
      <c r="I167" s="9" t="str">
        <f t="shared" si="7"/>
        <v>-</v>
      </c>
      <c r="J167" s="9"/>
      <c r="K167" s="8"/>
    </row>
    <row r="168" customHeight="1" spans="2:11">
      <c r="B168" s="8" t="str">
        <f t="shared" si="6"/>
        <v/>
      </c>
      <c r="C168" s="8"/>
      <c r="D168" s="8"/>
      <c r="E168" s="8" t="str">
        <f>IFERROR(VLOOKUP(C168,选股!C168:E1164,2,FALSE),"-")</f>
        <v>-</v>
      </c>
      <c r="F168" s="8" t="str">
        <f>IFERROR(VLOOKUP(C168,选股!C168:E1164,3,FALSE),"-")</f>
        <v>-</v>
      </c>
      <c r="G168" s="8"/>
      <c r="H168" s="9"/>
      <c r="I168" s="9" t="str">
        <f t="shared" si="7"/>
        <v>-</v>
      </c>
      <c r="J168" s="9"/>
      <c r="K168" s="8"/>
    </row>
    <row r="169" customHeight="1" spans="2:11">
      <c r="B169" s="8" t="str">
        <f t="shared" si="6"/>
        <v/>
      </c>
      <c r="C169" s="8"/>
      <c r="D169" s="8"/>
      <c r="E169" s="8" t="str">
        <f>IFERROR(VLOOKUP(C169,选股!C169:E1165,2,FALSE),"-")</f>
        <v>-</v>
      </c>
      <c r="F169" s="8" t="str">
        <f>IFERROR(VLOOKUP(C169,选股!C169:E1165,3,FALSE),"-")</f>
        <v>-</v>
      </c>
      <c r="G169" s="8"/>
      <c r="H169" s="9"/>
      <c r="I169" s="9" t="str">
        <f t="shared" si="7"/>
        <v>-</v>
      </c>
      <c r="J169" s="9"/>
      <c r="K169" s="8"/>
    </row>
    <row r="170" customHeight="1" spans="2:11">
      <c r="B170" s="8" t="str">
        <f t="shared" si="6"/>
        <v/>
      </c>
      <c r="C170" s="8"/>
      <c r="D170" s="8"/>
      <c r="E170" s="8" t="str">
        <f>IFERROR(VLOOKUP(C170,选股!C170:E1166,2,FALSE),"-")</f>
        <v>-</v>
      </c>
      <c r="F170" s="8" t="str">
        <f>IFERROR(VLOOKUP(C170,选股!C170:E1166,3,FALSE),"-")</f>
        <v>-</v>
      </c>
      <c r="G170" s="8"/>
      <c r="H170" s="9"/>
      <c r="I170" s="9" t="str">
        <f t="shared" si="7"/>
        <v>-</v>
      </c>
      <c r="J170" s="9"/>
      <c r="K170" s="8"/>
    </row>
    <row r="171" customHeight="1" spans="2:11">
      <c r="B171" s="8" t="str">
        <f t="shared" si="6"/>
        <v/>
      </c>
      <c r="C171" s="8"/>
      <c r="D171" s="8"/>
      <c r="E171" s="8" t="str">
        <f>IFERROR(VLOOKUP(C171,选股!C171:E1167,2,FALSE),"-")</f>
        <v>-</v>
      </c>
      <c r="F171" s="8" t="str">
        <f>IFERROR(VLOOKUP(C171,选股!C171:E1167,3,FALSE),"-")</f>
        <v>-</v>
      </c>
      <c r="G171" s="8"/>
      <c r="H171" s="9"/>
      <c r="I171" s="9" t="str">
        <f t="shared" si="7"/>
        <v>-</v>
      </c>
      <c r="J171" s="9"/>
      <c r="K171" s="8"/>
    </row>
    <row r="172" customHeight="1" spans="2:11">
      <c r="B172" s="8" t="str">
        <f t="shared" si="6"/>
        <v/>
      </c>
      <c r="C172" s="8"/>
      <c r="D172" s="8"/>
      <c r="E172" s="8" t="str">
        <f>IFERROR(VLOOKUP(C172,选股!C172:E1168,2,FALSE),"-")</f>
        <v>-</v>
      </c>
      <c r="F172" s="8" t="str">
        <f>IFERROR(VLOOKUP(C172,选股!C172:E1168,3,FALSE),"-")</f>
        <v>-</v>
      </c>
      <c r="G172" s="8"/>
      <c r="H172" s="9"/>
      <c r="I172" s="9" t="str">
        <f t="shared" si="7"/>
        <v>-</v>
      </c>
      <c r="J172" s="9"/>
      <c r="K172" s="8"/>
    </row>
    <row r="173" customHeight="1" spans="2:11">
      <c r="B173" s="8" t="str">
        <f t="shared" si="6"/>
        <v/>
      </c>
      <c r="C173" s="8"/>
      <c r="D173" s="8"/>
      <c r="E173" s="8" t="str">
        <f>IFERROR(VLOOKUP(C173,选股!C173:E1169,2,FALSE),"-")</f>
        <v>-</v>
      </c>
      <c r="F173" s="8" t="str">
        <f>IFERROR(VLOOKUP(C173,选股!C173:E1169,3,FALSE),"-")</f>
        <v>-</v>
      </c>
      <c r="G173" s="8"/>
      <c r="H173" s="9"/>
      <c r="I173" s="9" t="str">
        <f t="shared" si="7"/>
        <v>-</v>
      </c>
      <c r="J173" s="9"/>
      <c r="K173" s="8"/>
    </row>
    <row r="174" customHeight="1" spans="2:11">
      <c r="B174" s="8" t="str">
        <f t="shared" si="6"/>
        <v/>
      </c>
      <c r="C174" s="8"/>
      <c r="D174" s="8"/>
      <c r="E174" s="8" t="str">
        <f>IFERROR(VLOOKUP(C174,选股!C174:E1170,2,FALSE),"-")</f>
        <v>-</v>
      </c>
      <c r="F174" s="8" t="str">
        <f>IFERROR(VLOOKUP(C174,选股!C174:E1170,3,FALSE),"-")</f>
        <v>-</v>
      </c>
      <c r="G174" s="8"/>
      <c r="H174" s="9"/>
      <c r="I174" s="9" t="str">
        <f t="shared" si="7"/>
        <v>-</v>
      </c>
      <c r="J174" s="9"/>
      <c r="K174" s="8"/>
    </row>
    <row r="175" customHeight="1" spans="2:11">
      <c r="B175" s="8" t="str">
        <f t="shared" si="6"/>
        <v/>
      </c>
      <c r="C175" s="8"/>
      <c r="D175" s="8"/>
      <c r="E175" s="8" t="str">
        <f>IFERROR(VLOOKUP(C175,选股!C175:E1171,2,FALSE),"-")</f>
        <v>-</v>
      </c>
      <c r="F175" s="8" t="str">
        <f>IFERROR(VLOOKUP(C175,选股!C175:E1171,3,FALSE),"-")</f>
        <v>-</v>
      </c>
      <c r="G175" s="8"/>
      <c r="H175" s="9"/>
      <c r="I175" s="9" t="str">
        <f t="shared" si="7"/>
        <v>-</v>
      </c>
      <c r="J175" s="9"/>
      <c r="K175" s="8"/>
    </row>
    <row r="176" customHeight="1" spans="2:11">
      <c r="B176" s="8" t="str">
        <f t="shared" si="6"/>
        <v/>
      </c>
      <c r="C176" s="8"/>
      <c r="D176" s="8"/>
      <c r="E176" s="8" t="str">
        <f>IFERROR(VLOOKUP(C176,选股!C176:E1172,2,FALSE),"-")</f>
        <v>-</v>
      </c>
      <c r="F176" s="8" t="str">
        <f>IFERROR(VLOOKUP(C176,选股!C176:E1172,3,FALSE),"-")</f>
        <v>-</v>
      </c>
      <c r="G176" s="8"/>
      <c r="H176" s="9"/>
      <c r="I176" s="9" t="str">
        <f t="shared" si="7"/>
        <v>-</v>
      </c>
      <c r="J176" s="9"/>
      <c r="K176" s="8"/>
    </row>
    <row r="177" customHeight="1" spans="2:11">
      <c r="B177" s="8" t="str">
        <f t="shared" si="6"/>
        <v/>
      </c>
      <c r="C177" s="8"/>
      <c r="D177" s="8"/>
      <c r="E177" s="8" t="str">
        <f>IFERROR(VLOOKUP(C177,选股!C177:E1173,2,FALSE),"-")</f>
        <v>-</v>
      </c>
      <c r="F177" s="8" t="str">
        <f>IFERROR(VLOOKUP(C177,选股!C177:E1173,3,FALSE),"-")</f>
        <v>-</v>
      </c>
      <c r="G177" s="8"/>
      <c r="H177" s="9"/>
      <c r="I177" s="9" t="str">
        <f t="shared" si="7"/>
        <v>-</v>
      </c>
      <c r="J177" s="9"/>
      <c r="K177" s="8"/>
    </row>
    <row r="178" customHeight="1" spans="2:11">
      <c r="B178" s="8" t="str">
        <f t="shared" si="6"/>
        <v/>
      </c>
      <c r="C178" s="8"/>
      <c r="D178" s="8"/>
      <c r="E178" s="8" t="str">
        <f>IFERROR(VLOOKUP(C178,选股!C178:E1174,2,FALSE),"-")</f>
        <v>-</v>
      </c>
      <c r="F178" s="8" t="str">
        <f>IFERROR(VLOOKUP(C178,选股!C178:E1174,3,FALSE),"-")</f>
        <v>-</v>
      </c>
      <c r="G178" s="8"/>
      <c r="H178" s="9"/>
      <c r="I178" s="9" t="str">
        <f t="shared" si="7"/>
        <v>-</v>
      </c>
      <c r="J178" s="9"/>
      <c r="K178" s="8"/>
    </row>
    <row r="179" customHeight="1" spans="2:11">
      <c r="B179" s="8" t="str">
        <f t="shared" si="6"/>
        <v/>
      </c>
      <c r="C179" s="8"/>
      <c r="D179" s="8"/>
      <c r="E179" s="8" t="str">
        <f>IFERROR(VLOOKUP(C179,选股!C179:E1175,2,FALSE),"-")</f>
        <v>-</v>
      </c>
      <c r="F179" s="8" t="str">
        <f>IFERROR(VLOOKUP(C179,选股!C179:E1175,3,FALSE),"-")</f>
        <v>-</v>
      </c>
      <c r="G179" s="8"/>
      <c r="H179" s="9"/>
      <c r="I179" s="9" t="str">
        <f t="shared" si="7"/>
        <v>-</v>
      </c>
      <c r="J179" s="9"/>
      <c r="K179" s="8"/>
    </row>
    <row r="180" customHeight="1" spans="2:11">
      <c r="B180" s="8" t="str">
        <f t="shared" si="6"/>
        <v/>
      </c>
      <c r="C180" s="8"/>
      <c r="D180" s="8"/>
      <c r="E180" s="8" t="str">
        <f>IFERROR(VLOOKUP(C180,选股!C180:E1176,2,FALSE),"-")</f>
        <v>-</v>
      </c>
      <c r="F180" s="8" t="str">
        <f>IFERROR(VLOOKUP(C180,选股!C180:E1176,3,FALSE),"-")</f>
        <v>-</v>
      </c>
      <c r="G180" s="8"/>
      <c r="H180" s="9"/>
      <c r="I180" s="9" t="str">
        <f t="shared" si="7"/>
        <v>-</v>
      </c>
      <c r="J180" s="9"/>
      <c r="K180" s="8"/>
    </row>
    <row r="181" customHeight="1" spans="2:11">
      <c r="B181" s="8" t="str">
        <f t="shared" si="6"/>
        <v/>
      </c>
      <c r="C181" s="8"/>
      <c r="D181" s="8"/>
      <c r="E181" s="8" t="str">
        <f>IFERROR(VLOOKUP(C181,选股!C181:E1177,2,FALSE),"-")</f>
        <v>-</v>
      </c>
      <c r="F181" s="8" t="str">
        <f>IFERROR(VLOOKUP(C181,选股!C181:E1177,3,FALSE),"-")</f>
        <v>-</v>
      </c>
      <c r="G181" s="8"/>
      <c r="H181" s="9"/>
      <c r="I181" s="9" t="str">
        <f t="shared" si="7"/>
        <v>-</v>
      </c>
      <c r="J181" s="9"/>
      <c r="K181" s="8"/>
    </row>
    <row r="182" customHeight="1" spans="2:11">
      <c r="B182" s="8" t="str">
        <f t="shared" si="6"/>
        <v/>
      </c>
      <c r="C182" s="8"/>
      <c r="D182" s="8"/>
      <c r="E182" s="8" t="str">
        <f>IFERROR(VLOOKUP(C182,选股!C182:E1178,2,FALSE),"-")</f>
        <v>-</v>
      </c>
      <c r="F182" s="8" t="str">
        <f>IFERROR(VLOOKUP(C182,选股!C182:E1178,3,FALSE),"-")</f>
        <v>-</v>
      </c>
      <c r="G182" s="8"/>
      <c r="H182" s="9"/>
      <c r="I182" s="9" t="str">
        <f t="shared" si="7"/>
        <v>-</v>
      </c>
      <c r="J182" s="9"/>
      <c r="K182" s="8"/>
    </row>
    <row r="183" customHeight="1" spans="2:11">
      <c r="B183" s="8" t="str">
        <f t="shared" si="6"/>
        <v/>
      </c>
      <c r="C183" s="8"/>
      <c r="D183" s="8"/>
      <c r="E183" s="8" t="str">
        <f>IFERROR(VLOOKUP(C183,选股!C183:E1179,2,FALSE),"-")</f>
        <v>-</v>
      </c>
      <c r="F183" s="8" t="str">
        <f>IFERROR(VLOOKUP(C183,选股!C183:E1179,3,FALSE),"-")</f>
        <v>-</v>
      </c>
      <c r="G183" s="8"/>
      <c r="H183" s="9"/>
      <c r="I183" s="9" t="str">
        <f t="shared" si="7"/>
        <v>-</v>
      </c>
      <c r="J183" s="9"/>
      <c r="K183" s="8"/>
    </row>
    <row r="184" customHeight="1" spans="2:11">
      <c r="B184" s="8" t="str">
        <f t="shared" si="6"/>
        <v/>
      </c>
      <c r="C184" s="8"/>
      <c r="D184" s="8"/>
      <c r="E184" s="8" t="str">
        <f>IFERROR(VLOOKUP(C184,选股!C184:E1180,2,FALSE),"-")</f>
        <v>-</v>
      </c>
      <c r="F184" s="8" t="str">
        <f>IFERROR(VLOOKUP(C184,选股!C184:E1180,3,FALSE),"-")</f>
        <v>-</v>
      </c>
      <c r="G184" s="8"/>
      <c r="H184" s="9"/>
      <c r="I184" s="9" t="str">
        <f t="shared" si="7"/>
        <v>-</v>
      </c>
      <c r="J184" s="9"/>
      <c r="K184" s="8"/>
    </row>
    <row r="185" customHeight="1" spans="2:11">
      <c r="B185" s="8" t="str">
        <f t="shared" si="6"/>
        <v/>
      </c>
      <c r="C185" s="8"/>
      <c r="D185" s="8"/>
      <c r="E185" s="8" t="str">
        <f>IFERROR(VLOOKUP(C185,选股!C185:E1181,2,FALSE),"-")</f>
        <v>-</v>
      </c>
      <c r="F185" s="8" t="str">
        <f>IFERROR(VLOOKUP(C185,选股!C185:E1181,3,FALSE),"-")</f>
        <v>-</v>
      </c>
      <c r="G185" s="8"/>
      <c r="H185" s="9"/>
      <c r="I185" s="9" t="str">
        <f t="shared" si="7"/>
        <v>-</v>
      </c>
      <c r="J185" s="9"/>
      <c r="K185" s="8"/>
    </row>
    <row r="186" customHeight="1" spans="2:11">
      <c r="B186" s="8" t="str">
        <f t="shared" si="6"/>
        <v/>
      </c>
      <c r="C186" s="8"/>
      <c r="D186" s="8"/>
      <c r="E186" s="8" t="str">
        <f>IFERROR(VLOOKUP(C186,选股!C186:E1182,2,FALSE),"-")</f>
        <v>-</v>
      </c>
      <c r="F186" s="8" t="str">
        <f>IFERROR(VLOOKUP(C186,选股!C186:E1182,3,FALSE),"-")</f>
        <v>-</v>
      </c>
      <c r="G186" s="8"/>
      <c r="H186" s="9"/>
      <c r="I186" s="9" t="str">
        <f t="shared" si="7"/>
        <v>-</v>
      </c>
      <c r="J186" s="9"/>
      <c r="K186" s="8"/>
    </row>
    <row r="187" customHeight="1" spans="2:11">
      <c r="B187" s="8" t="str">
        <f t="shared" si="6"/>
        <v/>
      </c>
      <c r="C187" s="8"/>
      <c r="D187" s="8"/>
      <c r="E187" s="8" t="str">
        <f>IFERROR(VLOOKUP(C187,选股!C187:E1183,2,FALSE),"-")</f>
        <v>-</v>
      </c>
      <c r="F187" s="8" t="str">
        <f>IFERROR(VLOOKUP(C187,选股!C187:E1183,3,FALSE),"-")</f>
        <v>-</v>
      </c>
      <c r="G187" s="8"/>
      <c r="H187" s="9"/>
      <c r="I187" s="9" t="str">
        <f t="shared" si="7"/>
        <v>-</v>
      </c>
      <c r="J187" s="9"/>
      <c r="K187" s="8"/>
    </row>
    <row r="188" customHeight="1" spans="2:11">
      <c r="B188" s="8" t="str">
        <f t="shared" si="6"/>
        <v/>
      </c>
      <c r="C188" s="8"/>
      <c r="D188" s="8"/>
      <c r="E188" s="8" t="str">
        <f>IFERROR(VLOOKUP(C188,选股!C188:E1184,2,FALSE),"-")</f>
        <v>-</v>
      </c>
      <c r="F188" s="8" t="str">
        <f>IFERROR(VLOOKUP(C188,选股!C188:E1184,3,FALSE),"-")</f>
        <v>-</v>
      </c>
      <c r="G188" s="8"/>
      <c r="H188" s="9"/>
      <c r="I188" s="9" t="str">
        <f t="shared" si="7"/>
        <v>-</v>
      </c>
      <c r="J188" s="9"/>
      <c r="K188" s="8"/>
    </row>
    <row r="189" customHeight="1" spans="2:11">
      <c r="B189" s="8" t="str">
        <f t="shared" si="6"/>
        <v/>
      </c>
      <c r="C189" s="8"/>
      <c r="D189" s="8"/>
      <c r="E189" s="8" t="str">
        <f>IFERROR(VLOOKUP(C189,选股!C189:E1185,2,FALSE),"-")</f>
        <v>-</v>
      </c>
      <c r="F189" s="8" t="str">
        <f>IFERROR(VLOOKUP(C189,选股!C189:E1185,3,FALSE),"-")</f>
        <v>-</v>
      </c>
      <c r="G189" s="8"/>
      <c r="H189" s="9"/>
      <c r="I189" s="9" t="str">
        <f t="shared" si="7"/>
        <v>-</v>
      </c>
      <c r="J189" s="9"/>
      <c r="K189" s="8"/>
    </row>
    <row r="190" customHeight="1" spans="2:11">
      <c r="B190" s="8" t="str">
        <f t="shared" si="6"/>
        <v/>
      </c>
      <c r="C190" s="8"/>
      <c r="D190" s="8"/>
      <c r="E190" s="8" t="str">
        <f>IFERROR(VLOOKUP(C190,选股!C190:E1186,2,FALSE),"-")</f>
        <v>-</v>
      </c>
      <c r="F190" s="8" t="str">
        <f>IFERROR(VLOOKUP(C190,选股!C190:E1186,3,FALSE),"-")</f>
        <v>-</v>
      </c>
      <c r="G190" s="8"/>
      <c r="H190" s="9"/>
      <c r="I190" s="9" t="str">
        <f t="shared" si="7"/>
        <v>-</v>
      </c>
      <c r="J190" s="9"/>
      <c r="K190" s="8"/>
    </row>
    <row r="191" customHeight="1" spans="2:11">
      <c r="B191" s="8" t="str">
        <f t="shared" si="6"/>
        <v/>
      </c>
      <c r="C191" s="8"/>
      <c r="D191" s="8"/>
      <c r="E191" s="8" t="str">
        <f>IFERROR(VLOOKUP(C191,选股!C191:E1187,2,FALSE),"-")</f>
        <v>-</v>
      </c>
      <c r="F191" s="8" t="str">
        <f>IFERROR(VLOOKUP(C191,选股!C191:E1187,3,FALSE),"-")</f>
        <v>-</v>
      </c>
      <c r="G191" s="8"/>
      <c r="H191" s="9"/>
      <c r="I191" s="9" t="str">
        <f t="shared" si="7"/>
        <v>-</v>
      </c>
      <c r="J191" s="9"/>
      <c r="K191" s="8"/>
    </row>
    <row r="192" customHeight="1" spans="2:11">
      <c r="B192" s="8" t="str">
        <f t="shared" si="6"/>
        <v/>
      </c>
      <c r="C192" s="8"/>
      <c r="D192" s="8"/>
      <c r="E192" s="8" t="str">
        <f>IFERROR(VLOOKUP(C192,选股!C192:E1188,2,FALSE),"-")</f>
        <v>-</v>
      </c>
      <c r="F192" s="8" t="str">
        <f>IFERROR(VLOOKUP(C192,选股!C192:E1188,3,FALSE),"-")</f>
        <v>-</v>
      </c>
      <c r="G192" s="8"/>
      <c r="H192" s="9"/>
      <c r="I192" s="9" t="str">
        <f t="shared" si="7"/>
        <v>-</v>
      </c>
      <c r="J192" s="9"/>
      <c r="K192" s="8"/>
    </row>
    <row r="193" customHeight="1" spans="2:11">
      <c r="B193" s="8" t="str">
        <f t="shared" si="6"/>
        <v/>
      </c>
      <c r="C193" s="8"/>
      <c r="D193" s="8"/>
      <c r="E193" s="8" t="str">
        <f>IFERROR(VLOOKUP(C193,选股!C193:E1189,2,FALSE),"-")</f>
        <v>-</v>
      </c>
      <c r="F193" s="8" t="str">
        <f>IFERROR(VLOOKUP(C193,选股!C193:E1189,3,FALSE),"-")</f>
        <v>-</v>
      </c>
      <c r="G193" s="8"/>
      <c r="H193" s="9"/>
      <c r="I193" s="9" t="str">
        <f t="shared" si="7"/>
        <v>-</v>
      </c>
      <c r="J193" s="9"/>
      <c r="K193" s="8"/>
    </row>
    <row r="194" customHeight="1" spans="2:11">
      <c r="B194" s="8" t="str">
        <f t="shared" si="6"/>
        <v/>
      </c>
      <c r="C194" s="8"/>
      <c r="D194" s="8"/>
      <c r="E194" s="8" t="str">
        <f>IFERROR(VLOOKUP(C194,选股!C194:E1190,2,FALSE),"-")</f>
        <v>-</v>
      </c>
      <c r="F194" s="8" t="str">
        <f>IFERROR(VLOOKUP(C194,选股!C194:E1190,3,FALSE),"-")</f>
        <v>-</v>
      </c>
      <c r="G194" s="8"/>
      <c r="H194" s="9"/>
      <c r="I194" s="9" t="str">
        <f t="shared" si="7"/>
        <v>-</v>
      </c>
      <c r="J194" s="9"/>
      <c r="K194" s="8"/>
    </row>
    <row r="195" customHeight="1" spans="2:11">
      <c r="B195" s="8" t="str">
        <f t="shared" si="6"/>
        <v/>
      </c>
      <c r="C195" s="8"/>
      <c r="D195" s="8"/>
      <c r="E195" s="8" t="str">
        <f>IFERROR(VLOOKUP(C195,选股!C195:E1191,2,FALSE),"-")</f>
        <v>-</v>
      </c>
      <c r="F195" s="8" t="str">
        <f>IFERROR(VLOOKUP(C195,选股!C195:E1191,3,FALSE),"-")</f>
        <v>-</v>
      </c>
      <c r="G195" s="8"/>
      <c r="H195" s="9"/>
      <c r="I195" s="9" t="str">
        <f t="shared" si="7"/>
        <v>-</v>
      </c>
      <c r="J195" s="9"/>
      <c r="K195" s="8"/>
    </row>
    <row r="196" customHeight="1" spans="2:11">
      <c r="B196" s="8" t="str">
        <f t="shared" si="6"/>
        <v/>
      </c>
      <c r="C196" s="8"/>
      <c r="D196" s="8"/>
      <c r="E196" s="8" t="str">
        <f>IFERROR(VLOOKUP(C196,选股!C196:E1192,2,FALSE),"-")</f>
        <v>-</v>
      </c>
      <c r="F196" s="8" t="str">
        <f>IFERROR(VLOOKUP(C196,选股!C196:E1192,3,FALSE),"-")</f>
        <v>-</v>
      </c>
      <c r="G196" s="8"/>
      <c r="H196" s="9"/>
      <c r="I196" s="9" t="str">
        <f t="shared" si="7"/>
        <v>-</v>
      </c>
      <c r="J196" s="9"/>
      <c r="K196" s="8"/>
    </row>
    <row r="197" customHeight="1" spans="2:11">
      <c r="B197" s="8" t="str">
        <f t="shared" ref="B197:B260" si="8">IF(C197&lt;&gt;"",ROW()-3,"")</f>
        <v/>
      </c>
      <c r="C197" s="8"/>
      <c r="D197" s="8"/>
      <c r="E197" s="8" t="str">
        <f>IFERROR(VLOOKUP(C197,选股!C197:E1193,2,FALSE),"-")</f>
        <v>-</v>
      </c>
      <c r="F197" s="8" t="str">
        <f>IFERROR(VLOOKUP(C197,选股!C197:E1193,3,FALSE),"-")</f>
        <v>-</v>
      </c>
      <c r="G197" s="8"/>
      <c r="H197" s="9"/>
      <c r="I197" s="9" t="str">
        <f t="shared" ref="I197:I260" si="9">IFERROR(IF(AND(G197&lt;&gt;"",H197&lt;&gt;""),G197*H197,"-"),"")</f>
        <v>-</v>
      </c>
      <c r="J197" s="9"/>
      <c r="K197" s="8"/>
    </row>
    <row r="198" customHeight="1" spans="2:11">
      <c r="B198" s="8" t="str">
        <f t="shared" si="8"/>
        <v/>
      </c>
      <c r="C198" s="8"/>
      <c r="D198" s="8"/>
      <c r="E198" s="8" t="str">
        <f>IFERROR(VLOOKUP(C198,选股!C198:E1194,2,FALSE),"-")</f>
        <v>-</v>
      </c>
      <c r="F198" s="8" t="str">
        <f>IFERROR(VLOOKUP(C198,选股!C198:E1194,3,FALSE),"-")</f>
        <v>-</v>
      </c>
      <c r="G198" s="8"/>
      <c r="H198" s="9"/>
      <c r="I198" s="9" t="str">
        <f t="shared" si="9"/>
        <v>-</v>
      </c>
      <c r="J198" s="9"/>
      <c r="K198" s="8"/>
    </row>
    <row r="199" customHeight="1" spans="2:11">
      <c r="B199" s="8" t="str">
        <f t="shared" si="8"/>
        <v/>
      </c>
      <c r="C199" s="8"/>
      <c r="D199" s="8"/>
      <c r="E199" s="8" t="str">
        <f>IFERROR(VLOOKUP(C199,选股!C199:E1195,2,FALSE),"-")</f>
        <v>-</v>
      </c>
      <c r="F199" s="8" t="str">
        <f>IFERROR(VLOOKUP(C199,选股!C199:E1195,3,FALSE),"-")</f>
        <v>-</v>
      </c>
      <c r="G199" s="8"/>
      <c r="H199" s="9"/>
      <c r="I199" s="9" t="str">
        <f t="shared" si="9"/>
        <v>-</v>
      </c>
      <c r="J199" s="9"/>
      <c r="K199" s="8"/>
    </row>
    <row r="200" customHeight="1" spans="2:11">
      <c r="B200" s="8" t="str">
        <f t="shared" si="8"/>
        <v/>
      </c>
      <c r="C200" s="8"/>
      <c r="D200" s="8"/>
      <c r="E200" s="8" t="str">
        <f>IFERROR(VLOOKUP(C200,选股!C200:E1196,2,FALSE),"-")</f>
        <v>-</v>
      </c>
      <c r="F200" s="8" t="str">
        <f>IFERROR(VLOOKUP(C200,选股!C200:E1196,3,FALSE),"-")</f>
        <v>-</v>
      </c>
      <c r="G200" s="8"/>
      <c r="H200" s="9"/>
      <c r="I200" s="9" t="str">
        <f t="shared" si="9"/>
        <v>-</v>
      </c>
      <c r="J200" s="9"/>
      <c r="K200" s="8"/>
    </row>
    <row r="201" customHeight="1" spans="2:11">
      <c r="B201" s="8" t="str">
        <f t="shared" si="8"/>
        <v/>
      </c>
      <c r="C201" s="8"/>
      <c r="D201" s="8"/>
      <c r="E201" s="8" t="str">
        <f>IFERROR(VLOOKUP(C201,选股!C201:E1197,2,FALSE),"-")</f>
        <v>-</v>
      </c>
      <c r="F201" s="8" t="str">
        <f>IFERROR(VLOOKUP(C201,选股!C201:E1197,3,FALSE),"-")</f>
        <v>-</v>
      </c>
      <c r="G201" s="8"/>
      <c r="H201" s="9"/>
      <c r="I201" s="9" t="str">
        <f t="shared" si="9"/>
        <v>-</v>
      </c>
      <c r="J201" s="9"/>
      <c r="K201" s="8"/>
    </row>
    <row r="202" customHeight="1" spans="2:11">
      <c r="B202" s="8" t="str">
        <f t="shared" si="8"/>
        <v/>
      </c>
      <c r="C202" s="8"/>
      <c r="D202" s="8"/>
      <c r="E202" s="8" t="str">
        <f>IFERROR(VLOOKUP(C202,选股!C202:E1198,2,FALSE),"-")</f>
        <v>-</v>
      </c>
      <c r="F202" s="8" t="str">
        <f>IFERROR(VLOOKUP(C202,选股!C202:E1198,3,FALSE),"-")</f>
        <v>-</v>
      </c>
      <c r="G202" s="8"/>
      <c r="H202" s="9"/>
      <c r="I202" s="9" t="str">
        <f t="shared" si="9"/>
        <v>-</v>
      </c>
      <c r="J202" s="9"/>
      <c r="K202" s="8"/>
    </row>
    <row r="203" customHeight="1" spans="2:11">
      <c r="B203" s="8" t="str">
        <f t="shared" si="8"/>
        <v/>
      </c>
      <c r="C203" s="8"/>
      <c r="D203" s="8"/>
      <c r="E203" s="8" t="str">
        <f>IFERROR(VLOOKUP(C203,选股!C203:E1199,2,FALSE),"-")</f>
        <v>-</v>
      </c>
      <c r="F203" s="8" t="str">
        <f>IFERROR(VLOOKUP(C203,选股!C203:E1199,3,FALSE),"-")</f>
        <v>-</v>
      </c>
      <c r="G203" s="8"/>
      <c r="H203" s="9"/>
      <c r="I203" s="9" t="str">
        <f t="shared" si="9"/>
        <v>-</v>
      </c>
      <c r="J203" s="9"/>
      <c r="K203" s="8"/>
    </row>
    <row r="204" customHeight="1" spans="2:11">
      <c r="B204" s="8" t="str">
        <f t="shared" si="8"/>
        <v/>
      </c>
      <c r="C204" s="8"/>
      <c r="D204" s="8"/>
      <c r="E204" s="8" t="str">
        <f>IFERROR(VLOOKUP(C204,选股!C204:E1200,2,FALSE),"-")</f>
        <v>-</v>
      </c>
      <c r="F204" s="8" t="str">
        <f>IFERROR(VLOOKUP(C204,选股!C204:E1200,3,FALSE),"-")</f>
        <v>-</v>
      </c>
      <c r="G204" s="8"/>
      <c r="H204" s="9"/>
      <c r="I204" s="9" t="str">
        <f t="shared" si="9"/>
        <v>-</v>
      </c>
      <c r="J204" s="9"/>
      <c r="K204" s="8"/>
    </row>
    <row r="205" customHeight="1" spans="2:11">
      <c r="B205" s="8" t="str">
        <f t="shared" si="8"/>
        <v/>
      </c>
      <c r="C205" s="8"/>
      <c r="D205" s="8"/>
      <c r="E205" s="8" t="str">
        <f>IFERROR(VLOOKUP(C205,选股!C205:E1201,2,FALSE),"-")</f>
        <v>-</v>
      </c>
      <c r="F205" s="8" t="str">
        <f>IFERROR(VLOOKUP(C205,选股!C205:E1201,3,FALSE),"-")</f>
        <v>-</v>
      </c>
      <c r="G205" s="8"/>
      <c r="H205" s="9"/>
      <c r="I205" s="9" t="str">
        <f t="shared" si="9"/>
        <v>-</v>
      </c>
      <c r="J205" s="9"/>
      <c r="K205" s="8"/>
    </row>
    <row r="206" customHeight="1" spans="2:11">
      <c r="B206" s="8" t="str">
        <f t="shared" si="8"/>
        <v/>
      </c>
      <c r="C206" s="8"/>
      <c r="D206" s="8"/>
      <c r="E206" s="8" t="str">
        <f>IFERROR(VLOOKUP(C206,选股!C206:E1202,2,FALSE),"-")</f>
        <v>-</v>
      </c>
      <c r="F206" s="8" t="str">
        <f>IFERROR(VLOOKUP(C206,选股!C206:E1202,3,FALSE),"-")</f>
        <v>-</v>
      </c>
      <c r="G206" s="8"/>
      <c r="H206" s="9"/>
      <c r="I206" s="9" t="str">
        <f t="shared" si="9"/>
        <v>-</v>
      </c>
      <c r="J206" s="9"/>
      <c r="K206" s="8"/>
    </row>
    <row r="207" customHeight="1" spans="2:11">
      <c r="B207" s="8" t="str">
        <f t="shared" si="8"/>
        <v/>
      </c>
      <c r="C207" s="8"/>
      <c r="D207" s="8"/>
      <c r="E207" s="8" t="str">
        <f>IFERROR(VLOOKUP(C207,选股!C207:E1203,2,FALSE),"-")</f>
        <v>-</v>
      </c>
      <c r="F207" s="8" t="str">
        <f>IFERROR(VLOOKUP(C207,选股!C207:E1203,3,FALSE),"-")</f>
        <v>-</v>
      </c>
      <c r="G207" s="8"/>
      <c r="H207" s="9"/>
      <c r="I207" s="9" t="str">
        <f t="shared" si="9"/>
        <v>-</v>
      </c>
      <c r="J207" s="9"/>
      <c r="K207" s="8"/>
    </row>
    <row r="208" customHeight="1" spans="2:11">
      <c r="B208" s="8" t="str">
        <f t="shared" si="8"/>
        <v/>
      </c>
      <c r="C208" s="8"/>
      <c r="D208" s="8"/>
      <c r="E208" s="8" t="str">
        <f>IFERROR(VLOOKUP(C208,选股!C208:E1204,2,FALSE),"-")</f>
        <v>-</v>
      </c>
      <c r="F208" s="8" t="str">
        <f>IFERROR(VLOOKUP(C208,选股!C208:E1204,3,FALSE),"-")</f>
        <v>-</v>
      </c>
      <c r="G208" s="8"/>
      <c r="H208" s="9"/>
      <c r="I208" s="9" t="str">
        <f t="shared" si="9"/>
        <v>-</v>
      </c>
      <c r="J208" s="9"/>
      <c r="K208" s="8"/>
    </row>
    <row r="209" customHeight="1" spans="2:11">
      <c r="B209" s="8" t="str">
        <f t="shared" si="8"/>
        <v/>
      </c>
      <c r="C209" s="8"/>
      <c r="D209" s="8"/>
      <c r="E209" s="8" t="str">
        <f>IFERROR(VLOOKUP(C209,选股!C209:E1205,2,FALSE),"-")</f>
        <v>-</v>
      </c>
      <c r="F209" s="8" t="str">
        <f>IFERROR(VLOOKUP(C209,选股!C209:E1205,3,FALSE),"-")</f>
        <v>-</v>
      </c>
      <c r="G209" s="8"/>
      <c r="H209" s="9"/>
      <c r="I209" s="9" t="str">
        <f t="shared" si="9"/>
        <v>-</v>
      </c>
      <c r="J209" s="9"/>
      <c r="K209" s="8"/>
    </row>
    <row r="210" customHeight="1" spans="2:11">
      <c r="B210" s="8" t="str">
        <f t="shared" si="8"/>
        <v/>
      </c>
      <c r="C210" s="8"/>
      <c r="D210" s="8"/>
      <c r="E210" s="8" t="str">
        <f>IFERROR(VLOOKUP(C210,选股!C210:E1206,2,FALSE),"-")</f>
        <v>-</v>
      </c>
      <c r="F210" s="8" t="str">
        <f>IFERROR(VLOOKUP(C210,选股!C210:E1206,3,FALSE),"-")</f>
        <v>-</v>
      </c>
      <c r="G210" s="8"/>
      <c r="H210" s="9"/>
      <c r="I210" s="9" t="str">
        <f t="shared" si="9"/>
        <v>-</v>
      </c>
      <c r="J210" s="9"/>
      <c r="K210" s="8"/>
    </row>
    <row r="211" customHeight="1" spans="2:11">
      <c r="B211" s="8" t="str">
        <f t="shared" si="8"/>
        <v/>
      </c>
      <c r="C211" s="8"/>
      <c r="D211" s="8"/>
      <c r="E211" s="8" t="str">
        <f>IFERROR(VLOOKUP(C211,选股!C211:E1207,2,FALSE),"-")</f>
        <v>-</v>
      </c>
      <c r="F211" s="8" t="str">
        <f>IFERROR(VLOOKUP(C211,选股!C211:E1207,3,FALSE),"-")</f>
        <v>-</v>
      </c>
      <c r="G211" s="8"/>
      <c r="H211" s="9"/>
      <c r="I211" s="9" t="str">
        <f t="shared" si="9"/>
        <v>-</v>
      </c>
      <c r="J211" s="9"/>
      <c r="K211" s="8"/>
    </row>
    <row r="212" customHeight="1" spans="2:11">
      <c r="B212" s="8" t="str">
        <f t="shared" si="8"/>
        <v/>
      </c>
      <c r="C212" s="8"/>
      <c r="D212" s="8"/>
      <c r="E212" s="8" t="str">
        <f>IFERROR(VLOOKUP(C212,选股!C212:E1208,2,FALSE),"-")</f>
        <v>-</v>
      </c>
      <c r="F212" s="8" t="str">
        <f>IFERROR(VLOOKUP(C212,选股!C212:E1208,3,FALSE),"-")</f>
        <v>-</v>
      </c>
      <c r="G212" s="8"/>
      <c r="H212" s="9"/>
      <c r="I212" s="9" t="str">
        <f t="shared" si="9"/>
        <v>-</v>
      </c>
      <c r="J212" s="9"/>
      <c r="K212" s="8"/>
    </row>
    <row r="213" customHeight="1" spans="2:11">
      <c r="B213" s="8" t="str">
        <f t="shared" si="8"/>
        <v/>
      </c>
      <c r="C213" s="8"/>
      <c r="D213" s="8"/>
      <c r="E213" s="8" t="str">
        <f>IFERROR(VLOOKUP(C213,选股!C213:E1209,2,FALSE),"-")</f>
        <v>-</v>
      </c>
      <c r="F213" s="8" t="str">
        <f>IFERROR(VLOOKUP(C213,选股!C213:E1209,3,FALSE),"-")</f>
        <v>-</v>
      </c>
      <c r="G213" s="8"/>
      <c r="H213" s="9"/>
      <c r="I213" s="9" t="str">
        <f t="shared" si="9"/>
        <v>-</v>
      </c>
      <c r="J213" s="9"/>
      <c r="K213" s="8"/>
    </row>
    <row r="214" customHeight="1" spans="2:11">
      <c r="B214" s="8" t="str">
        <f t="shared" si="8"/>
        <v/>
      </c>
      <c r="C214" s="8"/>
      <c r="D214" s="8"/>
      <c r="E214" s="8" t="str">
        <f>IFERROR(VLOOKUP(C214,选股!C214:E1210,2,FALSE),"-")</f>
        <v>-</v>
      </c>
      <c r="F214" s="8" t="str">
        <f>IFERROR(VLOOKUP(C214,选股!C214:E1210,3,FALSE),"-")</f>
        <v>-</v>
      </c>
      <c r="G214" s="8"/>
      <c r="H214" s="9"/>
      <c r="I214" s="9" t="str">
        <f t="shared" si="9"/>
        <v>-</v>
      </c>
      <c r="J214" s="9"/>
      <c r="K214" s="8"/>
    </row>
    <row r="215" customHeight="1" spans="2:11">
      <c r="B215" s="8" t="str">
        <f t="shared" si="8"/>
        <v/>
      </c>
      <c r="C215" s="8"/>
      <c r="D215" s="8"/>
      <c r="E215" s="8" t="str">
        <f>IFERROR(VLOOKUP(C215,选股!C215:E1211,2,FALSE),"-")</f>
        <v>-</v>
      </c>
      <c r="F215" s="8" t="str">
        <f>IFERROR(VLOOKUP(C215,选股!C215:E1211,3,FALSE),"-")</f>
        <v>-</v>
      </c>
      <c r="G215" s="8"/>
      <c r="H215" s="9"/>
      <c r="I215" s="9" t="str">
        <f t="shared" si="9"/>
        <v>-</v>
      </c>
      <c r="J215" s="9"/>
      <c r="K215" s="8"/>
    </row>
    <row r="216" customHeight="1" spans="2:11">
      <c r="B216" s="8" t="str">
        <f t="shared" si="8"/>
        <v/>
      </c>
      <c r="C216" s="8"/>
      <c r="D216" s="8"/>
      <c r="E216" s="8" t="str">
        <f>IFERROR(VLOOKUP(C216,选股!C216:E1212,2,FALSE),"-")</f>
        <v>-</v>
      </c>
      <c r="F216" s="8" t="str">
        <f>IFERROR(VLOOKUP(C216,选股!C216:E1212,3,FALSE),"-")</f>
        <v>-</v>
      </c>
      <c r="G216" s="8"/>
      <c r="H216" s="9"/>
      <c r="I216" s="9" t="str">
        <f t="shared" si="9"/>
        <v>-</v>
      </c>
      <c r="J216" s="9"/>
      <c r="K216" s="8"/>
    </row>
    <row r="217" customHeight="1" spans="2:11">
      <c r="B217" s="8" t="str">
        <f t="shared" si="8"/>
        <v/>
      </c>
      <c r="C217" s="8"/>
      <c r="D217" s="8"/>
      <c r="E217" s="8" t="str">
        <f>IFERROR(VLOOKUP(C217,选股!C217:E1213,2,FALSE),"-")</f>
        <v>-</v>
      </c>
      <c r="F217" s="8" t="str">
        <f>IFERROR(VLOOKUP(C217,选股!C217:E1213,3,FALSE),"-")</f>
        <v>-</v>
      </c>
      <c r="G217" s="8"/>
      <c r="H217" s="9"/>
      <c r="I217" s="9" t="str">
        <f t="shared" si="9"/>
        <v>-</v>
      </c>
      <c r="J217" s="9"/>
      <c r="K217" s="8"/>
    </row>
    <row r="218" customHeight="1" spans="2:11">
      <c r="B218" s="8" t="str">
        <f t="shared" si="8"/>
        <v/>
      </c>
      <c r="C218" s="8"/>
      <c r="D218" s="8"/>
      <c r="E218" s="8" t="str">
        <f>IFERROR(VLOOKUP(C218,选股!C218:E1214,2,FALSE),"-")</f>
        <v>-</v>
      </c>
      <c r="F218" s="8" t="str">
        <f>IFERROR(VLOOKUP(C218,选股!C218:E1214,3,FALSE),"-")</f>
        <v>-</v>
      </c>
      <c r="G218" s="8"/>
      <c r="H218" s="9"/>
      <c r="I218" s="9" t="str">
        <f t="shared" si="9"/>
        <v>-</v>
      </c>
      <c r="J218" s="9"/>
      <c r="K218" s="8"/>
    </row>
    <row r="219" customHeight="1" spans="2:11">
      <c r="B219" s="8" t="str">
        <f t="shared" si="8"/>
        <v/>
      </c>
      <c r="C219" s="8"/>
      <c r="D219" s="8"/>
      <c r="E219" s="8" t="str">
        <f>IFERROR(VLOOKUP(C219,选股!C219:E1215,2,FALSE),"-")</f>
        <v>-</v>
      </c>
      <c r="F219" s="8" t="str">
        <f>IFERROR(VLOOKUP(C219,选股!C219:E1215,3,FALSE),"-")</f>
        <v>-</v>
      </c>
      <c r="G219" s="8"/>
      <c r="H219" s="9"/>
      <c r="I219" s="9" t="str">
        <f t="shared" si="9"/>
        <v>-</v>
      </c>
      <c r="J219" s="9"/>
      <c r="K219" s="8"/>
    </row>
    <row r="220" customHeight="1" spans="2:11">
      <c r="B220" s="8" t="str">
        <f t="shared" si="8"/>
        <v/>
      </c>
      <c r="C220" s="8"/>
      <c r="D220" s="8"/>
      <c r="E220" s="8" t="str">
        <f>IFERROR(VLOOKUP(C220,选股!C220:E1216,2,FALSE),"-")</f>
        <v>-</v>
      </c>
      <c r="F220" s="8" t="str">
        <f>IFERROR(VLOOKUP(C220,选股!C220:E1216,3,FALSE),"-")</f>
        <v>-</v>
      </c>
      <c r="G220" s="8"/>
      <c r="H220" s="9"/>
      <c r="I220" s="9" t="str">
        <f t="shared" si="9"/>
        <v>-</v>
      </c>
      <c r="J220" s="9"/>
      <c r="K220" s="8"/>
    </row>
    <row r="221" customHeight="1" spans="2:11">
      <c r="B221" s="8" t="str">
        <f t="shared" si="8"/>
        <v/>
      </c>
      <c r="C221" s="8"/>
      <c r="D221" s="8"/>
      <c r="E221" s="8" t="str">
        <f>IFERROR(VLOOKUP(C221,选股!C221:E1217,2,FALSE),"-")</f>
        <v>-</v>
      </c>
      <c r="F221" s="8" t="str">
        <f>IFERROR(VLOOKUP(C221,选股!C221:E1217,3,FALSE),"-")</f>
        <v>-</v>
      </c>
      <c r="G221" s="8"/>
      <c r="H221" s="9"/>
      <c r="I221" s="9" t="str">
        <f t="shared" si="9"/>
        <v>-</v>
      </c>
      <c r="J221" s="9"/>
      <c r="K221" s="8"/>
    </row>
    <row r="222" customHeight="1" spans="2:11">
      <c r="B222" s="8" t="str">
        <f t="shared" si="8"/>
        <v/>
      </c>
      <c r="C222" s="8"/>
      <c r="D222" s="8"/>
      <c r="E222" s="8" t="str">
        <f>IFERROR(VLOOKUP(C222,选股!C222:E1218,2,FALSE),"-")</f>
        <v>-</v>
      </c>
      <c r="F222" s="8" t="str">
        <f>IFERROR(VLOOKUP(C222,选股!C222:E1218,3,FALSE),"-")</f>
        <v>-</v>
      </c>
      <c r="G222" s="8"/>
      <c r="H222" s="9"/>
      <c r="I222" s="9" t="str">
        <f t="shared" si="9"/>
        <v>-</v>
      </c>
      <c r="J222" s="9"/>
      <c r="K222" s="8"/>
    </row>
    <row r="223" customHeight="1" spans="2:11">
      <c r="B223" s="8" t="str">
        <f t="shared" si="8"/>
        <v/>
      </c>
      <c r="C223" s="8"/>
      <c r="D223" s="8"/>
      <c r="E223" s="8" t="str">
        <f>IFERROR(VLOOKUP(C223,选股!C223:E1219,2,FALSE),"-")</f>
        <v>-</v>
      </c>
      <c r="F223" s="8" t="str">
        <f>IFERROR(VLOOKUP(C223,选股!C223:E1219,3,FALSE),"-")</f>
        <v>-</v>
      </c>
      <c r="G223" s="8"/>
      <c r="H223" s="9"/>
      <c r="I223" s="9" t="str">
        <f t="shared" si="9"/>
        <v>-</v>
      </c>
      <c r="J223" s="9"/>
      <c r="K223" s="8"/>
    </row>
    <row r="224" customHeight="1" spans="2:11">
      <c r="B224" s="8" t="str">
        <f t="shared" si="8"/>
        <v/>
      </c>
      <c r="C224" s="8"/>
      <c r="D224" s="8"/>
      <c r="E224" s="8" t="str">
        <f>IFERROR(VLOOKUP(C224,选股!C224:E1220,2,FALSE),"-")</f>
        <v>-</v>
      </c>
      <c r="F224" s="8" t="str">
        <f>IFERROR(VLOOKUP(C224,选股!C224:E1220,3,FALSE),"-")</f>
        <v>-</v>
      </c>
      <c r="G224" s="8"/>
      <c r="H224" s="9"/>
      <c r="I224" s="9" t="str">
        <f t="shared" si="9"/>
        <v>-</v>
      </c>
      <c r="J224" s="9"/>
      <c r="K224" s="8"/>
    </row>
    <row r="225" customHeight="1" spans="2:11">
      <c r="B225" s="8" t="str">
        <f t="shared" si="8"/>
        <v/>
      </c>
      <c r="C225" s="8"/>
      <c r="D225" s="8"/>
      <c r="E225" s="8" t="str">
        <f>IFERROR(VLOOKUP(C225,选股!C225:E1221,2,FALSE),"-")</f>
        <v>-</v>
      </c>
      <c r="F225" s="8" t="str">
        <f>IFERROR(VLOOKUP(C225,选股!C225:E1221,3,FALSE),"-")</f>
        <v>-</v>
      </c>
      <c r="G225" s="8"/>
      <c r="H225" s="9"/>
      <c r="I225" s="9" t="str">
        <f t="shared" si="9"/>
        <v>-</v>
      </c>
      <c r="J225" s="9"/>
      <c r="K225" s="8"/>
    </row>
    <row r="226" customHeight="1" spans="2:11">
      <c r="B226" s="8" t="str">
        <f t="shared" si="8"/>
        <v/>
      </c>
      <c r="C226" s="8"/>
      <c r="D226" s="8"/>
      <c r="E226" s="8" t="str">
        <f>IFERROR(VLOOKUP(C226,选股!C226:E1222,2,FALSE),"-")</f>
        <v>-</v>
      </c>
      <c r="F226" s="8" t="str">
        <f>IFERROR(VLOOKUP(C226,选股!C226:E1222,3,FALSE),"-")</f>
        <v>-</v>
      </c>
      <c r="G226" s="8"/>
      <c r="H226" s="9"/>
      <c r="I226" s="9" t="str">
        <f t="shared" si="9"/>
        <v>-</v>
      </c>
      <c r="J226" s="9"/>
      <c r="K226" s="8"/>
    </row>
    <row r="227" customHeight="1" spans="2:11">
      <c r="B227" s="8" t="str">
        <f t="shared" si="8"/>
        <v/>
      </c>
      <c r="C227" s="8"/>
      <c r="D227" s="8"/>
      <c r="E227" s="8" t="str">
        <f>IFERROR(VLOOKUP(C227,选股!C227:E1223,2,FALSE),"-")</f>
        <v>-</v>
      </c>
      <c r="F227" s="8" t="str">
        <f>IFERROR(VLOOKUP(C227,选股!C227:E1223,3,FALSE),"-")</f>
        <v>-</v>
      </c>
      <c r="G227" s="8"/>
      <c r="H227" s="9"/>
      <c r="I227" s="9" t="str">
        <f t="shared" si="9"/>
        <v>-</v>
      </c>
      <c r="J227" s="9"/>
      <c r="K227" s="8"/>
    </row>
    <row r="228" customHeight="1" spans="2:11">
      <c r="B228" s="8" t="str">
        <f t="shared" si="8"/>
        <v/>
      </c>
      <c r="C228" s="8"/>
      <c r="D228" s="8"/>
      <c r="E228" s="8" t="str">
        <f>IFERROR(VLOOKUP(C228,选股!C228:E1224,2,FALSE),"-")</f>
        <v>-</v>
      </c>
      <c r="F228" s="8" t="str">
        <f>IFERROR(VLOOKUP(C228,选股!C228:E1224,3,FALSE),"-")</f>
        <v>-</v>
      </c>
      <c r="G228" s="8"/>
      <c r="H228" s="9"/>
      <c r="I228" s="9" t="str">
        <f t="shared" si="9"/>
        <v>-</v>
      </c>
      <c r="J228" s="9"/>
      <c r="K228" s="8"/>
    </row>
    <row r="229" customHeight="1" spans="2:11">
      <c r="B229" s="8" t="str">
        <f t="shared" si="8"/>
        <v/>
      </c>
      <c r="C229" s="8"/>
      <c r="D229" s="8"/>
      <c r="E229" s="8" t="str">
        <f>IFERROR(VLOOKUP(C229,选股!C229:E1225,2,FALSE),"-")</f>
        <v>-</v>
      </c>
      <c r="F229" s="8" t="str">
        <f>IFERROR(VLOOKUP(C229,选股!C229:E1225,3,FALSE),"-")</f>
        <v>-</v>
      </c>
      <c r="G229" s="8"/>
      <c r="H229" s="9"/>
      <c r="I229" s="9" t="str">
        <f t="shared" si="9"/>
        <v>-</v>
      </c>
      <c r="J229" s="9"/>
      <c r="K229" s="8"/>
    </row>
    <row r="230" customHeight="1" spans="2:11">
      <c r="B230" s="8" t="str">
        <f t="shared" si="8"/>
        <v/>
      </c>
      <c r="C230" s="8"/>
      <c r="D230" s="8"/>
      <c r="E230" s="8" t="str">
        <f>IFERROR(VLOOKUP(C230,选股!C230:E1226,2,FALSE),"-")</f>
        <v>-</v>
      </c>
      <c r="F230" s="8" t="str">
        <f>IFERROR(VLOOKUP(C230,选股!C230:E1226,3,FALSE),"-")</f>
        <v>-</v>
      </c>
      <c r="G230" s="8"/>
      <c r="H230" s="9"/>
      <c r="I230" s="9" t="str">
        <f t="shared" si="9"/>
        <v>-</v>
      </c>
      <c r="J230" s="9"/>
      <c r="K230" s="8"/>
    </row>
    <row r="231" customHeight="1" spans="2:11">
      <c r="B231" s="8" t="str">
        <f t="shared" si="8"/>
        <v/>
      </c>
      <c r="C231" s="8"/>
      <c r="D231" s="8"/>
      <c r="E231" s="8" t="str">
        <f>IFERROR(VLOOKUP(C231,选股!C231:E1227,2,FALSE),"-")</f>
        <v>-</v>
      </c>
      <c r="F231" s="8" t="str">
        <f>IFERROR(VLOOKUP(C231,选股!C231:E1227,3,FALSE),"-")</f>
        <v>-</v>
      </c>
      <c r="G231" s="8"/>
      <c r="H231" s="9"/>
      <c r="I231" s="9" t="str">
        <f t="shared" si="9"/>
        <v>-</v>
      </c>
      <c r="J231" s="9"/>
      <c r="K231" s="8"/>
    </row>
    <row r="232" customHeight="1" spans="2:11">
      <c r="B232" s="8" t="str">
        <f t="shared" si="8"/>
        <v/>
      </c>
      <c r="C232" s="8"/>
      <c r="D232" s="8"/>
      <c r="E232" s="8" t="str">
        <f>IFERROR(VLOOKUP(C232,选股!C232:E1228,2,FALSE),"-")</f>
        <v>-</v>
      </c>
      <c r="F232" s="8" t="str">
        <f>IFERROR(VLOOKUP(C232,选股!C232:E1228,3,FALSE),"-")</f>
        <v>-</v>
      </c>
      <c r="G232" s="8"/>
      <c r="H232" s="9"/>
      <c r="I232" s="9" t="str">
        <f t="shared" si="9"/>
        <v>-</v>
      </c>
      <c r="J232" s="9"/>
      <c r="K232" s="8"/>
    </row>
    <row r="233" customHeight="1" spans="2:11">
      <c r="B233" s="8" t="str">
        <f t="shared" si="8"/>
        <v/>
      </c>
      <c r="C233" s="8"/>
      <c r="D233" s="8"/>
      <c r="E233" s="8" t="str">
        <f>IFERROR(VLOOKUP(C233,选股!C233:E1229,2,FALSE),"-")</f>
        <v>-</v>
      </c>
      <c r="F233" s="8" t="str">
        <f>IFERROR(VLOOKUP(C233,选股!C233:E1229,3,FALSE),"-")</f>
        <v>-</v>
      </c>
      <c r="G233" s="8"/>
      <c r="H233" s="9"/>
      <c r="I233" s="9" t="str">
        <f t="shared" si="9"/>
        <v>-</v>
      </c>
      <c r="J233" s="9"/>
      <c r="K233" s="8"/>
    </row>
    <row r="234" customHeight="1" spans="2:11">
      <c r="B234" s="8" t="str">
        <f t="shared" si="8"/>
        <v/>
      </c>
      <c r="C234" s="8"/>
      <c r="D234" s="8"/>
      <c r="E234" s="8" t="str">
        <f>IFERROR(VLOOKUP(C234,选股!C234:E1230,2,FALSE),"-")</f>
        <v>-</v>
      </c>
      <c r="F234" s="8" t="str">
        <f>IFERROR(VLOOKUP(C234,选股!C234:E1230,3,FALSE),"-")</f>
        <v>-</v>
      </c>
      <c r="G234" s="8"/>
      <c r="H234" s="9"/>
      <c r="I234" s="9" t="str">
        <f t="shared" si="9"/>
        <v>-</v>
      </c>
      <c r="J234" s="9"/>
      <c r="K234" s="8"/>
    </row>
    <row r="235" customHeight="1" spans="2:11">
      <c r="B235" s="8" t="str">
        <f t="shared" si="8"/>
        <v/>
      </c>
      <c r="C235" s="8"/>
      <c r="D235" s="8"/>
      <c r="E235" s="8" t="str">
        <f>IFERROR(VLOOKUP(C235,选股!C235:E1231,2,FALSE),"-")</f>
        <v>-</v>
      </c>
      <c r="F235" s="8" t="str">
        <f>IFERROR(VLOOKUP(C235,选股!C235:E1231,3,FALSE),"-")</f>
        <v>-</v>
      </c>
      <c r="G235" s="8"/>
      <c r="H235" s="9"/>
      <c r="I235" s="9" t="str">
        <f t="shared" si="9"/>
        <v>-</v>
      </c>
      <c r="J235" s="9"/>
      <c r="K235" s="8"/>
    </row>
    <row r="236" customHeight="1" spans="2:11">
      <c r="B236" s="8" t="str">
        <f t="shared" si="8"/>
        <v/>
      </c>
      <c r="C236" s="8"/>
      <c r="D236" s="8"/>
      <c r="E236" s="8" t="str">
        <f>IFERROR(VLOOKUP(C236,选股!C236:E1232,2,FALSE),"-")</f>
        <v>-</v>
      </c>
      <c r="F236" s="8" t="str">
        <f>IFERROR(VLOOKUP(C236,选股!C236:E1232,3,FALSE),"-")</f>
        <v>-</v>
      </c>
      <c r="G236" s="8"/>
      <c r="H236" s="9"/>
      <c r="I236" s="9" t="str">
        <f t="shared" si="9"/>
        <v>-</v>
      </c>
      <c r="J236" s="9"/>
      <c r="K236" s="8"/>
    </row>
    <row r="237" customHeight="1" spans="2:11">
      <c r="B237" s="8" t="str">
        <f t="shared" si="8"/>
        <v/>
      </c>
      <c r="C237" s="8"/>
      <c r="D237" s="8"/>
      <c r="E237" s="8" t="str">
        <f>IFERROR(VLOOKUP(C237,选股!C237:E1233,2,FALSE),"-")</f>
        <v>-</v>
      </c>
      <c r="F237" s="8" t="str">
        <f>IFERROR(VLOOKUP(C237,选股!C237:E1233,3,FALSE),"-")</f>
        <v>-</v>
      </c>
      <c r="G237" s="8"/>
      <c r="H237" s="9"/>
      <c r="I237" s="9" t="str">
        <f t="shared" si="9"/>
        <v>-</v>
      </c>
      <c r="J237" s="9"/>
      <c r="K237" s="8"/>
    </row>
    <row r="238" customHeight="1" spans="2:11">
      <c r="B238" s="8" t="str">
        <f t="shared" si="8"/>
        <v/>
      </c>
      <c r="C238" s="8"/>
      <c r="D238" s="8"/>
      <c r="E238" s="8" t="str">
        <f>IFERROR(VLOOKUP(C238,选股!C238:E1234,2,FALSE),"-")</f>
        <v>-</v>
      </c>
      <c r="F238" s="8" t="str">
        <f>IFERROR(VLOOKUP(C238,选股!C238:E1234,3,FALSE),"-")</f>
        <v>-</v>
      </c>
      <c r="G238" s="8"/>
      <c r="H238" s="9"/>
      <c r="I238" s="9" t="str">
        <f t="shared" si="9"/>
        <v>-</v>
      </c>
      <c r="J238" s="9"/>
      <c r="K238" s="8"/>
    </row>
    <row r="239" customHeight="1" spans="2:11">
      <c r="B239" s="8" t="str">
        <f t="shared" si="8"/>
        <v/>
      </c>
      <c r="C239" s="8"/>
      <c r="D239" s="8"/>
      <c r="E239" s="8" t="str">
        <f>IFERROR(VLOOKUP(C239,选股!C239:E1235,2,FALSE),"-")</f>
        <v>-</v>
      </c>
      <c r="F239" s="8" t="str">
        <f>IFERROR(VLOOKUP(C239,选股!C239:E1235,3,FALSE),"-")</f>
        <v>-</v>
      </c>
      <c r="G239" s="8"/>
      <c r="H239" s="9"/>
      <c r="I239" s="9" t="str">
        <f t="shared" si="9"/>
        <v>-</v>
      </c>
      <c r="J239" s="9"/>
      <c r="K239" s="8"/>
    </row>
    <row r="240" customHeight="1" spans="2:11">
      <c r="B240" s="8" t="str">
        <f t="shared" si="8"/>
        <v/>
      </c>
      <c r="C240" s="8"/>
      <c r="D240" s="8"/>
      <c r="E240" s="8" t="str">
        <f>IFERROR(VLOOKUP(C240,选股!C240:E1236,2,FALSE),"-")</f>
        <v>-</v>
      </c>
      <c r="F240" s="8" t="str">
        <f>IFERROR(VLOOKUP(C240,选股!C240:E1236,3,FALSE),"-")</f>
        <v>-</v>
      </c>
      <c r="G240" s="8"/>
      <c r="H240" s="9"/>
      <c r="I240" s="9" t="str">
        <f t="shared" si="9"/>
        <v>-</v>
      </c>
      <c r="J240" s="9"/>
      <c r="K240" s="8"/>
    </row>
    <row r="241" customHeight="1" spans="2:11">
      <c r="B241" s="8" t="str">
        <f t="shared" si="8"/>
        <v/>
      </c>
      <c r="C241" s="8"/>
      <c r="D241" s="8"/>
      <c r="E241" s="8" t="str">
        <f>IFERROR(VLOOKUP(C241,选股!C241:E1237,2,FALSE),"-")</f>
        <v>-</v>
      </c>
      <c r="F241" s="8" t="str">
        <f>IFERROR(VLOOKUP(C241,选股!C241:E1237,3,FALSE),"-")</f>
        <v>-</v>
      </c>
      <c r="G241" s="8"/>
      <c r="H241" s="9"/>
      <c r="I241" s="9" t="str">
        <f t="shared" si="9"/>
        <v>-</v>
      </c>
      <c r="J241" s="9"/>
      <c r="K241" s="8"/>
    </row>
    <row r="242" customHeight="1" spans="2:11">
      <c r="B242" s="8" t="str">
        <f t="shared" si="8"/>
        <v/>
      </c>
      <c r="C242" s="8"/>
      <c r="D242" s="8"/>
      <c r="E242" s="8" t="str">
        <f>IFERROR(VLOOKUP(C242,选股!C242:E1238,2,FALSE),"-")</f>
        <v>-</v>
      </c>
      <c r="F242" s="8" t="str">
        <f>IFERROR(VLOOKUP(C242,选股!C242:E1238,3,FALSE),"-")</f>
        <v>-</v>
      </c>
      <c r="G242" s="8"/>
      <c r="H242" s="9"/>
      <c r="I242" s="9" t="str">
        <f t="shared" si="9"/>
        <v>-</v>
      </c>
      <c r="J242" s="9"/>
      <c r="K242" s="8"/>
    </row>
    <row r="243" customHeight="1" spans="2:11">
      <c r="B243" s="8" t="str">
        <f t="shared" si="8"/>
        <v/>
      </c>
      <c r="C243" s="8"/>
      <c r="D243" s="8"/>
      <c r="E243" s="8" t="str">
        <f>IFERROR(VLOOKUP(C243,选股!C243:E1239,2,FALSE),"-")</f>
        <v>-</v>
      </c>
      <c r="F243" s="8" t="str">
        <f>IFERROR(VLOOKUP(C243,选股!C243:E1239,3,FALSE),"-")</f>
        <v>-</v>
      </c>
      <c r="G243" s="8"/>
      <c r="H243" s="9"/>
      <c r="I243" s="9" t="str">
        <f t="shared" si="9"/>
        <v>-</v>
      </c>
      <c r="J243" s="9"/>
      <c r="K243" s="8"/>
    </row>
    <row r="244" customHeight="1" spans="2:11">
      <c r="B244" s="8" t="str">
        <f t="shared" si="8"/>
        <v/>
      </c>
      <c r="C244" s="8"/>
      <c r="D244" s="8"/>
      <c r="E244" s="8" t="str">
        <f>IFERROR(VLOOKUP(C244,选股!C244:E1240,2,FALSE),"-")</f>
        <v>-</v>
      </c>
      <c r="F244" s="8" t="str">
        <f>IFERROR(VLOOKUP(C244,选股!C244:E1240,3,FALSE),"-")</f>
        <v>-</v>
      </c>
      <c r="G244" s="8"/>
      <c r="H244" s="9"/>
      <c r="I244" s="9" t="str">
        <f t="shared" si="9"/>
        <v>-</v>
      </c>
      <c r="J244" s="9"/>
      <c r="K244" s="8"/>
    </row>
    <row r="245" customHeight="1" spans="2:11">
      <c r="B245" s="8" t="str">
        <f t="shared" si="8"/>
        <v/>
      </c>
      <c r="C245" s="8"/>
      <c r="D245" s="8"/>
      <c r="E245" s="8" t="str">
        <f>IFERROR(VLOOKUP(C245,选股!C245:E1241,2,FALSE),"-")</f>
        <v>-</v>
      </c>
      <c r="F245" s="8" t="str">
        <f>IFERROR(VLOOKUP(C245,选股!C245:E1241,3,FALSE),"-")</f>
        <v>-</v>
      </c>
      <c r="G245" s="8"/>
      <c r="H245" s="9"/>
      <c r="I245" s="9" t="str">
        <f t="shared" si="9"/>
        <v>-</v>
      </c>
      <c r="J245" s="9"/>
      <c r="K245" s="8"/>
    </row>
    <row r="246" customHeight="1" spans="2:11">
      <c r="B246" s="8" t="str">
        <f t="shared" si="8"/>
        <v/>
      </c>
      <c r="C246" s="8"/>
      <c r="D246" s="8"/>
      <c r="E246" s="8" t="str">
        <f>IFERROR(VLOOKUP(C246,选股!C246:E1242,2,FALSE),"-")</f>
        <v>-</v>
      </c>
      <c r="F246" s="8" t="str">
        <f>IFERROR(VLOOKUP(C246,选股!C246:E1242,3,FALSE),"-")</f>
        <v>-</v>
      </c>
      <c r="G246" s="8"/>
      <c r="H246" s="9"/>
      <c r="I246" s="9" t="str">
        <f t="shared" si="9"/>
        <v>-</v>
      </c>
      <c r="J246" s="9"/>
      <c r="K246" s="8"/>
    </row>
    <row r="247" customHeight="1" spans="2:11">
      <c r="B247" s="8" t="str">
        <f t="shared" si="8"/>
        <v/>
      </c>
      <c r="C247" s="8"/>
      <c r="D247" s="8"/>
      <c r="E247" s="8" t="str">
        <f>IFERROR(VLOOKUP(C247,选股!C247:E1243,2,FALSE),"-")</f>
        <v>-</v>
      </c>
      <c r="F247" s="8" t="str">
        <f>IFERROR(VLOOKUP(C247,选股!C247:E1243,3,FALSE),"-")</f>
        <v>-</v>
      </c>
      <c r="G247" s="8"/>
      <c r="H247" s="9"/>
      <c r="I247" s="9" t="str">
        <f t="shared" si="9"/>
        <v>-</v>
      </c>
      <c r="J247" s="9"/>
      <c r="K247" s="8"/>
    </row>
    <row r="248" customHeight="1" spans="2:11">
      <c r="B248" s="8" t="str">
        <f t="shared" si="8"/>
        <v/>
      </c>
      <c r="C248" s="8"/>
      <c r="D248" s="8"/>
      <c r="E248" s="8" t="str">
        <f>IFERROR(VLOOKUP(C248,选股!C248:E1244,2,FALSE),"-")</f>
        <v>-</v>
      </c>
      <c r="F248" s="8" t="str">
        <f>IFERROR(VLOOKUP(C248,选股!C248:E1244,3,FALSE),"-")</f>
        <v>-</v>
      </c>
      <c r="G248" s="8"/>
      <c r="H248" s="9"/>
      <c r="I248" s="9" t="str">
        <f t="shared" si="9"/>
        <v>-</v>
      </c>
      <c r="J248" s="9"/>
      <c r="K248" s="8"/>
    </row>
    <row r="249" customHeight="1" spans="2:11">
      <c r="B249" s="8" t="str">
        <f t="shared" si="8"/>
        <v/>
      </c>
      <c r="C249" s="8"/>
      <c r="D249" s="8"/>
      <c r="E249" s="8" t="str">
        <f>IFERROR(VLOOKUP(C249,选股!C249:E1245,2,FALSE),"-")</f>
        <v>-</v>
      </c>
      <c r="F249" s="8" t="str">
        <f>IFERROR(VLOOKUP(C249,选股!C249:E1245,3,FALSE),"-")</f>
        <v>-</v>
      </c>
      <c r="G249" s="8"/>
      <c r="H249" s="9"/>
      <c r="I249" s="9" t="str">
        <f t="shared" si="9"/>
        <v>-</v>
      </c>
      <c r="J249" s="9"/>
      <c r="K249" s="8"/>
    </row>
    <row r="250" customHeight="1" spans="2:11">
      <c r="B250" s="8" t="str">
        <f t="shared" si="8"/>
        <v/>
      </c>
      <c r="C250" s="8"/>
      <c r="D250" s="8"/>
      <c r="E250" s="8" t="str">
        <f>IFERROR(VLOOKUP(C250,选股!C250:E1246,2,FALSE),"-")</f>
        <v>-</v>
      </c>
      <c r="F250" s="8" t="str">
        <f>IFERROR(VLOOKUP(C250,选股!C250:E1246,3,FALSE),"-")</f>
        <v>-</v>
      </c>
      <c r="G250" s="8"/>
      <c r="H250" s="9"/>
      <c r="I250" s="9" t="str">
        <f t="shared" si="9"/>
        <v>-</v>
      </c>
      <c r="J250" s="9"/>
      <c r="K250" s="8"/>
    </row>
    <row r="251" customHeight="1" spans="2:11">
      <c r="B251" s="8" t="str">
        <f t="shared" si="8"/>
        <v/>
      </c>
      <c r="C251" s="8"/>
      <c r="D251" s="8"/>
      <c r="E251" s="8" t="str">
        <f>IFERROR(VLOOKUP(C251,选股!C251:E1247,2,FALSE),"-")</f>
        <v>-</v>
      </c>
      <c r="F251" s="8" t="str">
        <f>IFERROR(VLOOKUP(C251,选股!C251:E1247,3,FALSE),"-")</f>
        <v>-</v>
      </c>
      <c r="G251" s="8"/>
      <c r="H251" s="9"/>
      <c r="I251" s="9" t="str">
        <f t="shared" si="9"/>
        <v>-</v>
      </c>
      <c r="J251" s="9"/>
      <c r="K251" s="8"/>
    </row>
    <row r="252" customHeight="1" spans="2:11">
      <c r="B252" s="8" t="str">
        <f t="shared" si="8"/>
        <v/>
      </c>
      <c r="C252" s="8"/>
      <c r="D252" s="8"/>
      <c r="E252" s="8" t="str">
        <f>IFERROR(VLOOKUP(C252,选股!C252:E1248,2,FALSE),"-")</f>
        <v>-</v>
      </c>
      <c r="F252" s="8" t="str">
        <f>IFERROR(VLOOKUP(C252,选股!C252:E1248,3,FALSE),"-")</f>
        <v>-</v>
      </c>
      <c r="G252" s="8"/>
      <c r="H252" s="9"/>
      <c r="I252" s="9" t="str">
        <f t="shared" si="9"/>
        <v>-</v>
      </c>
      <c r="J252" s="9"/>
      <c r="K252" s="8"/>
    </row>
    <row r="253" customHeight="1" spans="2:11">
      <c r="B253" s="8" t="str">
        <f t="shared" si="8"/>
        <v/>
      </c>
      <c r="C253" s="8"/>
      <c r="D253" s="8"/>
      <c r="E253" s="8" t="str">
        <f>IFERROR(VLOOKUP(C253,选股!C253:E1249,2,FALSE),"-")</f>
        <v>-</v>
      </c>
      <c r="F253" s="8" t="str">
        <f>IFERROR(VLOOKUP(C253,选股!C253:E1249,3,FALSE),"-")</f>
        <v>-</v>
      </c>
      <c r="G253" s="8"/>
      <c r="H253" s="9"/>
      <c r="I253" s="9" t="str">
        <f t="shared" si="9"/>
        <v>-</v>
      </c>
      <c r="J253" s="9"/>
      <c r="K253" s="8"/>
    </row>
    <row r="254" customHeight="1" spans="2:11">
      <c r="B254" s="8" t="str">
        <f t="shared" si="8"/>
        <v/>
      </c>
      <c r="C254" s="8"/>
      <c r="D254" s="8"/>
      <c r="E254" s="8" t="str">
        <f>IFERROR(VLOOKUP(C254,选股!C254:E1250,2,FALSE),"-")</f>
        <v>-</v>
      </c>
      <c r="F254" s="8" t="str">
        <f>IFERROR(VLOOKUP(C254,选股!C254:E1250,3,FALSE),"-")</f>
        <v>-</v>
      </c>
      <c r="G254" s="8"/>
      <c r="H254" s="9"/>
      <c r="I254" s="9" t="str">
        <f t="shared" si="9"/>
        <v>-</v>
      </c>
      <c r="J254" s="9"/>
      <c r="K254" s="8"/>
    </row>
    <row r="255" customHeight="1" spans="2:11">
      <c r="B255" s="8" t="str">
        <f t="shared" si="8"/>
        <v/>
      </c>
      <c r="C255" s="8"/>
      <c r="D255" s="8"/>
      <c r="E255" s="8" t="str">
        <f>IFERROR(VLOOKUP(C255,选股!C255:E1251,2,FALSE),"-")</f>
        <v>-</v>
      </c>
      <c r="F255" s="8" t="str">
        <f>IFERROR(VLOOKUP(C255,选股!C255:E1251,3,FALSE),"-")</f>
        <v>-</v>
      </c>
      <c r="G255" s="8"/>
      <c r="H255" s="9"/>
      <c r="I255" s="9" t="str">
        <f t="shared" si="9"/>
        <v>-</v>
      </c>
      <c r="J255" s="9"/>
      <c r="K255" s="8"/>
    </row>
    <row r="256" customHeight="1" spans="2:11">
      <c r="B256" s="8" t="str">
        <f t="shared" si="8"/>
        <v/>
      </c>
      <c r="C256" s="8"/>
      <c r="D256" s="8"/>
      <c r="E256" s="8" t="str">
        <f>IFERROR(VLOOKUP(C256,选股!C256:E1252,2,FALSE),"-")</f>
        <v>-</v>
      </c>
      <c r="F256" s="8" t="str">
        <f>IFERROR(VLOOKUP(C256,选股!C256:E1252,3,FALSE),"-")</f>
        <v>-</v>
      </c>
      <c r="G256" s="8"/>
      <c r="H256" s="9"/>
      <c r="I256" s="9" t="str">
        <f t="shared" si="9"/>
        <v>-</v>
      </c>
      <c r="J256" s="9"/>
      <c r="K256" s="8"/>
    </row>
    <row r="257" customHeight="1" spans="2:11">
      <c r="B257" s="8" t="str">
        <f t="shared" si="8"/>
        <v/>
      </c>
      <c r="C257" s="8"/>
      <c r="D257" s="8"/>
      <c r="E257" s="8" t="str">
        <f>IFERROR(VLOOKUP(C257,选股!C257:E1253,2,FALSE),"-")</f>
        <v>-</v>
      </c>
      <c r="F257" s="8" t="str">
        <f>IFERROR(VLOOKUP(C257,选股!C257:E1253,3,FALSE),"-")</f>
        <v>-</v>
      </c>
      <c r="G257" s="8"/>
      <c r="H257" s="9"/>
      <c r="I257" s="9" t="str">
        <f t="shared" si="9"/>
        <v>-</v>
      </c>
      <c r="J257" s="9"/>
      <c r="K257" s="8"/>
    </row>
    <row r="258" customHeight="1" spans="2:11">
      <c r="B258" s="8" t="str">
        <f t="shared" si="8"/>
        <v/>
      </c>
      <c r="C258" s="8"/>
      <c r="D258" s="8"/>
      <c r="E258" s="8" t="str">
        <f>IFERROR(VLOOKUP(C258,选股!C258:E1254,2,FALSE),"-")</f>
        <v>-</v>
      </c>
      <c r="F258" s="8" t="str">
        <f>IFERROR(VLOOKUP(C258,选股!C258:E1254,3,FALSE),"-")</f>
        <v>-</v>
      </c>
      <c r="G258" s="8"/>
      <c r="H258" s="9"/>
      <c r="I258" s="9" t="str">
        <f t="shared" si="9"/>
        <v>-</v>
      </c>
      <c r="J258" s="9"/>
      <c r="K258" s="8"/>
    </row>
    <row r="259" customHeight="1" spans="2:11">
      <c r="B259" s="8" t="str">
        <f t="shared" si="8"/>
        <v/>
      </c>
      <c r="C259" s="8"/>
      <c r="D259" s="8"/>
      <c r="E259" s="8" t="str">
        <f>IFERROR(VLOOKUP(C259,选股!C259:E1255,2,FALSE),"-")</f>
        <v>-</v>
      </c>
      <c r="F259" s="8" t="str">
        <f>IFERROR(VLOOKUP(C259,选股!C259:E1255,3,FALSE),"-")</f>
        <v>-</v>
      </c>
      <c r="G259" s="8"/>
      <c r="H259" s="9"/>
      <c r="I259" s="9" t="str">
        <f t="shared" si="9"/>
        <v>-</v>
      </c>
      <c r="J259" s="9"/>
      <c r="K259" s="8"/>
    </row>
    <row r="260" customHeight="1" spans="2:11">
      <c r="B260" s="8" t="str">
        <f t="shared" si="8"/>
        <v/>
      </c>
      <c r="C260" s="8"/>
      <c r="D260" s="8"/>
      <c r="E260" s="8" t="str">
        <f>IFERROR(VLOOKUP(C260,选股!C260:E1256,2,FALSE),"-")</f>
        <v>-</v>
      </c>
      <c r="F260" s="8" t="str">
        <f>IFERROR(VLOOKUP(C260,选股!C260:E1256,3,FALSE),"-")</f>
        <v>-</v>
      </c>
      <c r="G260" s="8"/>
      <c r="H260" s="9"/>
      <c r="I260" s="9" t="str">
        <f t="shared" si="9"/>
        <v>-</v>
      </c>
      <c r="J260" s="9"/>
      <c r="K260" s="8"/>
    </row>
    <row r="261" customHeight="1" spans="2:11">
      <c r="B261" s="8" t="str">
        <f t="shared" ref="B261:B324" si="10">IF(C261&lt;&gt;"",ROW()-3,"")</f>
        <v/>
      </c>
      <c r="C261" s="8"/>
      <c r="D261" s="8"/>
      <c r="E261" s="8" t="str">
        <f>IFERROR(VLOOKUP(C261,选股!C261:E1257,2,FALSE),"-")</f>
        <v>-</v>
      </c>
      <c r="F261" s="8" t="str">
        <f>IFERROR(VLOOKUP(C261,选股!C261:E1257,3,FALSE),"-")</f>
        <v>-</v>
      </c>
      <c r="G261" s="8"/>
      <c r="H261" s="9"/>
      <c r="I261" s="9" t="str">
        <f t="shared" ref="I261:I324" si="11">IFERROR(IF(AND(G261&lt;&gt;"",H261&lt;&gt;""),G261*H261,"-"),"")</f>
        <v>-</v>
      </c>
      <c r="J261" s="9"/>
      <c r="K261" s="8"/>
    </row>
    <row r="262" customHeight="1" spans="2:11">
      <c r="B262" s="8" t="str">
        <f t="shared" si="10"/>
        <v/>
      </c>
      <c r="C262" s="8"/>
      <c r="D262" s="8"/>
      <c r="E262" s="8" t="str">
        <f>IFERROR(VLOOKUP(C262,选股!C262:E1258,2,FALSE),"-")</f>
        <v>-</v>
      </c>
      <c r="F262" s="8" t="str">
        <f>IFERROR(VLOOKUP(C262,选股!C262:E1258,3,FALSE),"-")</f>
        <v>-</v>
      </c>
      <c r="G262" s="8"/>
      <c r="H262" s="9"/>
      <c r="I262" s="9" t="str">
        <f t="shared" si="11"/>
        <v>-</v>
      </c>
      <c r="J262" s="9"/>
      <c r="K262" s="8"/>
    </row>
    <row r="263" customHeight="1" spans="2:11">
      <c r="B263" s="8" t="str">
        <f t="shared" si="10"/>
        <v/>
      </c>
      <c r="C263" s="8"/>
      <c r="D263" s="8"/>
      <c r="E263" s="8" t="str">
        <f>IFERROR(VLOOKUP(C263,选股!C263:E1259,2,FALSE),"-")</f>
        <v>-</v>
      </c>
      <c r="F263" s="8" t="str">
        <f>IFERROR(VLOOKUP(C263,选股!C263:E1259,3,FALSE),"-")</f>
        <v>-</v>
      </c>
      <c r="G263" s="8"/>
      <c r="H263" s="9"/>
      <c r="I263" s="9" t="str">
        <f t="shared" si="11"/>
        <v>-</v>
      </c>
      <c r="J263" s="9"/>
      <c r="K263" s="8"/>
    </row>
    <row r="264" customHeight="1" spans="2:11">
      <c r="B264" s="8" t="str">
        <f t="shared" si="10"/>
        <v/>
      </c>
      <c r="C264" s="8"/>
      <c r="D264" s="8"/>
      <c r="E264" s="8" t="str">
        <f>IFERROR(VLOOKUP(C264,选股!C264:E1260,2,FALSE),"-")</f>
        <v>-</v>
      </c>
      <c r="F264" s="8" t="str">
        <f>IFERROR(VLOOKUP(C264,选股!C264:E1260,3,FALSE),"-")</f>
        <v>-</v>
      </c>
      <c r="G264" s="8"/>
      <c r="H264" s="9"/>
      <c r="I264" s="9" t="str">
        <f t="shared" si="11"/>
        <v>-</v>
      </c>
      <c r="J264" s="9"/>
      <c r="K264" s="8"/>
    </row>
    <row r="265" customHeight="1" spans="2:11">
      <c r="B265" s="8" t="str">
        <f t="shared" si="10"/>
        <v/>
      </c>
      <c r="C265" s="8"/>
      <c r="D265" s="8"/>
      <c r="E265" s="8" t="str">
        <f>IFERROR(VLOOKUP(C265,选股!C265:E1261,2,FALSE),"-")</f>
        <v>-</v>
      </c>
      <c r="F265" s="8" t="str">
        <f>IFERROR(VLOOKUP(C265,选股!C265:E1261,3,FALSE),"-")</f>
        <v>-</v>
      </c>
      <c r="G265" s="8"/>
      <c r="H265" s="9"/>
      <c r="I265" s="9" t="str">
        <f t="shared" si="11"/>
        <v>-</v>
      </c>
      <c r="J265" s="9"/>
      <c r="K265" s="8"/>
    </row>
    <row r="266" customHeight="1" spans="2:11">
      <c r="B266" s="8" t="str">
        <f t="shared" si="10"/>
        <v/>
      </c>
      <c r="C266" s="8"/>
      <c r="D266" s="8"/>
      <c r="E266" s="8" t="str">
        <f>IFERROR(VLOOKUP(C266,选股!C266:E1262,2,FALSE),"-")</f>
        <v>-</v>
      </c>
      <c r="F266" s="8" t="str">
        <f>IFERROR(VLOOKUP(C266,选股!C266:E1262,3,FALSE),"-")</f>
        <v>-</v>
      </c>
      <c r="G266" s="8"/>
      <c r="H266" s="9"/>
      <c r="I266" s="9" t="str">
        <f t="shared" si="11"/>
        <v>-</v>
      </c>
      <c r="J266" s="9"/>
      <c r="K266" s="8"/>
    </row>
    <row r="267" customHeight="1" spans="2:11">
      <c r="B267" s="8" t="str">
        <f t="shared" si="10"/>
        <v/>
      </c>
      <c r="C267" s="8"/>
      <c r="D267" s="8"/>
      <c r="E267" s="8" t="str">
        <f>IFERROR(VLOOKUP(C267,选股!C267:E1263,2,FALSE),"-")</f>
        <v>-</v>
      </c>
      <c r="F267" s="8" t="str">
        <f>IFERROR(VLOOKUP(C267,选股!C267:E1263,3,FALSE),"-")</f>
        <v>-</v>
      </c>
      <c r="G267" s="8"/>
      <c r="H267" s="9"/>
      <c r="I267" s="9" t="str">
        <f t="shared" si="11"/>
        <v>-</v>
      </c>
      <c r="J267" s="9"/>
      <c r="K267" s="8"/>
    </row>
    <row r="268" customHeight="1" spans="2:11">
      <c r="B268" s="8" t="str">
        <f t="shared" si="10"/>
        <v/>
      </c>
      <c r="C268" s="8"/>
      <c r="D268" s="8"/>
      <c r="E268" s="8" t="str">
        <f>IFERROR(VLOOKUP(C268,选股!C268:E1264,2,FALSE),"-")</f>
        <v>-</v>
      </c>
      <c r="F268" s="8" t="str">
        <f>IFERROR(VLOOKUP(C268,选股!C268:E1264,3,FALSE),"-")</f>
        <v>-</v>
      </c>
      <c r="G268" s="8"/>
      <c r="H268" s="9"/>
      <c r="I268" s="9" t="str">
        <f t="shared" si="11"/>
        <v>-</v>
      </c>
      <c r="J268" s="9"/>
      <c r="K268" s="8"/>
    </row>
    <row r="269" customHeight="1" spans="2:11">
      <c r="B269" s="8" t="str">
        <f t="shared" si="10"/>
        <v/>
      </c>
      <c r="C269" s="8"/>
      <c r="D269" s="8"/>
      <c r="E269" s="8" t="str">
        <f>IFERROR(VLOOKUP(C269,选股!C269:E1265,2,FALSE),"-")</f>
        <v>-</v>
      </c>
      <c r="F269" s="8" t="str">
        <f>IFERROR(VLOOKUP(C269,选股!C269:E1265,3,FALSE),"-")</f>
        <v>-</v>
      </c>
      <c r="G269" s="8"/>
      <c r="H269" s="9"/>
      <c r="I269" s="9" t="str">
        <f t="shared" si="11"/>
        <v>-</v>
      </c>
      <c r="J269" s="9"/>
      <c r="K269" s="8"/>
    </row>
    <row r="270" customHeight="1" spans="2:11">
      <c r="B270" s="8" t="str">
        <f t="shared" si="10"/>
        <v/>
      </c>
      <c r="C270" s="8"/>
      <c r="D270" s="8"/>
      <c r="E270" s="8" t="str">
        <f>IFERROR(VLOOKUP(C270,选股!C270:E1266,2,FALSE),"-")</f>
        <v>-</v>
      </c>
      <c r="F270" s="8" t="str">
        <f>IFERROR(VLOOKUP(C270,选股!C270:E1266,3,FALSE),"-")</f>
        <v>-</v>
      </c>
      <c r="G270" s="8"/>
      <c r="H270" s="9"/>
      <c r="I270" s="9" t="str">
        <f t="shared" si="11"/>
        <v>-</v>
      </c>
      <c r="J270" s="9"/>
      <c r="K270" s="8"/>
    </row>
    <row r="271" customHeight="1" spans="2:11">
      <c r="B271" s="8" t="str">
        <f t="shared" si="10"/>
        <v/>
      </c>
      <c r="C271" s="8"/>
      <c r="D271" s="8"/>
      <c r="E271" s="8" t="str">
        <f>IFERROR(VLOOKUP(C271,选股!C271:E1267,2,FALSE),"-")</f>
        <v>-</v>
      </c>
      <c r="F271" s="8" t="str">
        <f>IFERROR(VLOOKUP(C271,选股!C271:E1267,3,FALSE),"-")</f>
        <v>-</v>
      </c>
      <c r="G271" s="8"/>
      <c r="H271" s="9"/>
      <c r="I271" s="9" t="str">
        <f t="shared" si="11"/>
        <v>-</v>
      </c>
      <c r="J271" s="9"/>
      <c r="K271" s="8"/>
    </row>
    <row r="272" customHeight="1" spans="2:11">
      <c r="B272" s="8" t="str">
        <f t="shared" si="10"/>
        <v/>
      </c>
      <c r="C272" s="8"/>
      <c r="D272" s="8"/>
      <c r="E272" s="8" t="str">
        <f>IFERROR(VLOOKUP(C272,选股!C272:E1268,2,FALSE),"-")</f>
        <v>-</v>
      </c>
      <c r="F272" s="8" t="str">
        <f>IFERROR(VLOOKUP(C272,选股!C272:E1268,3,FALSE),"-")</f>
        <v>-</v>
      </c>
      <c r="G272" s="8"/>
      <c r="H272" s="9"/>
      <c r="I272" s="9" t="str">
        <f t="shared" si="11"/>
        <v>-</v>
      </c>
      <c r="J272" s="9"/>
      <c r="K272" s="8"/>
    </row>
    <row r="273" customHeight="1" spans="2:11">
      <c r="B273" s="8" t="str">
        <f t="shared" si="10"/>
        <v/>
      </c>
      <c r="C273" s="8"/>
      <c r="D273" s="8"/>
      <c r="E273" s="8" t="str">
        <f>IFERROR(VLOOKUP(C273,选股!C273:E1269,2,FALSE),"-")</f>
        <v>-</v>
      </c>
      <c r="F273" s="8" t="str">
        <f>IFERROR(VLOOKUP(C273,选股!C273:E1269,3,FALSE),"-")</f>
        <v>-</v>
      </c>
      <c r="G273" s="8"/>
      <c r="H273" s="9"/>
      <c r="I273" s="9" t="str">
        <f t="shared" si="11"/>
        <v>-</v>
      </c>
      <c r="J273" s="9"/>
      <c r="K273" s="8"/>
    </row>
    <row r="274" customHeight="1" spans="2:11">
      <c r="B274" s="8" t="str">
        <f t="shared" si="10"/>
        <v/>
      </c>
      <c r="C274" s="8"/>
      <c r="D274" s="8"/>
      <c r="E274" s="8" t="str">
        <f>IFERROR(VLOOKUP(C274,选股!C274:E1270,2,FALSE),"-")</f>
        <v>-</v>
      </c>
      <c r="F274" s="8" t="str">
        <f>IFERROR(VLOOKUP(C274,选股!C274:E1270,3,FALSE),"-")</f>
        <v>-</v>
      </c>
      <c r="G274" s="8"/>
      <c r="H274" s="9"/>
      <c r="I274" s="9" t="str">
        <f t="shared" si="11"/>
        <v>-</v>
      </c>
      <c r="J274" s="9"/>
      <c r="K274" s="8"/>
    </row>
    <row r="275" customHeight="1" spans="2:11">
      <c r="B275" s="8" t="str">
        <f t="shared" si="10"/>
        <v/>
      </c>
      <c r="C275" s="8"/>
      <c r="D275" s="8"/>
      <c r="E275" s="8" t="str">
        <f>IFERROR(VLOOKUP(C275,选股!C275:E1271,2,FALSE),"-")</f>
        <v>-</v>
      </c>
      <c r="F275" s="8" t="str">
        <f>IFERROR(VLOOKUP(C275,选股!C275:E1271,3,FALSE),"-")</f>
        <v>-</v>
      </c>
      <c r="G275" s="8"/>
      <c r="H275" s="9"/>
      <c r="I275" s="9" t="str">
        <f t="shared" si="11"/>
        <v>-</v>
      </c>
      <c r="J275" s="9"/>
      <c r="K275" s="8"/>
    </row>
    <row r="276" customHeight="1" spans="2:11">
      <c r="B276" s="8" t="str">
        <f t="shared" si="10"/>
        <v/>
      </c>
      <c r="C276" s="8"/>
      <c r="D276" s="8"/>
      <c r="E276" s="8" t="str">
        <f>IFERROR(VLOOKUP(C276,选股!C276:E1272,2,FALSE),"-")</f>
        <v>-</v>
      </c>
      <c r="F276" s="8" t="str">
        <f>IFERROR(VLOOKUP(C276,选股!C276:E1272,3,FALSE),"-")</f>
        <v>-</v>
      </c>
      <c r="G276" s="8"/>
      <c r="H276" s="9"/>
      <c r="I276" s="9" t="str">
        <f t="shared" si="11"/>
        <v>-</v>
      </c>
      <c r="J276" s="9"/>
      <c r="K276" s="8"/>
    </row>
    <row r="277" customHeight="1" spans="2:11">
      <c r="B277" s="8" t="str">
        <f t="shared" si="10"/>
        <v/>
      </c>
      <c r="C277" s="8"/>
      <c r="D277" s="8"/>
      <c r="E277" s="8" t="str">
        <f>IFERROR(VLOOKUP(C277,选股!C277:E1273,2,FALSE),"-")</f>
        <v>-</v>
      </c>
      <c r="F277" s="8" t="str">
        <f>IFERROR(VLOOKUP(C277,选股!C277:E1273,3,FALSE),"-")</f>
        <v>-</v>
      </c>
      <c r="G277" s="8"/>
      <c r="H277" s="9"/>
      <c r="I277" s="9" t="str">
        <f t="shared" si="11"/>
        <v>-</v>
      </c>
      <c r="J277" s="9"/>
      <c r="K277" s="8"/>
    </row>
    <row r="278" customHeight="1" spans="2:11">
      <c r="B278" s="8" t="str">
        <f t="shared" si="10"/>
        <v/>
      </c>
      <c r="C278" s="8"/>
      <c r="D278" s="8"/>
      <c r="E278" s="8" t="str">
        <f>IFERROR(VLOOKUP(C278,选股!C278:E1274,2,FALSE),"-")</f>
        <v>-</v>
      </c>
      <c r="F278" s="8" t="str">
        <f>IFERROR(VLOOKUP(C278,选股!C278:E1274,3,FALSE),"-")</f>
        <v>-</v>
      </c>
      <c r="G278" s="8"/>
      <c r="H278" s="9"/>
      <c r="I278" s="9" t="str">
        <f t="shared" si="11"/>
        <v>-</v>
      </c>
      <c r="J278" s="9"/>
      <c r="K278" s="8"/>
    </row>
    <row r="279" customHeight="1" spans="2:11">
      <c r="B279" s="8" t="str">
        <f t="shared" si="10"/>
        <v/>
      </c>
      <c r="C279" s="8"/>
      <c r="D279" s="8"/>
      <c r="E279" s="8" t="str">
        <f>IFERROR(VLOOKUP(C279,选股!C279:E1275,2,FALSE),"-")</f>
        <v>-</v>
      </c>
      <c r="F279" s="8" t="str">
        <f>IFERROR(VLOOKUP(C279,选股!C279:E1275,3,FALSE),"-")</f>
        <v>-</v>
      </c>
      <c r="G279" s="8"/>
      <c r="H279" s="9"/>
      <c r="I279" s="9" t="str">
        <f t="shared" si="11"/>
        <v>-</v>
      </c>
      <c r="J279" s="9"/>
      <c r="K279" s="8"/>
    </row>
    <row r="280" customHeight="1" spans="2:11">
      <c r="B280" s="8" t="str">
        <f t="shared" si="10"/>
        <v/>
      </c>
      <c r="C280" s="8"/>
      <c r="D280" s="8"/>
      <c r="E280" s="8" t="str">
        <f>IFERROR(VLOOKUP(C280,选股!C280:E1276,2,FALSE),"-")</f>
        <v>-</v>
      </c>
      <c r="F280" s="8" t="str">
        <f>IFERROR(VLOOKUP(C280,选股!C280:E1276,3,FALSE),"-")</f>
        <v>-</v>
      </c>
      <c r="G280" s="8"/>
      <c r="H280" s="9"/>
      <c r="I280" s="9" t="str">
        <f t="shared" si="11"/>
        <v>-</v>
      </c>
      <c r="J280" s="9"/>
      <c r="K280" s="8"/>
    </row>
    <row r="281" customHeight="1" spans="2:11">
      <c r="B281" s="8" t="str">
        <f t="shared" si="10"/>
        <v/>
      </c>
      <c r="C281" s="8"/>
      <c r="D281" s="8"/>
      <c r="E281" s="8" t="str">
        <f>IFERROR(VLOOKUP(C281,选股!C281:E1277,2,FALSE),"-")</f>
        <v>-</v>
      </c>
      <c r="F281" s="8" t="str">
        <f>IFERROR(VLOOKUP(C281,选股!C281:E1277,3,FALSE),"-")</f>
        <v>-</v>
      </c>
      <c r="G281" s="8"/>
      <c r="H281" s="9"/>
      <c r="I281" s="9" t="str">
        <f t="shared" si="11"/>
        <v>-</v>
      </c>
      <c r="J281" s="9"/>
      <c r="K281" s="8"/>
    </row>
    <row r="282" customHeight="1" spans="2:11">
      <c r="B282" s="8" t="str">
        <f t="shared" si="10"/>
        <v/>
      </c>
      <c r="C282" s="8"/>
      <c r="D282" s="8"/>
      <c r="E282" s="8" t="str">
        <f>IFERROR(VLOOKUP(C282,选股!C282:E1278,2,FALSE),"-")</f>
        <v>-</v>
      </c>
      <c r="F282" s="8" t="str">
        <f>IFERROR(VLOOKUP(C282,选股!C282:E1278,3,FALSE),"-")</f>
        <v>-</v>
      </c>
      <c r="G282" s="8"/>
      <c r="H282" s="9"/>
      <c r="I282" s="9" t="str">
        <f t="shared" si="11"/>
        <v>-</v>
      </c>
      <c r="J282" s="9"/>
      <c r="K282" s="8"/>
    </row>
    <row r="283" customHeight="1" spans="2:11">
      <c r="B283" s="8" t="str">
        <f t="shared" si="10"/>
        <v/>
      </c>
      <c r="C283" s="8"/>
      <c r="D283" s="8"/>
      <c r="E283" s="8" t="str">
        <f>IFERROR(VLOOKUP(C283,选股!C283:E1279,2,FALSE),"-")</f>
        <v>-</v>
      </c>
      <c r="F283" s="8" t="str">
        <f>IFERROR(VLOOKUP(C283,选股!C283:E1279,3,FALSE),"-")</f>
        <v>-</v>
      </c>
      <c r="G283" s="8"/>
      <c r="H283" s="9"/>
      <c r="I283" s="9" t="str">
        <f t="shared" si="11"/>
        <v>-</v>
      </c>
      <c r="J283" s="9"/>
      <c r="K283" s="8"/>
    </row>
    <row r="284" customHeight="1" spans="2:11">
      <c r="B284" s="8" t="str">
        <f t="shared" si="10"/>
        <v/>
      </c>
      <c r="C284" s="8"/>
      <c r="D284" s="8"/>
      <c r="E284" s="8" t="str">
        <f>IFERROR(VLOOKUP(C284,选股!C284:E1280,2,FALSE),"-")</f>
        <v>-</v>
      </c>
      <c r="F284" s="8" t="str">
        <f>IFERROR(VLOOKUP(C284,选股!C284:E1280,3,FALSE),"-")</f>
        <v>-</v>
      </c>
      <c r="G284" s="8"/>
      <c r="H284" s="9"/>
      <c r="I284" s="9" t="str">
        <f t="shared" si="11"/>
        <v>-</v>
      </c>
      <c r="J284" s="9"/>
      <c r="K284" s="8"/>
    </row>
    <row r="285" customHeight="1" spans="2:11">
      <c r="B285" s="8" t="str">
        <f t="shared" si="10"/>
        <v/>
      </c>
      <c r="C285" s="8"/>
      <c r="D285" s="8"/>
      <c r="E285" s="8" t="str">
        <f>IFERROR(VLOOKUP(C285,选股!C285:E1281,2,FALSE),"-")</f>
        <v>-</v>
      </c>
      <c r="F285" s="8" t="str">
        <f>IFERROR(VLOOKUP(C285,选股!C285:E1281,3,FALSE),"-")</f>
        <v>-</v>
      </c>
      <c r="G285" s="8"/>
      <c r="H285" s="9"/>
      <c r="I285" s="9" t="str">
        <f t="shared" si="11"/>
        <v>-</v>
      </c>
      <c r="J285" s="9"/>
      <c r="K285" s="8"/>
    </row>
    <row r="286" customHeight="1" spans="2:11">
      <c r="B286" s="8" t="str">
        <f t="shared" si="10"/>
        <v/>
      </c>
      <c r="C286" s="8"/>
      <c r="D286" s="8"/>
      <c r="E286" s="8" t="str">
        <f>IFERROR(VLOOKUP(C286,选股!C286:E1282,2,FALSE),"-")</f>
        <v>-</v>
      </c>
      <c r="F286" s="8" t="str">
        <f>IFERROR(VLOOKUP(C286,选股!C286:E1282,3,FALSE),"-")</f>
        <v>-</v>
      </c>
      <c r="G286" s="8"/>
      <c r="H286" s="9"/>
      <c r="I286" s="9" t="str">
        <f t="shared" si="11"/>
        <v>-</v>
      </c>
      <c r="J286" s="9"/>
      <c r="K286" s="8"/>
    </row>
    <row r="287" customHeight="1" spans="2:11">
      <c r="B287" s="8" t="str">
        <f t="shared" si="10"/>
        <v/>
      </c>
      <c r="C287" s="8"/>
      <c r="D287" s="8"/>
      <c r="E287" s="8" t="str">
        <f>IFERROR(VLOOKUP(C287,选股!C287:E1283,2,FALSE),"-")</f>
        <v>-</v>
      </c>
      <c r="F287" s="8" t="str">
        <f>IFERROR(VLOOKUP(C287,选股!C287:E1283,3,FALSE),"-")</f>
        <v>-</v>
      </c>
      <c r="G287" s="8"/>
      <c r="H287" s="9"/>
      <c r="I287" s="9" t="str">
        <f t="shared" si="11"/>
        <v>-</v>
      </c>
      <c r="J287" s="9"/>
      <c r="K287" s="8"/>
    </row>
    <row r="288" customHeight="1" spans="2:11">
      <c r="B288" s="8" t="str">
        <f t="shared" si="10"/>
        <v/>
      </c>
      <c r="C288" s="8"/>
      <c r="D288" s="8"/>
      <c r="E288" s="8" t="str">
        <f>IFERROR(VLOOKUP(C288,选股!C288:E1284,2,FALSE),"-")</f>
        <v>-</v>
      </c>
      <c r="F288" s="8" t="str">
        <f>IFERROR(VLOOKUP(C288,选股!C288:E1284,3,FALSE),"-")</f>
        <v>-</v>
      </c>
      <c r="G288" s="8"/>
      <c r="H288" s="9"/>
      <c r="I288" s="9" t="str">
        <f t="shared" si="11"/>
        <v>-</v>
      </c>
      <c r="J288" s="9"/>
      <c r="K288" s="8"/>
    </row>
    <row r="289" customHeight="1" spans="2:11">
      <c r="B289" s="8" t="str">
        <f t="shared" si="10"/>
        <v/>
      </c>
      <c r="C289" s="8"/>
      <c r="D289" s="8"/>
      <c r="E289" s="8" t="str">
        <f>IFERROR(VLOOKUP(C289,选股!C289:E1285,2,FALSE),"-")</f>
        <v>-</v>
      </c>
      <c r="F289" s="8" t="str">
        <f>IFERROR(VLOOKUP(C289,选股!C289:E1285,3,FALSE),"-")</f>
        <v>-</v>
      </c>
      <c r="G289" s="8"/>
      <c r="H289" s="9"/>
      <c r="I289" s="9" t="str">
        <f t="shared" si="11"/>
        <v>-</v>
      </c>
      <c r="J289" s="9"/>
      <c r="K289" s="8"/>
    </row>
    <row r="290" customHeight="1" spans="2:11">
      <c r="B290" s="8" t="str">
        <f t="shared" si="10"/>
        <v/>
      </c>
      <c r="C290" s="8"/>
      <c r="D290" s="8"/>
      <c r="E290" s="8" t="str">
        <f>IFERROR(VLOOKUP(C290,选股!C290:E1286,2,FALSE),"-")</f>
        <v>-</v>
      </c>
      <c r="F290" s="8" t="str">
        <f>IFERROR(VLOOKUP(C290,选股!C290:E1286,3,FALSE),"-")</f>
        <v>-</v>
      </c>
      <c r="G290" s="8"/>
      <c r="H290" s="9"/>
      <c r="I290" s="9" t="str">
        <f t="shared" si="11"/>
        <v>-</v>
      </c>
      <c r="J290" s="9"/>
      <c r="K290" s="8"/>
    </row>
    <row r="291" customHeight="1" spans="2:11">
      <c r="B291" s="8" t="str">
        <f t="shared" si="10"/>
        <v/>
      </c>
      <c r="C291" s="8"/>
      <c r="D291" s="8"/>
      <c r="E291" s="8" t="str">
        <f>IFERROR(VLOOKUP(C291,选股!C291:E1287,2,FALSE),"-")</f>
        <v>-</v>
      </c>
      <c r="F291" s="8" t="str">
        <f>IFERROR(VLOOKUP(C291,选股!C291:E1287,3,FALSE),"-")</f>
        <v>-</v>
      </c>
      <c r="G291" s="8"/>
      <c r="H291" s="9"/>
      <c r="I291" s="9" t="str">
        <f t="shared" si="11"/>
        <v>-</v>
      </c>
      <c r="J291" s="9"/>
      <c r="K291" s="8"/>
    </row>
    <row r="292" customHeight="1" spans="2:11">
      <c r="B292" s="8" t="str">
        <f t="shared" si="10"/>
        <v/>
      </c>
      <c r="C292" s="8"/>
      <c r="D292" s="8"/>
      <c r="E292" s="8" t="str">
        <f>IFERROR(VLOOKUP(C292,选股!C292:E1288,2,FALSE),"-")</f>
        <v>-</v>
      </c>
      <c r="F292" s="8" t="str">
        <f>IFERROR(VLOOKUP(C292,选股!C292:E1288,3,FALSE),"-")</f>
        <v>-</v>
      </c>
      <c r="G292" s="8"/>
      <c r="H292" s="9"/>
      <c r="I292" s="9" t="str">
        <f t="shared" si="11"/>
        <v>-</v>
      </c>
      <c r="J292" s="9"/>
      <c r="K292" s="8"/>
    </row>
    <row r="293" customHeight="1" spans="2:11">
      <c r="B293" s="8" t="str">
        <f t="shared" si="10"/>
        <v/>
      </c>
      <c r="C293" s="8"/>
      <c r="D293" s="8"/>
      <c r="E293" s="8" t="str">
        <f>IFERROR(VLOOKUP(C293,选股!C293:E1289,2,FALSE),"-")</f>
        <v>-</v>
      </c>
      <c r="F293" s="8" t="str">
        <f>IFERROR(VLOOKUP(C293,选股!C293:E1289,3,FALSE),"-")</f>
        <v>-</v>
      </c>
      <c r="G293" s="8"/>
      <c r="H293" s="9"/>
      <c r="I293" s="9" t="str">
        <f t="shared" si="11"/>
        <v>-</v>
      </c>
      <c r="J293" s="9"/>
      <c r="K293" s="8"/>
    </row>
    <row r="294" customHeight="1" spans="2:11">
      <c r="B294" s="8" t="str">
        <f t="shared" si="10"/>
        <v/>
      </c>
      <c r="C294" s="8"/>
      <c r="D294" s="8"/>
      <c r="E294" s="8" t="str">
        <f>IFERROR(VLOOKUP(C294,选股!C294:E1290,2,FALSE),"-")</f>
        <v>-</v>
      </c>
      <c r="F294" s="8" t="str">
        <f>IFERROR(VLOOKUP(C294,选股!C294:E1290,3,FALSE),"-")</f>
        <v>-</v>
      </c>
      <c r="G294" s="8"/>
      <c r="H294" s="9"/>
      <c r="I294" s="9" t="str">
        <f t="shared" si="11"/>
        <v>-</v>
      </c>
      <c r="J294" s="9"/>
      <c r="K294" s="8"/>
    </row>
    <row r="295" customHeight="1" spans="2:11">
      <c r="B295" s="8" t="str">
        <f t="shared" si="10"/>
        <v/>
      </c>
      <c r="C295" s="8"/>
      <c r="D295" s="8"/>
      <c r="E295" s="8" t="str">
        <f>IFERROR(VLOOKUP(C295,选股!C295:E1291,2,FALSE),"-")</f>
        <v>-</v>
      </c>
      <c r="F295" s="8" t="str">
        <f>IFERROR(VLOOKUP(C295,选股!C295:E1291,3,FALSE),"-")</f>
        <v>-</v>
      </c>
      <c r="G295" s="8"/>
      <c r="H295" s="9"/>
      <c r="I295" s="9" t="str">
        <f t="shared" si="11"/>
        <v>-</v>
      </c>
      <c r="J295" s="9"/>
      <c r="K295" s="8"/>
    </row>
    <row r="296" customHeight="1" spans="2:11">
      <c r="B296" s="8" t="str">
        <f t="shared" si="10"/>
        <v/>
      </c>
      <c r="C296" s="8"/>
      <c r="D296" s="8"/>
      <c r="E296" s="8" t="str">
        <f>IFERROR(VLOOKUP(C296,选股!C296:E1292,2,FALSE),"-")</f>
        <v>-</v>
      </c>
      <c r="F296" s="8" t="str">
        <f>IFERROR(VLOOKUP(C296,选股!C296:E1292,3,FALSE),"-")</f>
        <v>-</v>
      </c>
      <c r="G296" s="8"/>
      <c r="H296" s="9"/>
      <c r="I296" s="9" t="str">
        <f t="shared" si="11"/>
        <v>-</v>
      </c>
      <c r="J296" s="9"/>
      <c r="K296" s="8"/>
    </row>
    <row r="297" customHeight="1" spans="2:11">
      <c r="B297" s="8" t="str">
        <f t="shared" si="10"/>
        <v/>
      </c>
      <c r="C297" s="8"/>
      <c r="D297" s="8"/>
      <c r="E297" s="8" t="str">
        <f>IFERROR(VLOOKUP(C297,选股!C297:E1293,2,FALSE),"-")</f>
        <v>-</v>
      </c>
      <c r="F297" s="8" t="str">
        <f>IFERROR(VLOOKUP(C297,选股!C297:E1293,3,FALSE),"-")</f>
        <v>-</v>
      </c>
      <c r="G297" s="8"/>
      <c r="H297" s="9"/>
      <c r="I297" s="9" t="str">
        <f t="shared" si="11"/>
        <v>-</v>
      </c>
      <c r="J297" s="9"/>
      <c r="K297" s="8"/>
    </row>
    <row r="298" customHeight="1" spans="2:11">
      <c r="B298" s="8" t="str">
        <f t="shared" si="10"/>
        <v/>
      </c>
      <c r="C298" s="8"/>
      <c r="D298" s="8"/>
      <c r="E298" s="8" t="str">
        <f>IFERROR(VLOOKUP(C298,选股!C298:E1294,2,FALSE),"-")</f>
        <v>-</v>
      </c>
      <c r="F298" s="8" t="str">
        <f>IFERROR(VLOOKUP(C298,选股!C298:E1294,3,FALSE),"-")</f>
        <v>-</v>
      </c>
      <c r="G298" s="8"/>
      <c r="H298" s="9"/>
      <c r="I298" s="9" t="str">
        <f t="shared" si="11"/>
        <v>-</v>
      </c>
      <c r="J298" s="9"/>
      <c r="K298" s="8"/>
    </row>
    <row r="299" customHeight="1" spans="2:11">
      <c r="B299" s="8" t="str">
        <f t="shared" si="10"/>
        <v/>
      </c>
      <c r="C299" s="8"/>
      <c r="D299" s="8"/>
      <c r="E299" s="8" t="str">
        <f>IFERROR(VLOOKUP(C299,选股!C299:E1295,2,FALSE),"-")</f>
        <v>-</v>
      </c>
      <c r="F299" s="8" t="str">
        <f>IFERROR(VLOOKUP(C299,选股!C299:E1295,3,FALSE),"-")</f>
        <v>-</v>
      </c>
      <c r="G299" s="8"/>
      <c r="H299" s="9"/>
      <c r="I299" s="9" t="str">
        <f t="shared" si="11"/>
        <v>-</v>
      </c>
      <c r="J299" s="9"/>
      <c r="K299" s="8"/>
    </row>
    <row r="300" customHeight="1" spans="2:11">
      <c r="B300" s="8" t="str">
        <f t="shared" si="10"/>
        <v/>
      </c>
      <c r="C300" s="8"/>
      <c r="D300" s="8"/>
      <c r="E300" s="8" t="str">
        <f>IFERROR(VLOOKUP(C300,选股!C300:E1296,2,FALSE),"-")</f>
        <v>-</v>
      </c>
      <c r="F300" s="8" t="str">
        <f>IFERROR(VLOOKUP(C300,选股!C300:E1296,3,FALSE),"-")</f>
        <v>-</v>
      </c>
      <c r="G300" s="8"/>
      <c r="H300" s="9"/>
      <c r="I300" s="9" t="str">
        <f t="shared" si="11"/>
        <v>-</v>
      </c>
      <c r="J300" s="9"/>
      <c r="K300" s="8"/>
    </row>
    <row r="301" customHeight="1" spans="2:11">
      <c r="B301" s="8" t="str">
        <f t="shared" si="10"/>
        <v/>
      </c>
      <c r="C301" s="8"/>
      <c r="D301" s="8"/>
      <c r="E301" s="8" t="str">
        <f>IFERROR(VLOOKUP(C301,选股!C301:E1297,2,FALSE),"-")</f>
        <v>-</v>
      </c>
      <c r="F301" s="8" t="str">
        <f>IFERROR(VLOOKUP(C301,选股!C301:E1297,3,FALSE),"-")</f>
        <v>-</v>
      </c>
      <c r="G301" s="8"/>
      <c r="H301" s="9"/>
      <c r="I301" s="9" t="str">
        <f t="shared" si="11"/>
        <v>-</v>
      </c>
      <c r="J301" s="9"/>
      <c r="K301" s="8"/>
    </row>
    <row r="302" customHeight="1" spans="2:11">
      <c r="B302" s="8" t="str">
        <f t="shared" si="10"/>
        <v/>
      </c>
      <c r="C302" s="8"/>
      <c r="D302" s="8"/>
      <c r="E302" s="8" t="str">
        <f>IFERROR(VLOOKUP(C302,选股!C302:E1298,2,FALSE),"-")</f>
        <v>-</v>
      </c>
      <c r="F302" s="8" t="str">
        <f>IFERROR(VLOOKUP(C302,选股!C302:E1298,3,FALSE),"-")</f>
        <v>-</v>
      </c>
      <c r="G302" s="8"/>
      <c r="H302" s="9"/>
      <c r="I302" s="9" t="str">
        <f t="shared" si="11"/>
        <v>-</v>
      </c>
      <c r="J302" s="9"/>
      <c r="K302" s="8"/>
    </row>
    <row r="303" customHeight="1" spans="2:11">
      <c r="B303" s="8" t="str">
        <f t="shared" si="10"/>
        <v/>
      </c>
      <c r="C303" s="8"/>
      <c r="D303" s="8"/>
      <c r="E303" s="8" t="str">
        <f>IFERROR(VLOOKUP(C303,选股!C303:E1299,2,FALSE),"-")</f>
        <v>-</v>
      </c>
      <c r="F303" s="8" t="str">
        <f>IFERROR(VLOOKUP(C303,选股!C303:E1299,3,FALSE),"-")</f>
        <v>-</v>
      </c>
      <c r="G303" s="8"/>
      <c r="H303" s="9"/>
      <c r="I303" s="9" t="str">
        <f t="shared" si="11"/>
        <v>-</v>
      </c>
      <c r="J303" s="9"/>
      <c r="K303" s="8"/>
    </row>
    <row r="304" customHeight="1" spans="2:11">
      <c r="B304" s="8" t="str">
        <f t="shared" si="10"/>
        <v/>
      </c>
      <c r="C304" s="8"/>
      <c r="D304" s="8"/>
      <c r="E304" s="8" t="str">
        <f>IFERROR(VLOOKUP(C304,选股!C304:E1300,2,FALSE),"-")</f>
        <v>-</v>
      </c>
      <c r="F304" s="8" t="str">
        <f>IFERROR(VLOOKUP(C304,选股!C304:E1300,3,FALSE),"-")</f>
        <v>-</v>
      </c>
      <c r="G304" s="8"/>
      <c r="H304" s="9"/>
      <c r="I304" s="9" t="str">
        <f t="shared" si="11"/>
        <v>-</v>
      </c>
      <c r="J304" s="9"/>
      <c r="K304" s="8"/>
    </row>
    <row r="305" customHeight="1" spans="2:11">
      <c r="B305" s="8" t="str">
        <f t="shared" si="10"/>
        <v/>
      </c>
      <c r="C305" s="8"/>
      <c r="D305" s="8"/>
      <c r="E305" s="8" t="str">
        <f>IFERROR(VLOOKUP(C305,选股!C305:E1301,2,FALSE),"-")</f>
        <v>-</v>
      </c>
      <c r="F305" s="8" t="str">
        <f>IFERROR(VLOOKUP(C305,选股!C305:E1301,3,FALSE),"-")</f>
        <v>-</v>
      </c>
      <c r="G305" s="8"/>
      <c r="H305" s="9"/>
      <c r="I305" s="9" t="str">
        <f t="shared" si="11"/>
        <v>-</v>
      </c>
      <c r="J305" s="9"/>
      <c r="K305" s="8"/>
    </row>
    <row r="306" customHeight="1" spans="2:11">
      <c r="B306" s="8" t="str">
        <f t="shared" si="10"/>
        <v/>
      </c>
      <c r="C306" s="8"/>
      <c r="D306" s="8"/>
      <c r="E306" s="8" t="str">
        <f>IFERROR(VLOOKUP(C306,选股!C306:E1302,2,FALSE),"-")</f>
        <v>-</v>
      </c>
      <c r="F306" s="8" t="str">
        <f>IFERROR(VLOOKUP(C306,选股!C306:E1302,3,FALSE),"-")</f>
        <v>-</v>
      </c>
      <c r="G306" s="8"/>
      <c r="H306" s="9"/>
      <c r="I306" s="9" t="str">
        <f t="shared" si="11"/>
        <v>-</v>
      </c>
      <c r="J306" s="9"/>
      <c r="K306" s="8"/>
    </row>
    <row r="307" customHeight="1" spans="2:11">
      <c r="B307" s="8" t="str">
        <f t="shared" si="10"/>
        <v/>
      </c>
      <c r="C307" s="8"/>
      <c r="D307" s="8"/>
      <c r="E307" s="8" t="str">
        <f>IFERROR(VLOOKUP(C307,选股!C307:E1303,2,FALSE),"-")</f>
        <v>-</v>
      </c>
      <c r="F307" s="8" t="str">
        <f>IFERROR(VLOOKUP(C307,选股!C307:E1303,3,FALSE),"-")</f>
        <v>-</v>
      </c>
      <c r="G307" s="8"/>
      <c r="H307" s="9"/>
      <c r="I307" s="9" t="str">
        <f t="shared" si="11"/>
        <v>-</v>
      </c>
      <c r="J307" s="9"/>
      <c r="K307" s="8"/>
    </row>
    <row r="308" customHeight="1" spans="2:11">
      <c r="B308" s="8" t="str">
        <f t="shared" si="10"/>
        <v/>
      </c>
      <c r="C308" s="8"/>
      <c r="D308" s="8"/>
      <c r="E308" s="8" t="str">
        <f>IFERROR(VLOOKUP(C308,选股!C308:E1304,2,FALSE),"-")</f>
        <v>-</v>
      </c>
      <c r="F308" s="8" t="str">
        <f>IFERROR(VLOOKUP(C308,选股!C308:E1304,3,FALSE),"-")</f>
        <v>-</v>
      </c>
      <c r="G308" s="8"/>
      <c r="H308" s="9"/>
      <c r="I308" s="9" t="str">
        <f t="shared" si="11"/>
        <v>-</v>
      </c>
      <c r="J308" s="9"/>
      <c r="K308" s="8"/>
    </row>
    <row r="309" customHeight="1" spans="2:11">
      <c r="B309" s="8" t="str">
        <f t="shared" si="10"/>
        <v/>
      </c>
      <c r="C309" s="8"/>
      <c r="D309" s="8"/>
      <c r="E309" s="8" t="str">
        <f>IFERROR(VLOOKUP(C309,选股!C309:E1305,2,FALSE),"-")</f>
        <v>-</v>
      </c>
      <c r="F309" s="8" t="str">
        <f>IFERROR(VLOOKUP(C309,选股!C309:E1305,3,FALSE),"-")</f>
        <v>-</v>
      </c>
      <c r="G309" s="8"/>
      <c r="H309" s="9"/>
      <c r="I309" s="9" t="str">
        <f t="shared" si="11"/>
        <v>-</v>
      </c>
      <c r="J309" s="9"/>
      <c r="K309" s="8"/>
    </row>
    <row r="310" customHeight="1" spans="2:11">
      <c r="B310" s="8" t="str">
        <f t="shared" si="10"/>
        <v/>
      </c>
      <c r="C310" s="8"/>
      <c r="D310" s="8"/>
      <c r="E310" s="8" t="str">
        <f>IFERROR(VLOOKUP(C310,选股!C310:E1306,2,FALSE),"-")</f>
        <v>-</v>
      </c>
      <c r="F310" s="8" t="str">
        <f>IFERROR(VLOOKUP(C310,选股!C310:E1306,3,FALSE),"-")</f>
        <v>-</v>
      </c>
      <c r="G310" s="8"/>
      <c r="H310" s="9"/>
      <c r="I310" s="9" t="str">
        <f t="shared" si="11"/>
        <v>-</v>
      </c>
      <c r="J310" s="9"/>
      <c r="K310" s="8"/>
    </row>
    <row r="311" customHeight="1" spans="2:11">
      <c r="B311" s="8" t="str">
        <f t="shared" si="10"/>
        <v/>
      </c>
      <c r="C311" s="8"/>
      <c r="D311" s="8"/>
      <c r="E311" s="8" t="str">
        <f>IFERROR(VLOOKUP(C311,选股!C311:E1307,2,FALSE),"-")</f>
        <v>-</v>
      </c>
      <c r="F311" s="8" t="str">
        <f>IFERROR(VLOOKUP(C311,选股!C311:E1307,3,FALSE),"-")</f>
        <v>-</v>
      </c>
      <c r="G311" s="8"/>
      <c r="H311" s="9"/>
      <c r="I311" s="9" t="str">
        <f t="shared" si="11"/>
        <v>-</v>
      </c>
      <c r="J311" s="9"/>
      <c r="K311" s="8"/>
    </row>
    <row r="312" customHeight="1" spans="2:11">
      <c r="B312" s="8" t="str">
        <f t="shared" si="10"/>
        <v/>
      </c>
      <c r="C312" s="8"/>
      <c r="D312" s="8"/>
      <c r="E312" s="8" t="str">
        <f>IFERROR(VLOOKUP(C312,选股!C312:E1308,2,FALSE),"-")</f>
        <v>-</v>
      </c>
      <c r="F312" s="8" t="str">
        <f>IFERROR(VLOOKUP(C312,选股!C312:E1308,3,FALSE),"-")</f>
        <v>-</v>
      </c>
      <c r="G312" s="8"/>
      <c r="H312" s="9"/>
      <c r="I312" s="9" t="str">
        <f t="shared" si="11"/>
        <v>-</v>
      </c>
      <c r="J312" s="9"/>
      <c r="K312" s="8"/>
    </row>
    <row r="313" customHeight="1" spans="2:11">
      <c r="B313" s="8" t="str">
        <f t="shared" si="10"/>
        <v/>
      </c>
      <c r="C313" s="8"/>
      <c r="D313" s="8"/>
      <c r="E313" s="8" t="str">
        <f>IFERROR(VLOOKUP(C313,选股!C313:E1309,2,FALSE),"-")</f>
        <v>-</v>
      </c>
      <c r="F313" s="8" t="str">
        <f>IFERROR(VLOOKUP(C313,选股!C313:E1309,3,FALSE),"-")</f>
        <v>-</v>
      </c>
      <c r="G313" s="8"/>
      <c r="H313" s="9"/>
      <c r="I313" s="9" t="str">
        <f t="shared" si="11"/>
        <v>-</v>
      </c>
      <c r="J313" s="9"/>
      <c r="K313" s="8"/>
    </row>
    <row r="314" customHeight="1" spans="2:11">
      <c r="B314" s="8" t="str">
        <f t="shared" si="10"/>
        <v/>
      </c>
      <c r="C314" s="8"/>
      <c r="D314" s="8"/>
      <c r="E314" s="8" t="str">
        <f>IFERROR(VLOOKUP(C314,选股!C314:E1310,2,FALSE),"-")</f>
        <v>-</v>
      </c>
      <c r="F314" s="8" t="str">
        <f>IFERROR(VLOOKUP(C314,选股!C314:E1310,3,FALSE),"-")</f>
        <v>-</v>
      </c>
      <c r="G314" s="8"/>
      <c r="H314" s="9"/>
      <c r="I314" s="9" t="str">
        <f t="shared" si="11"/>
        <v>-</v>
      </c>
      <c r="J314" s="9"/>
      <c r="K314" s="8"/>
    </row>
    <row r="315" customHeight="1" spans="2:11">
      <c r="B315" s="8" t="str">
        <f t="shared" si="10"/>
        <v/>
      </c>
      <c r="C315" s="8"/>
      <c r="D315" s="8"/>
      <c r="E315" s="8" t="str">
        <f>IFERROR(VLOOKUP(C315,选股!C315:E1311,2,FALSE),"-")</f>
        <v>-</v>
      </c>
      <c r="F315" s="8" t="str">
        <f>IFERROR(VLOOKUP(C315,选股!C315:E1311,3,FALSE),"-")</f>
        <v>-</v>
      </c>
      <c r="G315" s="8"/>
      <c r="H315" s="9"/>
      <c r="I315" s="9" t="str">
        <f t="shared" si="11"/>
        <v>-</v>
      </c>
      <c r="J315" s="9"/>
      <c r="K315" s="8"/>
    </row>
    <row r="316" customHeight="1" spans="2:11">
      <c r="B316" s="8" t="str">
        <f t="shared" si="10"/>
        <v/>
      </c>
      <c r="C316" s="8"/>
      <c r="D316" s="8"/>
      <c r="E316" s="8" t="str">
        <f>IFERROR(VLOOKUP(C316,选股!C316:E1312,2,FALSE),"-")</f>
        <v>-</v>
      </c>
      <c r="F316" s="8" t="str">
        <f>IFERROR(VLOOKUP(C316,选股!C316:E1312,3,FALSE),"-")</f>
        <v>-</v>
      </c>
      <c r="G316" s="8"/>
      <c r="H316" s="9"/>
      <c r="I316" s="9" t="str">
        <f t="shared" si="11"/>
        <v>-</v>
      </c>
      <c r="J316" s="9"/>
      <c r="K316" s="8"/>
    </row>
    <row r="317" customHeight="1" spans="2:11">
      <c r="B317" s="8" t="str">
        <f t="shared" si="10"/>
        <v/>
      </c>
      <c r="C317" s="8"/>
      <c r="D317" s="8"/>
      <c r="E317" s="8" t="str">
        <f>IFERROR(VLOOKUP(C317,选股!C317:E1313,2,FALSE),"-")</f>
        <v>-</v>
      </c>
      <c r="F317" s="8" t="str">
        <f>IFERROR(VLOOKUP(C317,选股!C317:E1313,3,FALSE),"-")</f>
        <v>-</v>
      </c>
      <c r="G317" s="8"/>
      <c r="H317" s="9"/>
      <c r="I317" s="9" t="str">
        <f t="shared" si="11"/>
        <v>-</v>
      </c>
      <c r="J317" s="9"/>
      <c r="K317" s="8"/>
    </row>
    <row r="318" customHeight="1" spans="2:11">
      <c r="B318" s="8" t="str">
        <f t="shared" si="10"/>
        <v/>
      </c>
      <c r="C318" s="8"/>
      <c r="D318" s="8"/>
      <c r="E318" s="8" t="str">
        <f>IFERROR(VLOOKUP(C318,选股!C318:E1314,2,FALSE),"-")</f>
        <v>-</v>
      </c>
      <c r="F318" s="8" t="str">
        <f>IFERROR(VLOOKUP(C318,选股!C318:E1314,3,FALSE),"-")</f>
        <v>-</v>
      </c>
      <c r="G318" s="8"/>
      <c r="H318" s="9"/>
      <c r="I318" s="9" t="str">
        <f t="shared" si="11"/>
        <v>-</v>
      </c>
      <c r="J318" s="9"/>
      <c r="K318" s="8"/>
    </row>
    <row r="319" customHeight="1" spans="2:11">
      <c r="B319" s="8" t="str">
        <f t="shared" si="10"/>
        <v/>
      </c>
      <c r="C319" s="8"/>
      <c r="D319" s="8"/>
      <c r="E319" s="8" t="str">
        <f>IFERROR(VLOOKUP(C319,选股!C319:E1315,2,FALSE),"-")</f>
        <v>-</v>
      </c>
      <c r="F319" s="8" t="str">
        <f>IFERROR(VLOOKUP(C319,选股!C319:E1315,3,FALSE),"-")</f>
        <v>-</v>
      </c>
      <c r="G319" s="8"/>
      <c r="H319" s="9"/>
      <c r="I319" s="9" t="str">
        <f t="shared" si="11"/>
        <v>-</v>
      </c>
      <c r="J319" s="9"/>
      <c r="K319" s="8"/>
    </row>
    <row r="320" customHeight="1" spans="2:11">
      <c r="B320" s="8" t="str">
        <f t="shared" si="10"/>
        <v/>
      </c>
      <c r="C320" s="8"/>
      <c r="D320" s="8"/>
      <c r="E320" s="8" t="str">
        <f>IFERROR(VLOOKUP(C320,选股!C320:E1316,2,FALSE),"-")</f>
        <v>-</v>
      </c>
      <c r="F320" s="8" t="str">
        <f>IFERROR(VLOOKUP(C320,选股!C320:E1316,3,FALSE),"-")</f>
        <v>-</v>
      </c>
      <c r="G320" s="8"/>
      <c r="H320" s="9"/>
      <c r="I320" s="9" t="str">
        <f t="shared" si="11"/>
        <v>-</v>
      </c>
      <c r="J320" s="9"/>
      <c r="K320" s="8"/>
    </row>
    <row r="321" customHeight="1" spans="2:11">
      <c r="B321" s="8" t="str">
        <f t="shared" si="10"/>
        <v/>
      </c>
      <c r="C321" s="8"/>
      <c r="D321" s="8"/>
      <c r="E321" s="8" t="str">
        <f>IFERROR(VLOOKUP(C321,选股!C321:E1317,2,FALSE),"-")</f>
        <v>-</v>
      </c>
      <c r="F321" s="8" t="str">
        <f>IFERROR(VLOOKUP(C321,选股!C321:E1317,3,FALSE),"-")</f>
        <v>-</v>
      </c>
      <c r="G321" s="8"/>
      <c r="H321" s="9"/>
      <c r="I321" s="9" t="str">
        <f t="shared" si="11"/>
        <v>-</v>
      </c>
      <c r="J321" s="9"/>
      <c r="K321" s="8"/>
    </row>
    <row r="322" customHeight="1" spans="2:11">
      <c r="B322" s="8" t="str">
        <f t="shared" si="10"/>
        <v/>
      </c>
      <c r="C322" s="8"/>
      <c r="D322" s="8"/>
      <c r="E322" s="8" t="str">
        <f>IFERROR(VLOOKUP(C322,选股!C322:E1318,2,FALSE),"-")</f>
        <v>-</v>
      </c>
      <c r="F322" s="8" t="str">
        <f>IFERROR(VLOOKUP(C322,选股!C322:E1318,3,FALSE),"-")</f>
        <v>-</v>
      </c>
      <c r="G322" s="8"/>
      <c r="H322" s="9"/>
      <c r="I322" s="9" t="str">
        <f t="shared" si="11"/>
        <v>-</v>
      </c>
      <c r="J322" s="9"/>
      <c r="K322" s="8"/>
    </row>
    <row r="323" customHeight="1" spans="2:11">
      <c r="B323" s="8" t="str">
        <f t="shared" si="10"/>
        <v/>
      </c>
      <c r="C323" s="8"/>
      <c r="D323" s="8"/>
      <c r="E323" s="8" t="str">
        <f>IFERROR(VLOOKUP(C323,选股!C323:E1319,2,FALSE),"-")</f>
        <v>-</v>
      </c>
      <c r="F323" s="8" t="str">
        <f>IFERROR(VLOOKUP(C323,选股!C323:E1319,3,FALSE),"-")</f>
        <v>-</v>
      </c>
      <c r="G323" s="8"/>
      <c r="H323" s="9"/>
      <c r="I323" s="9" t="str">
        <f t="shared" si="11"/>
        <v>-</v>
      </c>
      <c r="J323" s="9"/>
      <c r="K323" s="8"/>
    </row>
    <row r="324" customHeight="1" spans="2:11">
      <c r="B324" s="8" t="str">
        <f t="shared" si="10"/>
        <v/>
      </c>
      <c r="C324" s="8"/>
      <c r="D324" s="8"/>
      <c r="E324" s="8" t="str">
        <f>IFERROR(VLOOKUP(C324,选股!C324:E1320,2,FALSE),"-")</f>
        <v>-</v>
      </c>
      <c r="F324" s="8" t="str">
        <f>IFERROR(VLOOKUP(C324,选股!C324:E1320,3,FALSE),"-")</f>
        <v>-</v>
      </c>
      <c r="G324" s="8"/>
      <c r="H324" s="9"/>
      <c r="I324" s="9" t="str">
        <f t="shared" si="11"/>
        <v>-</v>
      </c>
      <c r="J324" s="9"/>
      <c r="K324" s="8"/>
    </row>
    <row r="325" customHeight="1" spans="2:11">
      <c r="B325" s="8" t="str">
        <f t="shared" ref="B325:B388" si="12">IF(C325&lt;&gt;"",ROW()-3,"")</f>
        <v/>
      </c>
      <c r="C325" s="8"/>
      <c r="D325" s="8"/>
      <c r="E325" s="8" t="str">
        <f>IFERROR(VLOOKUP(C325,选股!C325:E1321,2,FALSE),"-")</f>
        <v>-</v>
      </c>
      <c r="F325" s="8" t="str">
        <f>IFERROR(VLOOKUP(C325,选股!C325:E1321,3,FALSE),"-")</f>
        <v>-</v>
      </c>
      <c r="G325" s="8"/>
      <c r="H325" s="9"/>
      <c r="I325" s="9" t="str">
        <f t="shared" ref="I325:I388" si="13">IFERROR(IF(AND(G325&lt;&gt;"",H325&lt;&gt;""),G325*H325,"-"),"")</f>
        <v>-</v>
      </c>
      <c r="J325" s="9"/>
      <c r="K325" s="8"/>
    </row>
    <row r="326" customHeight="1" spans="2:11">
      <c r="B326" s="8" t="str">
        <f t="shared" si="12"/>
        <v/>
      </c>
      <c r="C326" s="8"/>
      <c r="D326" s="8"/>
      <c r="E326" s="8" t="str">
        <f>IFERROR(VLOOKUP(C326,选股!C326:E1322,2,FALSE),"-")</f>
        <v>-</v>
      </c>
      <c r="F326" s="8" t="str">
        <f>IFERROR(VLOOKUP(C326,选股!C326:E1322,3,FALSE),"-")</f>
        <v>-</v>
      </c>
      <c r="G326" s="8"/>
      <c r="H326" s="9"/>
      <c r="I326" s="9" t="str">
        <f t="shared" si="13"/>
        <v>-</v>
      </c>
      <c r="J326" s="9"/>
      <c r="K326" s="8"/>
    </row>
    <row r="327" customHeight="1" spans="2:11">
      <c r="B327" s="8" t="str">
        <f t="shared" si="12"/>
        <v/>
      </c>
      <c r="C327" s="8"/>
      <c r="D327" s="8"/>
      <c r="E327" s="8" t="str">
        <f>IFERROR(VLOOKUP(C327,选股!C327:E1323,2,FALSE),"-")</f>
        <v>-</v>
      </c>
      <c r="F327" s="8" t="str">
        <f>IFERROR(VLOOKUP(C327,选股!C327:E1323,3,FALSE),"-")</f>
        <v>-</v>
      </c>
      <c r="G327" s="8"/>
      <c r="H327" s="9"/>
      <c r="I327" s="9" t="str">
        <f t="shared" si="13"/>
        <v>-</v>
      </c>
      <c r="J327" s="9"/>
      <c r="K327" s="8"/>
    </row>
    <row r="328" customHeight="1" spans="2:11">
      <c r="B328" s="8" t="str">
        <f t="shared" si="12"/>
        <v/>
      </c>
      <c r="C328" s="8"/>
      <c r="D328" s="8"/>
      <c r="E328" s="8" t="str">
        <f>IFERROR(VLOOKUP(C328,选股!C328:E1324,2,FALSE),"-")</f>
        <v>-</v>
      </c>
      <c r="F328" s="8" t="str">
        <f>IFERROR(VLOOKUP(C328,选股!C328:E1324,3,FALSE),"-")</f>
        <v>-</v>
      </c>
      <c r="G328" s="8"/>
      <c r="H328" s="9"/>
      <c r="I328" s="9" t="str">
        <f t="shared" si="13"/>
        <v>-</v>
      </c>
      <c r="J328" s="9"/>
      <c r="K328" s="8"/>
    </row>
    <row r="329" customHeight="1" spans="2:11">
      <c r="B329" s="8" t="str">
        <f t="shared" si="12"/>
        <v/>
      </c>
      <c r="C329" s="8"/>
      <c r="D329" s="8"/>
      <c r="E329" s="8" t="str">
        <f>IFERROR(VLOOKUP(C329,选股!C329:E1325,2,FALSE),"-")</f>
        <v>-</v>
      </c>
      <c r="F329" s="8" t="str">
        <f>IFERROR(VLOOKUP(C329,选股!C329:E1325,3,FALSE),"-")</f>
        <v>-</v>
      </c>
      <c r="G329" s="8"/>
      <c r="H329" s="9"/>
      <c r="I329" s="9" t="str">
        <f t="shared" si="13"/>
        <v>-</v>
      </c>
      <c r="J329" s="9"/>
      <c r="K329" s="8"/>
    </row>
    <row r="330" customHeight="1" spans="2:11">
      <c r="B330" s="8" t="str">
        <f t="shared" si="12"/>
        <v/>
      </c>
      <c r="C330" s="8"/>
      <c r="D330" s="8"/>
      <c r="E330" s="8" t="str">
        <f>IFERROR(VLOOKUP(C330,选股!C330:E1326,2,FALSE),"-")</f>
        <v>-</v>
      </c>
      <c r="F330" s="8" t="str">
        <f>IFERROR(VLOOKUP(C330,选股!C330:E1326,3,FALSE),"-")</f>
        <v>-</v>
      </c>
      <c r="G330" s="8"/>
      <c r="H330" s="9"/>
      <c r="I330" s="9" t="str">
        <f t="shared" si="13"/>
        <v>-</v>
      </c>
      <c r="J330" s="9"/>
      <c r="K330" s="8"/>
    </row>
    <row r="331" customHeight="1" spans="2:11">
      <c r="B331" s="8" t="str">
        <f t="shared" si="12"/>
        <v/>
      </c>
      <c r="C331" s="8"/>
      <c r="D331" s="8"/>
      <c r="E331" s="8" t="str">
        <f>IFERROR(VLOOKUP(C331,选股!C331:E1327,2,FALSE),"-")</f>
        <v>-</v>
      </c>
      <c r="F331" s="8" t="str">
        <f>IFERROR(VLOOKUP(C331,选股!C331:E1327,3,FALSE),"-")</f>
        <v>-</v>
      </c>
      <c r="G331" s="8"/>
      <c r="H331" s="9"/>
      <c r="I331" s="9" t="str">
        <f t="shared" si="13"/>
        <v>-</v>
      </c>
      <c r="J331" s="9"/>
      <c r="K331" s="8"/>
    </row>
    <row r="332" customHeight="1" spans="2:11">
      <c r="B332" s="8" t="str">
        <f t="shared" si="12"/>
        <v/>
      </c>
      <c r="C332" s="8"/>
      <c r="D332" s="8"/>
      <c r="E332" s="8" t="str">
        <f>IFERROR(VLOOKUP(C332,选股!C332:E1328,2,FALSE),"-")</f>
        <v>-</v>
      </c>
      <c r="F332" s="8" t="str">
        <f>IFERROR(VLOOKUP(C332,选股!C332:E1328,3,FALSE),"-")</f>
        <v>-</v>
      </c>
      <c r="G332" s="8"/>
      <c r="H332" s="9"/>
      <c r="I332" s="9" t="str">
        <f t="shared" si="13"/>
        <v>-</v>
      </c>
      <c r="J332" s="9"/>
      <c r="K332" s="8"/>
    </row>
    <row r="333" customHeight="1" spans="2:11">
      <c r="B333" s="8" t="str">
        <f t="shared" si="12"/>
        <v/>
      </c>
      <c r="C333" s="8"/>
      <c r="D333" s="8"/>
      <c r="E333" s="8" t="str">
        <f>IFERROR(VLOOKUP(C333,选股!C333:E1329,2,FALSE),"-")</f>
        <v>-</v>
      </c>
      <c r="F333" s="8" t="str">
        <f>IFERROR(VLOOKUP(C333,选股!C333:E1329,3,FALSE),"-")</f>
        <v>-</v>
      </c>
      <c r="G333" s="8"/>
      <c r="H333" s="9"/>
      <c r="I333" s="9" t="str">
        <f t="shared" si="13"/>
        <v>-</v>
      </c>
      <c r="J333" s="9"/>
      <c r="K333" s="8"/>
    </row>
    <row r="334" customHeight="1" spans="2:11">
      <c r="B334" s="8" t="str">
        <f t="shared" si="12"/>
        <v/>
      </c>
      <c r="C334" s="8"/>
      <c r="D334" s="8"/>
      <c r="E334" s="8" t="str">
        <f>IFERROR(VLOOKUP(C334,选股!C334:E1330,2,FALSE),"-")</f>
        <v>-</v>
      </c>
      <c r="F334" s="8" t="str">
        <f>IFERROR(VLOOKUP(C334,选股!C334:E1330,3,FALSE),"-")</f>
        <v>-</v>
      </c>
      <c r="G334" s="8"/>
      <c r="H334" s="9"/>
      <c r="I334" s="9" t="str">
        <f t="shared" si="13"/>
        <v>-</v>
      </c>
      <c r="J334" s="9"/>
      <c r="K334" s="8"/>
    </row>
    <row r="335" customHeight="1" spans="2:11">
      <c r="B335" s="8" t="str">
        <f t="shared" si="12"/>
        <v/>
      </c>
      <c r="C335" s="8"/>
      <c r="D335" s="8"/>
      <c r="E335" s="8" t="str">
        <f>IFERROR(VLOOKUP(C335,选股!C335:E1331,2,FALSE),"-")</f>
        <v>-</v>
      </c>
      <c r="F335" s="8" t="str">
        <f>IFERROR(VLOOKUP(C335,选股!C335:E1331,3,FALSE),"-")</f>
        <v>-</v>
      </c>
      <c r="G335" s="8"/>
      <c r="H335" s="9"/>
      <c r="I335" s="9" t="str">
        <f t="shared" si="13"/>
        <v>-</v>
      </c>
      <c r="J335" s="9"/>
      <c r="K335" s="8"/>
    </row>
    <row r="336" customHeight="1" spans="2:11">
      <c r="B336" s="8" t="str">
        <f t="shared" si="12"/>
        <v/>
      </c>
      <c r="C336" s="8"/>
      <c r="D336" s="8"/>
      <c r="E336" s="8" t="str">
        <f>IFERROR(VLOOKUP(C336,选股!C336:E1332,2,FALSE),"-")</f>
        <v>-</v>
      </c>
      <c r="F336" s="8" t="str">
        <f>IFERROR(VLOOKUP(C336,选股!C336:E1332,3,FALSE),"-")</f>
        <v>-</v>
      </c>
      <c r="G336" s="8"/>
      <c r="H336" s="9"/>
      <c r="I336" s="9" t="str">
        <f t="shared" si="13"/>
        <v>-</v>
      </c>
      <c r="J336" s="9"/>
      <c r="K336" s="8"/>
    </row>
    <row r="337" customHeight="1" spans="2:11">
      <c r="B337" s="8" t="str">
        <f t="shared" si="12"/>
        <v/>
      </c>
      <c r="C337" s="8"/>
      <c r="D337" s="8"/>
      <c r="E337" s="8" t="str">
        <f>IFERROR(VLOOKUP(C337,选股!C337:E1333,2,FALSE),"-")</f>
        <v>-</v>
      </c>
      <c r="F337" s="8" t="str">
        <f>IFERROR(VLOOKUP(C337,选股!C337:E1333,3,FALSE),"-")</f>
        <v>-</v>
      </c>
      <c r="G337" s="8"/>
      <c r="H337" s="9"/>
      <c r="I337" s="9" t="str">
        <f t="shared" si="13"/>
        <v>-</v>
      </c>
      <c r="J337" s="9"/>
      <c r="K337" s="8"/>
    </row>
    <row r="338" customHeight="1" spans="2:11">
      <c r="B338" s="8" t="str">
        <f t="shared" si="12"/>
        <v/>
      </c>
      <c r="C338" s="8"/>
      <c r="D338" s="8"/>
      <c r="E338" s="8" t="str">
        <f>IFERROR(VLOOKUP(C338,选股!C338:E1334,2,FALSE),"-")</f>
        <v>-</v>
      </c>
      <c r="F338" s="8" t="str">
        <f>IFERROR(VLOOKUP(C338,选股!C338:E1334,3,FALSE),"-")</f>
        <v>-</v>
      </c>
      <c r="G338" s="8"/>
      <c r="H338" s="9"/>
      <c r="I338" s="9" t="str">
        <f t="shared" si="13"/>
        <v>-</v>
      </c>
      <c r="J338" s="9"/>
      <c r="K338" s="8"/>
    </row>
    <row r="339" customHeight="1" spans="2:11">
      <c r="B339" s="8" t="str">
        <f t="shared" si="12"/>
        <v/>
      </c>
      <c r="C339" s="8"/>
      <c r="D339" s="8"/>
      <c r="E339" s="8" t="str">
        <f>IFERROR(VLOOKUP(C339,选股!C339:E1335,2,FALSE),"-")</f>
        <v>-</v>
      </c>
      <c r="F339" s="8" t="str">
        <f>IFERROR(VLOOKUP(C339,选股!C339:E1335,3,FALSE),"-")</f>
        <v>-</v>
      </c>
      <c r="G339" s="8"/>
      <c r="H339" s="9"/>
      <c r="I339" s="9" t="str">
        <f t="shared" si="13"/>
        <v>-</v>
      </c>
      <c r="J339" s="9"/>
      <c r="K339" s="8"/>
    </row>
    <row r="340" customHeight="1" spans="2:11">
      <c r="B340" s="8" t="str">
        <f t="shared" si="12"/>
        <v/>
      </c>
      <c r="C340" s="8"/>
      <c r="D340" s="8"/>
      <c r="E340" s="8" t="str">
        <f>IFERROR(VLOOKUP(C340,选股!C340:E1336,2,FALSE),"-")</f>
        <v>-</v>
      </c>
      <c r="F340" s="8" t="str">
        <f>IFERROR(VLOOKUP(C340,选股!C340:E1336,3,FALSE),"-")</f>
        <v>-</v>
      </c>
      <c r="G340" s="8"/>
      <c r="H340" s="9"/>
      <c r="I340" s="9" t="str">
        <f t="shared" si="13"/>
        <v>-</v>
      </c>
      <c r="J340" s="9"/>
      <c r="K340" s="8"/>
    </row>
    <row r="341" customHeight="1" spans="2:11">
      <c r="B341" s="8" t="str">
        <f t="shared" si="12"/>
        <v/>
      </c>
      <c r="C341" s="8"/>
      <c r="D341" s="8"/>
      <c r="E341" s="8" t="str">
        <f>IFERROR(VLOOKUP(C341,选股!C341:E1337,2,FALSE),"-")</f>
        <v>-</v>
      </c>
      <c r="F341" s="8" t="str">
        <f>IFERROR(VLOOKUP(C341,选股!C341:E1337,3,FALSE),"-")</f>
        <v>-</v>
      </c>
      <c r="G341" s="8"/>
      <c r="H341" s="9"/>
      <c r="I341" s="9" t="str">
        <f t="shared" si="13"/>
        <v>-</v>
      </c>
      <c r="J341" s="9"/>
      <c r="K341" s="8"/>
    </row>
    <row r="342" customHeight="1" spans="2:11">
      <c r="B342" s="8" t="str">
        <f t="shared" si="12"/>
        <v/>
      </c>
      <c r="C342" s="8"/>
      <c r="D342" s="8"/>
      <c r="E342" s="8" t="str">
        <f>IFERROR(VLOOKUP(C342,选股!C342:E1338,2,FALSE),"-")</f>
        <v>-</v>
      </c>
      <c r="F342" s="8" t="str">
        <f>IFERROR(VLOOKUP(C342,选股!C342:E1338,3,FALSE),"-")</f>
        <v>-</v>
      </c>
      <c r="G342" s="8"/>
      <c r="H342" s="9"/>
      <c r="I342" s="9" t="str">
        <f t="shared" si="13"/>
        <v>-</v>
      </c>
      <c r="J342" s="9"/>
      <c r="K342" s="8"/>
    </row>
    <row r="343" customHeight="1" spans="2:11">
      <c r="B343" s="8" t="str">
        <f t="shared" si="12"/>
        <v/>
      </c>
      <c r="C343" s="8"/>
      <c r="D343" s="8"/>
      <c r="E343" s="8" t="str">
        <f>IFERROR(VLOOKUP(C343,选股!C343:E1339,2,FALSE),"-")</f>
        <v>-</v>
      </c>
      <c r="F343" s="8" t="str">
        <f>IFERROR(VLOOKUP(C343,选股!C343:E1339,3,FALSE),"-")</f>
        <v>-</v>
      </c>
      <c r="G343" s="8"/>
      <c r="H343" s="9"/>
      <c r="I343" s="9" t="str">
        <f t="shared" si="13"/>
        <v>-</v>
      </c>
      <c r="J343" s="9"/>
      <c r="K343" s="8"/>
    </row>
    <row r="344" customHeight="1" spans="2:11">
      <c r="B344" s="8" t="str">
        <f t="shared" si="12"/>
        <v/>
      </c>
      <c r="C344" s="8"/>
      <c r="D344" s="8"/>
      <c r="E344" s="8" t="str">
        <f>IFERROR(VLOOKUP(C344,选股!C344:E1340,2,FALSE),"-")</f>
        <v>-</v>
      </c>
      <c r="F344" s="8" t="str">
        <f>IFERROR(VLOOKUP(C344,选股!C344:E1340,3,FALSE),"-")</f>
        <v>-</v>
      </c>
      <c r="G344" s="8"/>
      <c r="H344" s="9"/>
      <c r="I344" s="9" t="str">
        <f t="shared" si="13"/>
        <v>-</v>
      </c>
      <c r="J344" s="9"/>
      <c r="K344" s="8"/>
    </row>
    <row r="345" customHeight="1" spans="2:11">
      <c r="B345" s="8" t="str">
        <f t="shared" si="12"/>
        <v/>
      </c>
      <c r="C345" s="8"/>
      <c r="D345" s="8"/>
      <c r="E345" s="8" t="str">
        <f>IFERROR(VLOOKUP(C345,选股!C345:E1341,2,FALSE),"-")</f>
        <v>-</v>
      </c>
      <c r="F345" s="8" t="str">
        <f>IFERROR(VLOOKUP(C345,选股!C345:E1341,3,FALSE),"-")</f>
        <v>-</v>
      </c>
      <c r="G345" s="8"/>
      <c r="H345" s="9"/>
      <c r="I345" s="9" t="str">
        <f t="shared" si="13"/>
        <v>-</v>
      </c>
      <c r="J345" s="9"/>
      <c r="K345" s="8"/>
    </row>
    <row r="346" customHeight="1" spans="2:11">
      <c r="B346" s="8" t="str">
        <f t="shared" si="12"/>
        <v/>
      </c>
      <c r="C346" s="8"/>
      <c r="D346" s="8"/>
      <c r="E346" s="8" t="str">
        <f>IFERROR(VLOOKUP(C346,选股!C346:E1342,2,FALSE),"-")</f>
        <v>-</v>
      </c>
      <c r="F346" s="8" t="str">
        <f>IFERROR(VLOOKUP(C346,选股!C346:E1342,3,FALSE),"-")</f>
        <v>-</v>
      </c>
      <c r="G346" s="8"/>
      <c r="H346" s="9"/>
      <c r="I346" s="9" t="str">
        <f t="shared" si="13"/>
        <v>-</v>
      </c>
      <c r="J346" s="9"/>
      <c r="K346" s="8"/>
    </row>
    <row r="347" customHeight="1" spans="2:11">
      <c r="B347" s="8" t="str">
        <f t="shared" si="12"/>
        <v/>
      </c>
      <c r="C347" s="8"/>
      <c r="D347" s="8"/>
      <c r="E347" s="8" t="str">
        <f>IFERROR(VLOOKUP(C347,选股!C347:E1343,2,FALSE),"-")</f>
        <v>-</v>
      </c>
      <c r="F347" s="8" t="str">
        <f>IFERROR(VLOOKUP(C347,选股!C347:E1343,3,FALSE),"-")</f>
        <v>-</v>
      </c>
      <c r="G347" s="8"/>
      <c r="H347" s="9"/>
      <c r="I347" s="9" t="str">
        <f t="shared" si="13"/>
        <v>-</v>
      </c>
      <c r="J347" s="9"/>
      <c r="K347" s="8"/>
    </row>
    <row r="348" customHeight="1" spans="2:11">
      <c r="B348" s="8" t="str">
        <f t="shared" si="12"/>
        <v/>
      </c>
      <c r="C348" s="8"/>
      <c r="D348" s="8"/>
      <c r="E348" s="8" t="str">
        <f>IFERROR(VLOOKUP(C348,选股!C348:E1344,2,FALSE),"-")</f>
        <v>-</v>
      </c>
      <c r="F348" s="8" t="str">
        <f>IFERROR(VLOOKUP(C348,选股!C348:E1344,3,FALSE),"-")</f>
        <v>-</v>
      </c>
      <c r="G348" s="8"/>
      <c r="H348" s="9"/>
      <c r="I348" s="9" t="str">
        <f t="shared" si="13"/>
        <v>-</v>
      </c>
      <c r="J348" s="9"/>
      <c r="K348" s="8"/>
    </row>
    <row r="349" customHeight="1" spans="2:11">
      <c r="B349" s="8" t="str">
        <f t="shared" si="12"/>
        <v/>
      </c>
      <c r="C349" s="8"/>
      <c r="D349" s="8"/>
      <c r="E349" s="8" t="str">
        <f>IFERROR(VLOOKUP(C349,选股!C349:E1345,2,FALSE),"-")</f>
        <v>-</v>
      </c>
      <c r="F349" s="8" t="str">
        <f>IFERROR(VLOOKUP(C349,选股!C349:E1345,3,FALSE),"-")</f>
        <v>-</v>
      </c>
      <c r="G349" s="8"/>
      <c r="H349" s="9"/>
      <c r="I349" s="9" t="str">
        <f t="shared" si="13"/>
        <v>-</v>
      </c>
      <c r="J349" s="9"/>
      <c r="K349" s="8"/>
    </row>
    <row r="350" customHeight="1" spans="2:11">
      <c r="B350" s="8" t="str">
        <f t="shared" si="12"/>
        <v/>
      </c>
      <c r="C350" s="8"/>
      <c r="D350" s="8"/>
      <c r="E350" s="8" t="str">
        <f>IFERROR(VLOOKUP(C350,选股!C350:E1346,2,FALSE),"-")</f>
        <v>-</v>
      </c>
      <c r="F350" s="8" t="str">
        <f>IFERROR(VLOOKUP(C350,选股!C350:E1346,3,FALSE),"-")</f>
        <v>-</v>
      </c>
      <c r="G350" s="8"/>
      <c r="H350" s="9"/>
      <c r="I350" s="9" t="str">
        <f t="shared" si="13"/>
        <v>-</v>
      </c>
      <c r="J350" s="9"/>
      <c r="K350" s="8"/>
    </row>
    <row r="351" customHeight="1" spans="2:11">
      <c r="B351" s="8" t="str">
        <f t="shared" si="12"/>
        <v/>
      </c>
      <c r="C351" s="8"/>
      <c r="D351" s="8"/>
      <c r="E351" s="8" t="str">
        <f>IFERROR(VLOOKUP(C351,选股!C351:E1347,2,FALSE),"-")</f>
        <v>-</v>
      </c>
      <c r="F351" s="8" t="str">
        <f>IFERROR(VLOOKUP(C351,选股!C351:E1347,3,FALSE),"-")</f>
        <v>-</v>
      </c>
      <c r="G351" s="8"/>
      <c r="H351" s="9"/>
      <c r="I351" s="9" t="str">
        <f t="shared" si="13"/>
        <v>-</v>
      </c>
      <c r="J351" s="9"/>
      <c r="K351" s="8"/>
    </row>
    <row r="352" customHeight="1" spans="2:11">
      <c r="B352" s="8" t="str">
        <f t="shared" si="12"/>
        <v/>
      </c>
      <c r="C352" s="8"/>
      <c r="D352" s="8"/>
      <c r="E352" s="8" t="str">
        <f>IFERROR(VLOOKUP(C352,选股!C352:E1348,2,FALSE),"-")</f>
        <v>-</v>
      </c>
      <c r="F352" s="8" t="str">
        <f>IFERROR(VLOOKUP(C352,选股!C352:E1348,3,FALSE),"-")</f>
        <v>-</v>
      </c>
      <c r="G352" s="8"/>
      <c r="H352" s="9"/>
      <c r="I352" s="9" t="str">
        <f t="shared" si="13"/>
        <v>-</v>
      </c>
      <c r="J352" s="9"/>
      <c r="K352" s="8"/>
    </row>
    <row r="353" customHeight="1" spans="2:11">
      <c r="B353" s="8" t="str">
        <f t="shared" si="12"/>
        <v/>
      </c>
      <c r="C353" s="8"/>
      <c r="D353" s="8"/>
      <c r="E353" s="8" t="str">
        <f>IFERROR(VLOOKUP(C353,选股!C353:E1349,2,FALSE),"-")</f>
        <v>-</v>
      </c>
      <c r="F353" s="8" t="str">
        <f>IFERROR(VLOOKUP(C353,选股!C353:E1349,3,FALSE),"-")</f>
        <v>-</v>
      </c>
      <c r="G353" s="8"/>
      <c r="H353" s="9"/>
      <c r="I353" s="9" t="str">
        <f t="shared" si="13"/>
        <v>-</v>
      </c>
      <c r="J353" s="9"/>
      <c r="K353" s="8"/>
    </row>
    <row r="354" customHeight="1" spans="2:11">
      <c r="B354" s="8" t="str">
        <f t="shared" si="12"/>
        <v/>
      </c>
      <c r="C354" s="8"/>
      <c r="D354" s="8"/>
      <c r="E354" s="8" t="str">
        <f>IFERROR(VLOOKUP(C354,选股!C354:E1350,2,FALSE),"-")</f>
        <v>-</v>
      </c>
      <c r="F354" s="8" t="str">
        <f>IFERROR(VLOOKUP(C354,选股!C354:E1350,3,FALSE),"-")</f>
        <v>-</v>
      </c>
      <c r="G354" s="8"/>
      <c r="H354" s="9"/>
      <c r="I354" s="9" t="str">
        <f t="shared" si="13"/>
        <v>-</v>
      </c>
      <c r="J354" s="9"/>
      <c r="K354" s="8"/>
    </row>
    <row r="355" customHeight="1" spans="2:11">
      <c r="B355" s="8" t="str">
        <f t="shared" si="12"/>
        <v/>
      </c>
      <c r="C355" s="8"/>
      <c r="D355" s="8"/>
      <c r="E355" s="8" t="str">
        <f>IFERROR(VLOOKUP(C355,选股!C355:E1351,2,FALSE),"-")</f>
        <v>-</v>
      </c>
      <c r="F355" s="8" t="str">
        <f>IFERROR(VLOOKUP(C355,选股!C355:E1351,3,FALSE),"-")</f>
        <v>-</v>
      </c>
      <c r="G355" s="8"/>
      <c r="H355" s="9"/>
      <c r="I355" s="9" t="str">
        <f t="shared" si="13"/>
        <v>-</v>
      </c>
      <c r="J355" s="9"/>
      <c r="K355" s="8"/>
    </row>
    <row r="356" customHeight="1" spans="2:11">
      <c r="B356" s="8" t="str">
        <f t="shared" si="12"/>
        <v/>
      </c>
      <c r="C356" s="8"/>
      <c r="D356" s="8"/>
      <c r="E356" s="8" t="str">
        <f>IFERROR(VLOOKUP(C356,选股!C356:E1352,2,FALSE),"-")</f>
        <v>-</v>
      </c>
      <c r="F356" s="8" t="str">
        <f>IFERROR(VLOOKUP(C356,选股!C356:E1352,3,FALSE),"-")</f>
        <v>-</v>
      </c>
      <c r="G356" s="8"/>
      <c r="H356" s="9"/>
      <c r="I356" s="9" t="str">
        <f t="shared" si="13"/>
        <v>-</v>
      </c>
      <c r="J356" s="9"/>
      <c r="K356" s="8"/>
    </row>
    <row r="357" customHeight="1" spans="2:11">
      <c r="B357" s="8" t="str">
        <f t="shared" si="12"/>
        <v/>
      </c>
      <c r="C357" s="8"/>
      <c r="D357" s="8"/>
      <c r="E357" s="8" t="str">
        <f>IFERROR(VLOOKUP(C357,选股!C357:E1353,2,FALSE),"-")</f>
        <v>-</v>
      </c>
      <c r="F357" s="8" t="str">
        <f>IFERROR(VLOOKUP(C357,选股!C357:E1353,3,FALSE),"-")</f>
        <v>-</v>
      </c>
      <c r="G357" s="8"/>
      <c r="H357" s="9"/>
      <c r="I357" s="9" t="str">
        <f t="shared" si="13"/>
        <v>-</v>
      </c>
      <c r="J357" s="9"/>
      <c r="K357" s="8"/>
    </row>
    <row r="358" customHeight="1" spans="2:11">
      <c r="B358" s="8" t="str">
        <f t="shared" si="12"/>
        <v/>
      </c>
      <c r="C358" s="8"/>
      <c r="D358" s="8"/>
      <c r="E358" s="8" t="str">
        <f>IFERROR(VLOOKUP(C358,选股!C358:E1354,2,FALSE),"-")</f>
        <v>-</v>
      </c>
      <c r="F358" s="8" t="str">
        <f>IFERROR(VLOOKUP(C358,选股!C358:E1354,3,FALSE),"-")</f>
        <v>-</v>
      </c>
      <c r="G358" s="8"/>
      <c r="H358" s="9"/>
      <c r="I358" s="9" t="str">
        <f t="shared" si="13"/>
        <v>-</v>
      </c>
      <c r="J358" s="9"/>
      <c r="K358" s="8"/>
    </row>
    <row r="359" customHeight="1" spans="2:11">
      <c r="B359" s="8" t="str">
        <f t="shared" si="12"/>
        <v/>
      </c>
      <c r="C359" s="8"/>
      <c r="D359" s="8"/>
      <c r="E359" s="8" t="str">
        <f>IFERROR(VLOOKUP(C359,选股!C359:E1355,2,FALSE),"-")</f>
        <v>-</v>
      </c>
      <c r="F359" s="8" t="str">
        <f>IFERROR(VLOOKUP(C359,选股!C359:E1355,3,FALSE),"-")</f>
        <v>-</v>
      </c>
      <c r="G359" s="8"/>
      <c r="H359" s="9"/>
      <c r="I359" s="9" t="str">
        <f t="shared" si="13"/>
        <v>-</v>
      </c>
      <c r="J359" s="9"/>
      <c r="K359" s="8"/>
    </row>
    <row r="360" customHeight="1" spans="2:11">
      <c r="B360" s="8" t="str">
        <f t="shared" si="12"/>
        <v/>
      </c>
      <c r="C360" s="8"/>
      <c r="D360" s="8"/>
      <c r="E360" s="8" t="str">
        <f>IFERROR(VLOOKUP(C360,选股!C360:E1356,2,FALSE),"-")</f>
        <v>-</v>
      </c>
      <c r="F360" s="8" t="str">
        <f>IFERROR(VLOOKUP(C360,选股!C360:E1356,3,FALSE),"-")</f>
        <v>-</v>
      </c>
      <c r="G360" s="8"/>
      <c r="H360" s="9"/>
      <c r="I360" s="9" t="str">
        <f t="shared" si="13"/>
        <v>-</v>
      </c>
      <c r="J360" s="9"/>
      <c r="K360" s="8"/>
    </row>
    <row r="361" customHeight="1" spans="2:11">
      <c r="B361" s="8" t="str">
        <f t="shared" si="12"/>
        <v/>
      </c>
      <c r="C361" s="8"/>
      <c r="D361" s="8"/>
      <c r="E361" s="8" t="str">
        <f>IFERROR(VLOOKUP(C361,选股!C361:E1357,2,FALSE),"-")</f>
        <v>-</v>
      </c>
      <c r="F361" s="8" t="str">
        <f>IFERROR(VLOOKUP(C361,选股!C361:E1357,3,FALSE),"-")</f>
        <v>-</v>
      </c>
      <c r="G361" s="8"/>
      <c r="H361" s="9"/>
      <c r="I361" s="9" t="str">
        <f t="shared" si="13"/>
        <v>-</v>
      </c>
      <c r="J361" s="9"/>
      <c r="K361" s="8"/>
    </row>
    <row r="362" customHeight="1" spans="2:11">
      <c r="B362" s="8" t="str">
        <f t="shared" si="12"/>
        <v/>
      </c>
      <c r="C362" s="8"/>
      <c r="D362" s="8"/>
      <c r="E362" s="8" t="str">
        <f>IFERROR(VLOOKUP(C362,选股!C362:E1358,2,FALSE),"-")</f>
        <v>-</v>
      </c>
      <c r="F362" s="8" t="str">
        <f>IFERROR(VLOOKUP(C362,选股!C362:E1358,3,FALSE),"-")</f>
        <v>-</v>
      </c>
      <c r="G362" s="8"/>
      <c r="H362" s="9"/>
      <c r="I362" s="9" t="str">
        <f t="shared" si="13"/>
        <v>-</v>
      </c>
      <c r="J362" s="9"/>
      <c r="K362" s="8"/>
    </row>
    <row r="363" customHeight="1" spans="2:11">
      <c r="B363" s="8" t="str">
        <f t="shared" si="12"/>
        <v/>
      </c>
      <c r="C363" s="8"/>
      <c r="D363" s="8"/>
      <c r="E363" s="8" t="str">
        <f>IFERROR(VLOOKUP(C363,选股!C363:E1359,2,FALSE),"-")</f>
        <v>-</v>
      </c>
      <c r="F363" s="8" t="str">
        <f>IFERROR(VLOOKUP(C363,选股!C363:E1359,3,FALSE),"-")</f>
        <v>-</v>
      </c>
      <c r="G363" s="8"/>
      <c r="H363" s="9"/>
      <c r="I363" s="9" t="str">
        <f t="shared" si="13"/>
        <v>-</v>
      </c>
      <c r="J363" s="9"/>
      <c r="K363" s="8"/>
    </row>
    <row r="364" customHeight="1" spans="2:11">
      <c r="B364" s="8" t="str">
        <f t="shared" si="12"/>
        <v/>
      </c>
      <c r="C364" s="8"/>
      <c r="D364" s="8"/>
      <c r="E364" s="8" t="str">
        <f>IFERROR(VLOOKUP(C364,选股!C364:E1360,2,FALSE),"-")</f>
        <v>-</v>
      </c>
      <c r="F364" s="8" t="str">
        <f>IFERROR(VLOOKUP(C364,选股!C364:E1360,3,FALSE),"-")</f>
        <v>-</v>
      </c>
      <c r="G364" s="8"/>
      <c r="H364" s="9"/>
      <c r="I364" s="9" t="str">
        <f t="shared" si="13"/>
        <v>-</v>
      </c>
      <c r="J364" s="9"/>
      <c r="K364" s="8"/>
    </row>
    <row r="365" customHeight="1" spans="2:11">
      <c r="B365" s="8" t="str">
        <f t="shared" si="12"/>
        <v/>
      </c>
      <c r="C365" s="8"/>
      <c r="D365" s="8"/>
      <c r="E365" s="8" t="str">
        <f>IFERROR(VLOOKUP(C365,选股!C365:E1361,2,FALSE),"-")</f>
        <v>-</v>
      </c>
      <c r="F365" s="8" t="str">
        <f>IFERROR(VLOOKUP(C365,选股!C365:E1361,3,FALSE),"-")</f>
        <v>-</v>
      </c>
      <c r="G365" s="8"/>
      <c r="H365" s="9"/>
      <c r="I365" s="9" t="str">
        <f t="shared" si="13"/>
        <v>-</v>
      </c>
      <c r="J365" s="9"/>
      <c r="K365" s="8"/>
    </row>
    <row r="366" customHeight="1" spans="2:11">
      <c r="B366" s="8" t="str">
        <f t="shared" si="12"/>
        <v/>
      </c>
      <c r="C366" s="8"/>
      <c r="D366" s="8"/>
      <c r="E366" s="8" t="str">
        <f>IFERROR(VLOOKUP(C366,选股!C366:E1362,2,FALSE),"-")</f>
        <v>-</v>
      </c>
      <c r="F366" s="8" t="str">
        <f>IFERROR(VLOOKUP(C366,选股!C366:E1362,3,FALSE),"-")</f>
        <v>-</v>
      </c>
      <c r="G366" s="8"/>
      <c r="H366" s="9"/>
      <c r="I366" s="9" t="str">
        <f t="shared" si="13"/>
        <v>-</v>
      </c>
      <c r="J366" s="9"/>
      <c r="K366" s="8"/>
    </row>
    <row r="367" customHeight="1" spans="2:11">
      <c r="B367" s="8" t="str">
        <f t="shared" si="12"/>
        <v/>
      </c>
      <c r="C367" s="8"/>
      <c r="D367" s="8"/>
      <c r="E367" s="8" t="str">
        <f>IFERROR(VLOOKUP(C367,选股!C367:E1363,2,FALSE),"-")</f>
        <v>-</v>
      </c>
      <c r="F367" s="8" t="str">
        <f>IFERROR(VLOOKUP(C367,选股!C367:E1363,3,FALSE),"-")</f>
        <v>-</v>
      </c>
      <c r="G367" s="8"/>
      <c r="H367" s="9"/>
      <c r="I367" s="9" t="str">
        <f t="shared" si="13"/>
        <v>-</v>
      </c>
      <c r="J367" s="9"/>
      <c r="K367" s="8"/>
    </row>
    <row r="368" customHeight="1" spans="2:11">
      <c r="B368" s="8" t="str">
        <f t="shared" si="12"/>
        <v/>
      </c>
      <c r="C368" s="8"/>
      <c r="D368" s="8"/>
      <c r="E368" s="8" t="str">
        <f>IFERROR(VLOOKUP(C368,选股!C368:E1364,2,FALSE),"-")</f>
        <v>-</v>
      </c>
      <c r="F368" s="8" t="str">
        <f>IFERROR(VLOOKUP(C368,选股!C368:E1364,3,FALSE),"-")</f>
        <v>-</v>
      </c>
      <c r="G368" s="8"/>
      <c r="H368" s="9"/>
      <c r="I368" s="9" t="str">
        <f t="shared" si="13"/>
        <v>-</v>
      </c>
      <c r="J368" s="9"/>
      <c r="K368" s="8"/>
    </row>
    <row r="369" customHeight="1" spans="2:11">
      <c r="B369" s="8" t="str">
        <f t="shared" si="12"/>
        <v/>
      </c>
      <c r="C369" s="8"/>
      <c r="D369" s="8"/>
      <c r="E369" s="8" t="str">
        <f>IFERROR(VLOOKUP(C369,选股!C369:E1365,2,FALSE),"-")</f>
        <v>-</v>
      </c>
      <c r="F369" s="8" t="str">
        <f>IFERROR(VLOOKUP(C369,选股!C369:E1365,3,FALSE),"-")</f>
        <v>-</v>
      </c>
      <c r="G369" s="8"/>
      <c r="H369" s="9"/>
      <c r="I369" s="9" t="str">
        <f t="shared" si="13"/>
        <v>-</v>
      </c>
      <c r="J369" s="9"/>
      <c r="K369" s="8"/>
    </row>
    <row r="370" customHeight="1" spans="2:11">
      <c r="B370" s="8" t="str">
        <f t="shared" si="12"/>
        <v/>
      </c>
      <c r="C370" s="8"/>
      <c r="D370" s="8"/>
      <c r="E370" s="8" t="str">
        <f>IFERROR(VLOOKUP(C370,选股!C370:E1366,2,FALSE),"-")</f>
        <v>-</v>
      </c>
      <c r="F370" s="8" t="str">
        <f>IFERROR(VLOOKUP(C370,选股!C370:E1366,3,FALSE),"-")</f>
        <v>-</v>
      </c>
      <c r="G370" s="8"/>
      <c r="H370" s="9"/>
      <c r="I370" s="9" t="str">
        <f t="shared" si="13"/>
        <v>-</v>
      </c>
      <c r="J370" s="9"/>
      <c r="K370" s="8"/>
    </row>
    <row r="371" customHeight="1" spans="2:11">
      <c r="B371" s="8" t="str">
        <f t="shared" si="12"/>
        <v/>
      </c>
      <c r="C371" s="8"/>
      <c r="D371" s="8"/>
      <c r="E371" s="8" t="str">
        <f>IFERROR(VLOOKUP(C371,选股!C371:E1367,2,FALSE),"-")</f>
        <v>-</v>
      </c>
      <c r="F371" s="8" t="str">
        <f>IFERROR(VLOOKUP(C371,选股!C371:E1367,3,FALSE),"-")</f>
        <v>-</v>
      </c>
      <c r="G371" s="8"/>
      <c r="H371" s="9"/>
      <c r="I371" s="9" t="str">
        <f t="shared" si="13"/>
        <v>-</v>
      </c>
      <c r="J371" s="9"/>
      <c r="K371" s="8"/>
    </row>
    <row r="372" customHeight="1" spans="2:11">
      <c r="B372" s="8" t="str">
        <f t="shared" si="12"/>
        <v/>
      </c>
      <c r="C372" s="8"/>
      <c r="D372" s="8"/>
      <c r="E372" s="8" t="str">
        <f>IFERROR(VLOOKUP(C372,选股!C372:E1368,2,FALSE),"-")</f>
        <v>-</v>
      </c>
      <c r="F372" s="8" t="str">
        <f>IFERROR(VLOOKUP(C372,选股!C372:E1368,3,FALSE),"-")</f>
        <v>-</v>
      </c>
      <c r="G372" s="8"/>
      <c r="H372" s="9"/>
      <c r="I372" s="9" t="str">
        <f t="shared" si="13"/>
        <v>-</v>
      </c>
      <c r="J372" s="9"/>
      <c r="K372" s="8"/>
    </row>
    <row r="373" customHeight="1" spans="2:11">
      <c r="B373" s="8" t="str">
        <f t="shared" si="12"/>
        <v/>
      </c>
      <c r="C373" s="8"/>
      <c r="D373" s="8"/>
      <c r="E373" s="8" t="str">
        <f>IFERROR(VLOOKUP(C373,选股!C373:E1369,2,FALSE),"-")</f>
        <v>-</v>
      </c>
      <c r="F373" s="8" t="str">
        <f>IFERROR(VLOOKUP(C373,选股!C373:E1369,3,FALSE),"-")</f>
        <v>-</v>
      </c>
      <c r="G373" s="8"/>
      <c r="H373" s="9"/>
      <c r="I373" s="9" t="str">
        <f t="shared" si="13"/>
        <v>-</v>
      </c>
      <c r="J373" s="9"/>
      <c r="K373" s="8"/>
    </row>
    <row r="374" customHeight="1" spans="2:11">
      <c r="B374" s="8" t="str">
        <f t="shared" si="12"/>
        <v/>
      </c>
      <c r="C374" s="8"/>
      <c r="D374" s="8"/>
      <c r="E374" s="8" t="str">
        <f>IFERROR(VLOOKUP(C374,选股!C374:E1370,2,FALSE),"-")</f>
        <v>-</v>
      </c>
      <c r="F374" s="8" t="str">
        <f>IFERROR(VLOOKUP(C374,选股!C374:E1370,3,FALSE),"-")</f>
        <v>-</v>
      </c>
      <c r="G374" s="8"/>
      <c r="H374" s="9"/>
      <c r="I374" s="9" t="str">
        <f t="shared" si="13"/>
        <v>-</v>
      </c>
      <c r="J374" s="9"/>
      <c r="K374" s="8"/>
    </row>
    <row r="375" customHeight="1" spans="2:11">
      <c r="B375" s="8" t="str">
        <f t="shared" si="12"/>
        <v/>
      </c>
      <c r="C375" s="8"/>
      <c r="D375" s="8"/>
      <c r="E375" s="8" t="str">
        <f>IFERROR(VLOOKUP(C375,选股!C375:E1371,2,FALSE),"-")</f>
        <v>-</v>
      </c>
      <c r="F375" s="8" t="str">
        <f>IFERROR(VLOOKUP(C375,选股!C375:E1371,3,FALSE),"-")</f>
        <v>-</v>
      </c>
      <c r="G375" s="8"/>
      <c r="H375" s="9"/>
      <c r="I375" s="9" t="str">
        <f t="shared" si="13"/>
        <v>-</v>
      </c>
      <c r="J375" s="9"/>
      <c r="K375" s="8"/>
    </row>
    <row r="376" customHeight="1" spans="2:11">
      <c r="B376" s="8" t="str">
        <f t="shared" si="12"/>
        <v/>
      </c>
      <c r="C376" s="8"/>
      <c r="D376" s="8"/>
      <c r="E376" s="8" t="str">
        <f>IFERROR(VLOOKUP(C376,选股!C376:E1372,2,FALSE),"-")</f>
        <v>-</v>
      </c>
      <c r="F376" s="8" t="str">
        <f>IFERROR(VLOOKUP(C376,选股!C376:E1372,3,FALSE),"-")</f>
        <v>-</v>
      </c>
      <c r="G376" s="8"/>
      <c r="H376" s="9"/>
      <c r="I376" s="9" t="str">
        <f t="shared" si="13"/>
        <v>-</v>
      </c>
      <c r="J376" s="9"/>
      <c r="K376" s="8"/>
    </row>
    <row r="377" customHeight="1" spans="2:11">
      <c r="B377" s="8" t="str">
        <f t="shared" si="12"/>
        <v/>
      </c>
      <c r="C377" s="8"/>
      <c r="D377" s="8"/>
      <c r="E377" s="8" t="str">
        <f>IFERROR(VLOOKUP(C377,选股!C377:E1373,2,FALSE),"-")</f>
        <v>-</v>
      </c>
      <c r="F377" s="8" t="str">
        <f>IFERROR(VLOOKUP(C377,选股!C377:E1373,3,FALSE),"-")</f>
        <v>-</v>
      </c>
      <c r="G377" s="8"/>
      <c r="H377" s="9"/>
      <c r="I377" s="9" t="str">
        <f t="shared" si="13"/>
        <v>-</v>
      </c>
      <c r="J377" s="9"/>
      <c r="K377" s="8"/>
    </row>
    <row r="378" customHeight="1" spans="2:11">
      <c r="B378" s="8" t="str">
        <f t="shared" si="12"/>
        <v/>
      </c>
      <c r="C378" s="8"/>
      <c r="D378" s="8"/>
      <c r="E378" s="8" t="str">
        <f>IFERROR(VLOOKUP(C378,选股!C378:E1374,2,FALSE),"-")</f>
        <v>-</v>
      </c>
      <c r="F378" s="8" t="str">
        <f>IFERROR(VLOOKUP(C378,选股!C378:E1374,3,FALSE),"-")</f>
        <v>-</v>
      </c>
      <c r="G378" s="8"/>
      <c r="H378" s="9"/>
      <c r="I378" s="9" t="str">
        <f t="shared" si="13"/>
        <v>-</v>
      </c>
      <c r="J378" s="9"/>
      <c r="K378" s="8"/>
    </row>
    <row r="379" customHeight="1" spans="2:11">
      <c r="B379" s="8" t="str">
        <f t="shared" si="12"/>
        <v/>
      </c>
      <c r="C379" s="8"/>
      <c r="D379" s="8"/>
      <c r="E379" s="8" t="str">
        <f>IFERROR(VLOOKUP(C379,选股!C379:E1375,2,FALSE),"-")</f>
        <v>-</v>
      </c>
      <c r="F379" s="8" t="str">
        <f>IFERROR(VLOOKUP(C379,选股!C379:E1375,3,FALSE),"-")</f>
        <v>-</v>
      </c>
      <c r="G379" s="8"/>
      <c r="H379" s="9"/>
      <c r="I379" s="9" t="str">
        <f t="shared" si="13"/>
        <v>-</v>
      </c>
      <c r="J379" s="9"/>
      <c r="K379" s="8"/>
    </row>
    <row r="380" customHeight="1" spans="2:11">
      <c r="B380" s="8" t="str">
        <f t="shared" si="12"/>
        <v/>
      </c>
      <c r="C380" s="8"/>
      <c r="D380" s="8"/>
      <c r="E380" s="8" t="str">
        <f>IFERROR(VLOOKUP(C380,选股!C380:E1376,2,FALSE),"-")</f>
        <v>-</v>
      </c>
      <c r="F380" s="8" t="str">
        <f>IFERROR(VLOOKUP(C380,选股!C380:E1376,3,FALSE),"-")</f>
        <v>-</v>
      </c>
      <c r="G380" s="8"/>
      <c r="H380" s="9"/>
      <c r="I380" s="9" t="str">
        <f t="shared" si="13"/>
        <v>-</v>
      </c>
      <c r="J380" s="9"/>
      <c r="K380" s="8"/>
    </row>
    <row r="381" customHeight="1" spans="2:11">
      <c r="B381" s="8" t="str">
        <f t="shared" si="12"/>
        <v/>
      </c>
      <c r="C381" s="8"/>
      <c r="D381" s="8"/>
      <c r="E381" s="8" t="str">
        <f>IFERROR(VLOOKUP(C381,选股!C381:E1377,2,FALSE),"-")</f>
        <v>-</v>
      </c>
      <c r="F381" s="8" t="str">
        <f>IFERROR(VLOOKUP(C381,选股!C381:E1377,3,FALSE),"-")</f>
        <v>-</v>
      </c>
      <c r="G381" s="8"/>
      <c r="H381" s="9"/>
      <c r="I381" s="9" t="str">
        <f t="shared" si="13"/>
        <v>-</v>
      </c>
      <c r="J381" s="9"/>
      <c r="K381" s="8"/>
    </row>
    <row r="382" customHeight="1" spans="2:11">
      <c r="B382" s="8" t="str">
        <f t="shared" si="12"/>
        <v/>
      </c>
      <c r="C382" s="8"/>
      <c r="D382" s="8"/>
      <c r="E382" s="8" t="str">
        <f>IFERROR(VLOOKUP(C382,选股!C382:E1378,2,FALSE),"-")</f>
        <v>-</v>
      </c>
      <c r="F382" s="8" t="str">
        <f>IFERROR(VLOOKUP(C382,选股!C382:E1378,3,FALSE),"-")</f>
        <v>-</v>
      </c>
      <c r="G382" s="8"/>
      <c r="H382" s="9"/>
      <c r="I382" s="9" t="str">
        <f t="shared" si="13"/>
        <v>-</v>
      </c>
      <c r="J382" s="9"/>
      <c r="K382" s="8"/>
    </row>
    <row r="383" customHeight="1" spans="2:11">
      <c r="B383" s="8" t="str">
        <f t="shared" si="12"/>
        <v/>
      </c>
      <c r="C383" s="8"/>
      <c r="D383" s="8"/>
      <c r="E383" s="8" t="str">
        <f>IFERROR(VLOOKUP(C383,选股!C383:E1379,2,FALSE),"-")</f>
        <v>-</v>
      </c>
      <c r="F383" s="8" t="str">
        <f>IFERROR(VLOOKUP(C383,选股!C383:E1379,3,FALSE),"-")</f>
        <v>-</v>
      </c>
      <c r="G383" s="8"/>
      <c r="H383" s="9"/>
      <c r="I383" s="9" t="str">
        <f t="shared" si="13"/>
        <v>-</v>
      </c>
      <c r="J383" s="9"/>
      <c r="K383" s="8"/>
    </row>
    <row r="384" customHeight="1" spans="2:11">
      <c r="B384" s="8" t="str">
        <f t="shared" si="12"/>
        <v/>
      </c>
      <c r="C384" s="8"/>
      <c r="D384" s="8"/>
      <c r="E384" s="8" t="str">
        <f>IFERROR(VLOOKUP(C384,选股!C384:E1380,2,FALSE),"-")</f>
        <v>-</v>
      </c>
      <c r="F384" s="8" t="str">
        <f>IFERROR(VLOOKUP(C384,选股!C384:E1380,3,FALSE),"-")</f>
        <v>-</v>
      </c>
      <c r="G384" s="8"/>
      <c r="H384" s="9"/>
      <c r="I384" s="9" t="str">
        <f t="shared" si="13"/>
        <v>-</v>
      </c>
      <c r="J384" s="9"/>
      <c r="K384" s="8"/>
    </row>
    <row r="385" customHeight="1" spans="2:11">
      <c r="B385" s="8" t="str">
        <f t="shared" si="12"/>
        <v/>
      </c>
      <c r="C385" s="8"/>
      <c r="D385" s="8"/>
      <c r="E385" s="8" t="str">
        <f>IFERROR(VLOOKUP(C385,选股!C385:E1381,2,FALSE),"-")</f>
        <v>-</v>
      </c>
      <c r="F385" s="8" t="str">
        <f>IFERROR(VLOOKUP(C385,选股!C385:E1381,3,FALSE),"-")</f>
        <v>-</v>
      </c>
      <c r="G385" s="8"/>
      <c r="H385" s="9"/>
      <c r="I385" s="9" t="str">
        <f t="shared" si="13"/>
        <v>-</v>
      </c>
      <c r="J385" s="9"/>
      <c r="K385" s="8"/>
    </row>
    <row r="386" customHeight="1" spans="2:11">
      <c r="B386" s="8" t="str">
        <f t="shared" si="12"/>
        <v/>
      </c>
      <c r="C386" s="8"/>
      <c r="D386" s="8"/>
      <c r="E386" s="8" t="str">
        <f>IFERROR(VLOOKUP(C386,选股!C386:E1382,2,FALSE),"-")</f>
        <v>-</v>
      </c>
      <c r="F386" s="8" t="str">
        <f>IFERROR(VLOOKUP(C386,选股!C386:E1382,3,FALSE),"-")</f>
        <v>-</v>
      </c>
      <c r="G386" s="8"/>
      <c r="H386" s="9"/>
      <c r="I386" s="9" t="str">
        <f t="shared" si="13"/>
        <v>-</v>
      </c>
      <c r="J386" s="9"/>
      <c r="K386" s="8"/>
    </row>
    <row r="387" customHeight="1" spans="2:11">
      <c r="B387" s="8" t="str">
        <f t="shared" si="12"/>
        <v/>
      </c>
      <c r="C387" s="8"/>
      <c r="D387" s="8"/>
      <c r="E387" s="8" t="str">
        <f>IFERROR(VLOOKUP(C387,选股!C387:E1383,2,FALSE),"-")</f>
        <v>-</v>
      </c>
      <c r="F387" s="8" t="str">
        <f>IFERROR(VLOOKUP(C387,选股!C387:E1383,3,FALSE),"-")</f>
        <v>-</v>
      </c>
      <c r="G387" s="8"/>
      <c r="H387" s="9"/>
      <c r="I387" s="9" t="str">
        <f t="shared" si="13"/>
        <v>-</v>
      </c>
      <c r="J387" s="9"/>
      <c r="K387" s="8"/>
    </row>
    <row r="388" customHeight="1" spans="2:11">
      <c r="B388" s="8" t="str">
        <f t="shared" si="12"/>
        <v/>
      </c>
      <c r="C388" s="8"/>
      <c r="D388" s="8"/>
      <c r="E388" s="8" t="str">
        <f>IFERROR(VLOOKUP(C388,选股!C388:E1384,2,FALSE),"-")</f>
        <v>-</v>
      </c>
      <c r="F388" s="8" t="str">
        <f>IFERROR(VLOOKUP(C388,选股!C388:E1384,3,FALSE),"-")</f>
        <v>-</v>
      </c>
      <c r="G388" s="8"/>
      <c r="H388" s="9"/>
      <c r="I388" s="9" t="str">
        <f t="shared" si="13"/>
        <v>-</v>
      </c>
      <c r="J388" s="9"/>
      <c r="K388" s="8"/>
    </row>
    <row r="389" customHeight="1" spans="2:11">
      <c r="B389" s="8" t="str">
        <f t="shared" ref="B389:B452" si="14">IF(C389&lt;&gt;"",ROW()-3,"")</f>
        <v/>
      </c>
      <c r="C389" s="8"/>
      <c r="D389" s="8"/>
      <c r="E389" s="8" t="str">
        <f>IFERROR(VLOOKUP(C389,选股!C389:E1385,2,FALSE),"-")</f>
        <v>-</v>
      </c>
      <c r="F389" s="8" t="str">
        <f>IFERROR(VLOOKUP(C389,选股!C389:E1385,3,FALSE),"-")</f>
        <v>-</v>
      </c>
      <c r="G389" s="8"/>
      <c r="H389" s="9"/>
      <c r="I389" s="9" t="str">
        <f t="shared" ref="I389:I452" si="15">IFERROR(IF(AND(G389&lt;&gt;"",H389&lt;&gt;""),G389*H389,"-"),"")</f>
        <v>-</v>
      </c>
      <c r="J389" s="9"/>
      <c r="K389" s="8"/>
    </row>
    <row r="390" customHeight="1" spans="2:11">
      <c r="B390" s="8" t="str">
        <f t="shared" si="14"/>
        <v/>
      </c>
      <c r="C390" s="8"/>
      <c r="D390" s="8"/>
      <c r="E390" s="8" t="str">
        <f>IFERROR(VLOOKUP(C390,选股!C390:E1386,2,FALSE),"-")</f>
        <v>-</v>
      </c>
      <c r="F390" s="8" t="str">
        <f>IFERROR(VLOOKUP(C390,选股!C390:E1386,3,FALSE),"-")</f>
        <v>-</v>
      </c>
      <c r="G390" s="8"/>
      <c r="H390" s="9"/>
      <c r="I390" s="9" t="str">
        <f t="shared" si="15"/>
        <v>-</v>
      </c>
      <c r="J390" s="9"/>
      <c r="K390" s="8"/>
    </row>
    <row r="391" customHeight="1" spans="2:11">
      <c r="B391" s="8" t="str">
        <f t="shared" si="14"/>
        <v/>
      </c>
      <c r="C391" s="8"/>
      <c r="D391" s="8"/>
      <c r="E391" s="8" t="str">
        <f>IFERROR(VLOOKUP(C391,选股!C391:E1387,2,FALSE),"-")</f>
        <v>-</v>
      </c>
      <c r="F391" s="8" t="str">
        <f>IFERROR(VLOOKUP(C391,选股!C391:E1387,3,FALSE),"-")</f>
        <v>-</v>
      </c>
      <c r="G391" s="8"/>
      <c r="H391" s="9"/>
      <c r="I391" s="9" t="str">
        <f t="shared" si="15"/>
        <v>-</v>
      </c>
      <c r="J391" s="9"/>
      <c r="K391" s="8"/>
    </row>
    <row r="392" customHeight="1" spans="2:11">
      <c r="B392" s="8" t="str">
        <f t="shared" si="14"/>
        <v/>
      </c>
      <c r="C392" s="8"/>
      <c r="D392" s="8"/>
      <c r="E392" s="8" t="str">
        <f>IFERROR(VLOOKUP(C392,选股!C392:E1388,2,FALSE),"-")</f>
        <v>-</v>
      </c>
      <c r="F392" s="8" t="str">
        <f>IFERROR(VLOOKUP(C392,选股!C392:E1388,3,FALSE),"-")</f>
        <v>-</v>
      </c>
      <c r="G392" s="8"/>
      <c r="H392" s="9"/>
      <c r="I392" s="9" t="str">
        <f t="shared" si="15"/>
        <v>-</v>
      </c>
      <c r="J392" s="9"/>
      <c r="K392" s="8"/>
    </row>
    <row r="393" customHeight="1" spans="2:11">
      <c r="B393" s="8" t="str">
        <f t="shared" si="14"/>
        <v/>
      </c>
      <c r="C393" s="8"/>
      <c r="D393" s="8"/>
      <c r="E393" s="8" t="str">
        <f>IFERROR(VLOOKUP(C393,选股!C393:E1389,2,FALSE),"-")</f>
        <v>-</v>
      </c>
      <c r="F393" s="8" t="str">
        <f>IFERROR(VLOOKUP(C393,选股!C393:E1389,3,FALSE),"-")</f>
        <v>-</v>
      </c>
      <c r="G393" s="8"/>
      <c r="H393" s="9"/>
      <c r="I393" s="9" t="str">
        <f t="shared" si="15"/>
        <v>-</v>
      </c>
      <c r="J393" s="9"/>
      <c r="K393" s="8"/>
    </row>
    <row r="394" customHeight="1" spans="2:11">
      <c r="B394" s="8" t="str">
        <f t="shared" si="14"/>
        <v/>
      </c>
      <c r="C394" s="8"/>
      <c r="D394" s="8"/>
      <c r="E394" s="8" t="str">
        <f>IFERROR(VLOOKUP(C394,选股!C394:E1390,2,FALSE),"-")</f>
        <v>-</v>
      </c>
      <c r="F394" s="8" t="str">
        <f>IFERROR(VLOOKUP(C394,选股!C394:E1390,3,FALSE),"-")</f>
        <v>-</v>
      </c>
      <c r="G394" s="8"/>
      <c r="H394" s="9"/>
      <c r="I394" s="9" t="str">
        <f t="shared" si="15"/>
        <v>-</v>
      </c>
      <c r="J394" s="9"/>
      <c r="K394" s="8"/>
    </row>
    <row r="395" customHeight="1" spans="2:11">
      <c r="B395" s="8" t="str">
        <f t="shared" si="14"/>
        <v/>
      </c>
      <c r="C395" s="8"/>
      <c r="D395" s="8"/>
      <c r="E395" s="8" t="str">
        <f>IFERROR(VLOOKUP(C395,选股!C395:E1391,2,FALSE),"-")</f>
        <v>-</v>
      </c>
      <c r="F395" s="8" t="str">
        <f>IFERROR(VLOOKUP(C395,选股!C395:E1391,3,FALSE),"-")</f>
        <v>-</v>
      </c>
      <c r="G395" s="8"/>
      <c r="H395" s="9"/>
      <c r="I395" s="9" t="str">
        <f t="shared" si="15"/>
        <v>-</v>
      </c>
      <c r="J395" s="9"/>
      <c r="K395" s="8"/>
    </row>
    <row r="396" customHeight="1" spans="2:11">
      <c r="B396" s="8" t="str">
        <f t="shared" si="14"/>
        <v/>
      </c>
      <c r="C396" s="8"/>
      <c r="D396" s="8"/>
      <c r="E396" s="8" t="str">
        <f>IFERROR(VLOOKUP(C396,选股!C396:E1392,2,FALSE),"-")</f>
        <v>-</v>
      </c>
      <c r="F396" s="8" t="str">
        <f>IFERROR(VLOOKUP(C396,选股!C396:E1392,3,FALSE),"-")</f>
        <v>-</v>
      </c>
      <c r="G396" s="8"/>
      <c r="H396" s="9"/>
      <c r="I396" s="9" t="str">
        <f t="shared" si="15"/>
        <v>-</v>
      </c>
      <c r="J396" s="9"/>
      <c r="K396" s="8"/>
    </row>
    <row r="397" customHeight="1" spans="2:11">
      <c r="B397" s="8" t="str">
        <f t="shared" si="14"/>
        <v/>
      </c>
      <c r="C397" s="8"/>
      <c r="D397" s="8"/>
      <c r="E397" s="8" t="str">
        <f>IFERROR(VLOOKUP(C397,选股!C397:E1393,2,FALSE),"-")</f>
        <v>-</v>
      </c>
      <c r="F397" s="8" t="str">
        <f>IFERROR(VLOOKUP(C397,选股!C397:E1393,3,FALSE),"-")</f>
        <v>-</v>
      </c>
      <c r="G397" s="8"/>
      <c r="H397" s="9"/>
      <c r="I397" s="9" t="str">
        <f t="shared" si="15"/>
        <v>-</v>
      </c>
      <c r="J397" s="9"/>
      <c r="K397" s="8"/>
    </row>
    <row r="398" customHeight="1" spans="2:11">
      <c r="B398" s="8" t="str">
        <f t="shared" si="14"/>
        <v/>
      </c>
      <c r="C398" s="8"/>
      <c r="D398" s="8"/>
      <c r="E398" s="8" t="str">
        <f>IFERROR(VLOOKUP(C398,选股!C398:E1394,2,FALSE),"-")</f>
        <v>-</v>
      </c>
      <c r="F398" s="8" t="str">
        <f>IFERROR(VLOOKUP(C398,选股!C398:E1394,3,FALSE),"-")</f>
        <v>-</v>
      </c>
      <c r="G398" s="8"/>
      <c r="H398" s="9"/>
      <c r="I398" s="9" t="str">
        <f t="shared" si="15"/>
        <v>-</v>
      </c>
      <c r="J398" s="9"/>
      <c r="K398" s="8"/>
    </row>
    <row r="399" customHeight="1" spans="2:11">
      <c r="B399" s="8" t="str">
        <f t="shared" si="14"/>
        <v/>
      </c>
      <c r="C399" s="8"/>
      <c r="D399" s="8"/>
      <c r="E399" s="8" t="str">
        <f>IFERROR(VLOOKUP(C399,选股!C399:E1395,2,FALSE),"-")</f>
        <v>-</v>
      </c>
      <c r="F399" s="8" t="str">
        <f>IFERROR(VLOOKUP(C399,选股!C399:E1395,3,FALSE),"-")</f>
        <v>-</v>
      </c>
      <c r="G399" s="8"/>
      <c r="H399" s="9"/>
      <c r="I399" s="9" t="str">
        <f t="shared" si="15"/>
        <v>-</v>
      </c>
      <c r="J399" s="9"/>
      <c r="K399" s="8"/>
    </row>
    <row r="400" customHeight="1" spans="2:11">
      <c r="B400" s="8" t="str">
        <f t="shared" si="14"/>
        <v/>
      </c>
      <c r="C400" s="8"/>
      <c r="D400" s="8"/>
      <c r="E400" s="8" t="str">
        <f>IFERROR(VLOOKUP(C400,选股!C400:E1396,2,FALSE),"-")</f>
        <v>-</v>
      </c>
      <c r="F400" s="8" t="str">
        <f>IFERROR(VLOOKUP(C400,选股!C400:E1396,3,FALSE),"-")</f>
        <v>-</v>
      </c>
      <c r="G400" s="8"/>
      <c r="H400" s="9"/>
      <c r="I400" s="9" t="str">
        <f t="shared" si="15"/>
        <v>-</v>
      </c>
      <c r="J400" s="9"/>
      <c r="K400" s="8"/>
    </row>
    <row r="401" customHeight="1" spans="2:11">
      <c r="B401" s="8" t="str">
        <f t="shared" si="14"/>
        <v/>
      </c>
      <c r="C401" s="8"/>
      <c r="D401" s="8"/>
      <c r="E401" s="8" t="str">
        <f>IFERROR(VLOOKUP(C401,选股!C401:E1397,2,FALSE),"-")</f>
        <v>-</v>
      </c>
      <c r="F401" s="8" t="str">
        <f>IFERROR(VLOOKUP(C401,选股!C401:E1397,3,FALSE),"-")</f>
        <v>-</v>
      </c>
      <c r="G401" s="8"/>
      <c r="H401" s="9"/>
      <c r="I401" s="9" t="str">
        <f t="shared" si="15"/>
        <v>-</v>
      </c>
      <c r="J401" s="9"/>
      <c r="K401" s="8"/>
    </row>
    <row r="402" customHeight="1" spans="2:11">
      <c r="B402" s="8" t="str">
        <f t="shared" si="14"/>
        <v/>
      </c>
      <c r="C402" s="8"/>
      <c r="D402" s="8"/>
      <c r="E402" s="8" t="str">
        <f>IFERROR(VLOOKUP(C402,选股!C402:E1398,2,FALSE),"-")</f>
        <v>-</v>
      </c>
      <c r="F402" s="8" t="str">
        <f>IFERROR(VLOOKUP(C402,选股!C402:E1398,3,FALSE),"-")</f>
        <v>-</v>
      </c>
      <c r="G402" s="8"/>
      <c r="H402" s="9"/>
      <c r="I402" s="9" t="str">
        <f t="shared" si="15"/>
        <v>-</v>
      </c>
      <c r="J402" s="9"/>
      <c r="K402" s="8"/>
    </row>
    <row r="403" customHeight="1" spans="2:11">
      <c r="B403" s="8" t="str">
        <f t="shared" si="14"/>
        <v/>
      </c>
      <c r="C403" s="8"/>
      <c r="D403" s="8"/>
      <c r="E403" s="8" t="str">
        <f>IFERROR(VLOOKUP(C403,选股!C403:E1399,2,FALSE),"-")</f>
        <v>-</v>
      </c>
      <c r="F403" s="8" t="str">
        <f>IFERROR(VLOOKUP(C403,选股!C403:E1399,3,FALSE),"-")</f>
        <v>-</v>
      </c>
      <c r="G403" s="8"/>
      <c r="H403" s="9"/>
      <c r="I403" s="9" t="str">
        <f t="shared" si="15"/>
        <v>-</v>
      </c>
      <c r="J403" s="9"/>
      <c r="K403" s="8"/>
    </row>
    <row r="404" customHeight="1" spans="2:11">
      <c r="B404" s="8" t="str">
        <f t="shared" si="14"/>
        <v/>
      </c>
      <c r="C404" s="8"/>
      <c r="D404" s="8"/>
      <c r="E404" s="8" t="str">
        <f>IFERROR(VLOOKUP(C404,选股!C404:E1400,2,FALSE),"-")</f>
        <v>-</v>
      </c>
      <c r="F404" s="8" t="str">
        <f>IFERROR(VLOOKUP(C404,选股!C404:E1400,3,FALSE),"-")</f>
        <v>-</v>
      </c>
      <c r="G404" s="8"/>
      <c r="H404" s="9"/>
      <c r="I404" s="9" t="str">
        <f t="shared" si="15"/>
        <v>-</v>
      </c>
      <c r="J404" s="9"/>
      <c r="K404" s="8"/>
    </row>
    <row r="405" customHeight="1" spans="2:11">
      <c r="B405" s="8" t="str">
        <f t="shared" si="14"/>
        <v/>
      </c>
      <c r="C405" s="8"/>
      <c r="D405" s="8"/>
      <c r="E405" s="8" t="str">
        <f>IFERROR(VLOOKUP(C405,选股!C405:E1401,2,FALSE),"-")</f>
        <v>-</v>
      </c>
      <c r="F405" s="8" t="str">
        <f>IFERROR(VLOOKUP(C405,选股!C405:E1401,3,FALSE),"-")</f>
        <v>-</v>
      </c>
      <c r="G405" s="8"/>
      <c r="H405" s="9"/>
      <c r="I405" s="9" t="str">
        <f t="shared" si="15"/>
        <v>-</v>
      </c>
      <c r="J405" s="9"/>
      <c r="K405" s="8"/>
    </row>
    <row r="406" customHeight="1" spans="2:11">
      <c r="B406" s="8" t="str">
        <f t="shared" si="14"/>
        <v/>
      </c>
      <c r="C406" s="8"/>
      <c r="D406" s="8"/>
      <c r="E406" s="8" t="str">
        <f>IFERROR(VLOOKUP(C406,选股!C406:E1402,2,FALSE),"-")</f>
        <v>-</v>
      </c>
      <c r="F406" s="8" t="str">
        <f>IFERROR(VLOOKUP(C406,选股!C406:E1402,3,FALSE),"-")</f>
        <v>-</v>
      </c>
      <c r="G406" s="8"/>
      <c r="H406" s="9"/>
      <c r="I406" s="9" t="str">
        <f t="shared" si="15"/>
        <v>-</v>
      </c>
      <c r="J406" s="9"/>
      <c r="K406" s="8"/>
    </row>
    <row r="407" customHeight="1" spans="2:11">
      <c r="B407" s="8" t="str">
        <f t="shared" si="14"/>
        <v/>
      </c>
      <c r="C407" s="8"/>
      <c r="D407" s="8"/>
      <c r="E407" s="8" t="str">
        <f>IFERROR(VLOOKUP(C407,选股!C407:E1403,2,FALSE),"-")</f>
        <v>-</v>
      </c>
      <c r="F407" s="8" t="str">
        <f>IFERROR(VLOOKUP(C407,选股!C407:E1403,3,FALSE),"-")</f>
        <v>-</v>
      </c>
      <c r="G407" s="8"/>
      <c r="H407" s="9"/>
      <c r="I407" s="9" t="str">
        <f t="shared" si="15"/>
        <v>-</v>
      </c>
      <c r="J407" s="9"/>
      <c r="K407" s="8"/>
    </row>
    <row r="408" customHeight="1" spans="2:11">
      <c r="B408" s="8" t="str">
        <f t="shared" si="14"/>
        <v/>
      </c>
      <c r="C408" s="8"/>
      <c r="D408" s="8"/>
      <c r="E408" s="8" t="str">
        <f>IFERROR(VLOOKUP(C408,选股!C408:E1404,2,FALSE),"-")</f>
        <v>-</v>
      </c>
      <c r="F408" s="8" t="str">
        <f>IFERROR(VLOOKUP(C408,选股!C408:E1404,3,FALSE),"-")</f>
        <v>-</v>
      </c>
      <c r="G408" s="8"/>
      <c r="H408" s="9"/>
      <c r="I408" s="9" t="str">
        <f t="shared" si="15"/>
        <v>-</v>
      </c>
      <c r="J408" s="9"/>
      <c r="K408" s="8"/>
    </row>
    <row r="409" customHeight="1" spans="2:11">
      <c r="B409" s="8" t="str">
        <f t="shared" si="14"/>
        <v/>
      </c>
      <c r="C409" s="8"/>
      <c r="D409" s="8"/>
      <c r="E409" s="8" t="str">
        <f>IFERROR(VLOOKUP(C409,选股!C409:E1405,2,FALSE),"-")</f>
        <v>-</v>
      </c>
      <c r="F409" s="8" t="str">
        <f>IFERROR(VLOOKUP(C409,选股!C409:E1405,3,FALSE),"-")</f>
        <v>-</v>
      </c>
      <c r="G409" s="8"/>
      <c r="H409" s="9"/>
      <c r="I409" s="9" t="str">
        <f t="shared" si="15"/>
        <v>-</v>
      </c>
      <c r="J409" s="9"/>
      <c r="K409" s="8"/>
    </row>
    <row r="410" customHeight="1" spans="2:11">
      <c r="B410" s="8" t="str">
        <f t="shared" si="14"/>
        <v/>
      </c>
      <c r="C410" s="8"/>
      <c r="D410" s="8"/>
      <c r="E410" s="8" t="str">
        <f>IFERROR(VLOOKUP(C410,选股!C410:E1406,2,FALSE),"-")</f>
        <v>-</v>
      </c>
      <c r="F410" s="8" t="str">
        <f>IFERROR(VLOOKUP(C410,选股!C410:E1406,3,FALSE),"-")</f>
        <v>-</v>
      </c>
      <c r="G410" s="8"/>
      <c r="H410" s="9"/>
      <c r="I410" s="9" t="str">
        <f t="shared" si="15"/>
        <v>-</v>
      </c>
      <c r="J410" s="9"/>
      <c r="K410" s="8"/>
    </row>
    <row r="411" customHeight="1" spans="2:11">
      <c r="B411" s="8" t="str">
        <f t="shared" si="14"/>
        <v/>
      </c>
      <c r="C411" s="8"/>
      <c r="D411" s="8"/>
      <c r="E411" s="8" t="str">
        <f>IFERROR(VLOOKUP(C411,选股!C411:E1407,2,FALSE),"-")</f>
        <v>-</v>
      </c>
      <c r="F411" s="8" t="str">
        <f>IFERROR(VLOOKUP(C411,选股!C411:E1407,3,FALSE),"-")</f>
        <v>-</v>
      </c>
      <c r="G411" s="8"/>
      <c r="H411" s="9"/>
      <c r="I411" s="9" t="str">
        <f t="shared" si="15"/>
        <v>-</v>
      </c>
      <c r="J411" s="9"/>
      <c r="K411" s="8"/>
    </row>
    <row r="412" customHeight="1" spans="2:11">
      <c r="B412" s="8" t="str">
        <f t="shared" si="14"/>
        <v/>
      </c>
      <c r="C412" s="8"/>
      <c r="D412" s="8"/>
      <c r="E412" s="8" t="str">
        <f>IFERROR(VLOOKUP(C412,选股!C412:E1408,2,FALSE),"-")</f>
        <v>-</v>
      </c>
      <c r="F412" s="8" t="str">
        <f>IFERROR(VLOOKUP(C412,选股!C412:E1408,3,FALSE),"-")</f>
        <v>-</v>
      </c>
      <c r="G412" s="8"/>
      <c r="H412" s="9"/>
      <c r="I412" s="9" t="str">
        <f t="shared" si="15"/>
        <v>-</v>
      </c>
      <c r="J412" s="9"/>
      <c r="K412" s="8"/>
    </row>
    <row r="413" customHeight="1" spans="2:11">
      <c r="B413" s="8" t="str">
        <f t="shared" si="14"/>
        <v/>
      </c>
      <c r="C413" s="8"/>
      <c r="D413" s="8"/>
      <c r="E413" s="8" t="str">
        <f>IFERROR(VLOOKUP(C413,选股!C413:E1409,2,FALSE),"-")</f>
        <v>-</v>
      </c>
      <c r="F413" s="8" t="str">
        <f>IFERROR(VLOOKUP(C413,选股!C413:E1409,3,FALSE),"-")</f>
        <v>-</v>
      </c>
      <c r="G413" s="8"/>
      <c r="H413" s="9"/>
      <c r="I413" s="9" t="str">
        <f t="shared" si="15"/>
        <v>-</v>
      </c>
      <c r="J413" s="9"/>
      <c r="K413" s="8"/>
    </row>
    <row r="414" customHeight="1" spans="2:11">
      <c r="B414" s="8" t="str">
        <f t="shared" si="14"/>
        <v/>
      </c>
      <c r="C414" s="8"/>
      <c r="D414" s="8"/>
      <c r="E414" s="8" t="str">
        <f>IFERROR(VLOOKUP(C414,选股!C414:E1410,2,FALSE),"-")</f>
        <v>-</v>
      </c>
      <c r="F414" s="8" t="str">
        <f>IFERROR(VLOOKUP(C414,选股!C414:E1410,3,FALSE),"-")</f>
        <v>-</v>
      </c>
      <c r="G414" s="8"/>
      <c r="H414" s="9"/>
      <c r="I414" s="9" t="str">
        <f t="shared" si="15"/>
        <v>-</v>
      </c>
      <c r="J414" s="9"/>
      <c r="K414" s="8"/>
    </row>
    <row r="415" customHeight="1" spans="2:11">
      <c r="B415" s="8" t="str">
        <f t="shared" si="14"/>
        <v/>
      </c>
      <c r="C415" s="8"/>
      <c r="D415" s="8"/>
      <c r="E415" s="8" t="str">
        <f>IFERROR(VLOOKUP(C415,选股!C415:E1411,2,FALSE),"-")</f>
        <v>-</v>
      </c>
      <c r="F415" s="8" t="str">
        <f>IFERROR(VLOOKUP(C415,选股!C415:E1411,3,FALSE),"-")</f>
        <v>-</v>
      </c>
      <c r="G415" s="8"/>
      <c r="H415" s="9"/>
      <c r="I415" s="9" t="str">
        <f t="shared" si="15"/>
        <v>-</v>
      </c>
      <c r="J415" s="9"/>
      <c r="K415" s="8"/>
    </row>
    <row r="416" customHeight="1" spans="2:11">
      <c r="B416" s="8" t="str">
        <f t="shared" si="14"/>
        <v/>
      </c>
      <c r="C416" s="8"/>
      <c r="D416" s="8"/>
      <c r="E416" s="8" t="str">
        <f>IFERROR(VLOOKUP(C416,选股!C416:E1412,2,FALSE),"-")</f>
        <v>-</v>
      </c>
      <c r="F416" s="8" t="str">
        <f>IFERROR(VLOOKUP(C416,选股!C416:E1412,3,FALSE),"-")</f>
        <v>-</v>
      </c>
      <c r="G416" s="8"/>
      <c r="H416" s="9"/>
      <c r="I416" s="9" t="str">
        <f t="shared" si="15"/>
        <v>-</v>
      </c>
      <c r="J416" s="9"/>
      <c r="K416" s="8"/>
    </row>
    <row r="417" customHeight="1" spans="2:11">
      <c r="B417" s="8" t="str">
        <f t="shared" si="14"/>
        <v/>
      </c>
      <c r="C417" s="8"/>
      <c r="D417" s="8"/>
      <c r="E417" s="8" t="str">
        <f>IFERROR(VLOOKUP(C417,选股!C417:E1413,2,FALSE),"-")</f>
        <v>-</v>
      </c>
      <c r="F417" s="8" t="str">
        <f>IFERROR(VLOOKUP(C417,选股!C417:E1413,3,FALSE),"-")</f>
        <v>-</v>
      </c>
      <c r="G417" s="8"/>
      <c r="H417" s="9"/>
      <c r="I417" s="9" t="str">
        <f t="shared" si="15"/>
        <v>-</v>
      </c>
      <c r="J417" s="9"/>
      <c r="K417" s="8"/>
    </row>
    <row r="418" customHeight="1" spans="2:11">
      <c r="B418" s="8" t="str">
        <f t="shared" si="14"/>
        <v/>
      </c>
      <c r="C418" s="8"/>
      <c r="D418" s="8"/>
      <c r="E418" s="8" t="str">
        <f>IFERROR(VLOOKUP(C418,选股!C418:E1414,2,FALSE),"-")</f>
        <v>-</v>
      </c>
      <c r="F418" s="8" t="str">
        <f>IFERROR(VLOOKUP(C418,选股!C418:E1414,3,FALSE),"-")</f>
        <v>-</v>
      </c>
      <c r="G418" s="8"/>
      <c r="H418" s="9"/>
      <c r="I418" s="9" t="str">
        <f t="shared" si="15"/>
        <v>-</v>
      </c>
      <c r="J418" s="9"/>
      <c r="K418" s="8"/>
    </row>
    <row r="419" customHeight="1" spans="2:11">
      <c r="B419" s="8" t="str">
        <f t="shared" si="14"/>
        <v/>
      </c>
      <c r="C419" s="8"/>
      <c r="D419" s="8"/>
      <c r="E419" s="8" t="str">
        <f>IFERROR(VLOOKUP(C419,选股!C419:E1415,2,FALSE),"-")</f>
        <v>-</v>
      </c>
      <c r="F419" s="8" t="str">
        <f>IFERROR(VLOOKUP(C419,选股!C419:E1415,3,FALSE),"-")</f>
        <v>-</v>
      </c>
      <c r="G419" s="8"/>
      <c r="H419" s="9"/>
      <c r="I419" s="9" t="str">
        <f t="shared" si="15"/>
        <v>-</v>
      </c>
      <c r="J419" s="9"/>
      <c r="K419" s="8"/>
    </row>
    <row r="420" customHeight="1" spans="2:11">
      <c r="B420" s="8" t="str">
        <f t="shared" si="14"/>
        <v/>
      </c>
      <c r="C420" s="8"/>
      <c r="D420" s="8"/>
      <c r="E420" s="8" t="str">
        <f>IFERROR(VLOOKUP(C420,选股!C420:E1416,2,FALSE),"-")</f>
        <v>-</v>
      </c>
      <c r="F420" s="8" t="str">
        <f>IFERROR(VLOOKUP(C420,选股!C420:E1416,3,FALSE),"-")</f>
        <v>-</v>
      </c>
      <c r="G420" s="8"/>
      <c r="H420" s="9"/>
      <c r="I420" s="9" t="str">
        <f t="shared" si="15"/>
        <v>-</v>
      </c>
      <c r="J420" s="9"/>
      <c r="K420" s="8"/>
    </row>
    <row r="421" customHeight="1" spans="2:11">
      <c r="B421" s="8" t="str">
        <f t="shared" si="14"/>
        <v/>
      </c>
      <c r="C421" s="8"/>
      <c r="D421" s="8"/>
      <c r="E421" s="8" t="str">
        <f>IFERROR(VLOOKUP(C421,选股!C421:E1417,2,FALSE),"-")</f>
        <v>-</v>
      </c>
      <c r="F421" s="8" t="str">
        <f>IFERROR(VLOOKUP(C421,选股!C421:E1417,3,FALSE),"-")</f>
        <v>-</v>
      </c>
      <c r="G421" s="8"/>
      <c r="H421" s="9"/>
      <c r="I421" s="9" t="str">
        <f t="shared" si="15"/>
        <v>-</v>
      </c>
      <c r="J421" s="9"/>
      <c r="K421" s="8"/>
    </row>
    <row r="422" customHeight="1" spans="2:11">
      <c r="B422" s="8" t="str">
        <f t="shared" si="14"/>
        <v/>
      </c>
      <c r="C422" s="8"/>
      <c r="D422" s="8"/>
      <c r="E422" s="8" t="str">
        <f>IFERROR(VLOOKUP(C422,选股!C422:E1418,2,FALSE),"-")</f>
        <v>-</v>
      </c>
      <c r="F422" s="8" t="str">
        <f>IFERROR(VLOOKUP(C422,选股!C422:E1418,3,FALSE),"-")</f>
        <v>-</v>
      </c>
      <c r="G422" s="8"/>
      <c r="H422" s="9"/>
      <c r="I422" s="9" t="str">
        <f t="shared" si="15"/>
        <v>-</v>
      </c>
      <c r="J422" s="9"/>
      <c r="K422" s="8"/>
    </row>
    <row r="423" customHeight="1" spans="2:11">
      <c r="B423" s="8" t="str">
        <f t="shared" si="14"/>
        <v/>
      </c>
      <c r="C423" s="8"/>
      <c r="D423" s="8"/>
      <c r="E423" s="8" t="str">
        <f>IFERROR(VLOOKUP(C423,选股!C423:E1419,2,FALSE),"-")</f>
        <v>-</v>
      </c>
      <c r="F423" s="8" t="str">
        <f>IFERROR(VLOOKUP(C423,选股!C423:E1419,3,FALSE),"-")</f>
        <v>-</v>
      </c>
      <c r="G423" s="8"/>
      <c r="H423" s="9"/>
      <c r="I423" s="9" t="str">
        <f t="shared" si="15"/>
        <v>-</v>
      </c>
      <c r="J423" s="9"/>
      <c r="K423" s="8"/>
    </row>
    <row r="424" customHeight="1" spans="2:11">
      <c r="B424" s="8" t="str">
        <f t="shared" si="14"/>
        <v/>
      </c>
      <c r="C424" s="8"/>
      <c r="D424" s="8"/>
      <c r="E424" s="8" t="str">
        <f>IFERROR(VLOOKUP(C424,选股!C424:E1420,2,FALSE),"-")</f>
        <v>-</v>
      </c>
      <c r="F424" s="8" t="str">
        <f>IFERROR(VLOOKUP(C424,选股!C424:E1420,3,FALSE),"-")</f>
        <v>-</v>
      </c>
      <c r="G424" s="8"/>
      <c r="H424" s="9"/>
      <c r="I424" s="9" t="str">
        <f t="shared" si="15"/>
        <v>-</v>
      </c>
      <c r="J424" s="9"/>
      <c r="K424" s="8"/>
    </row>
    <row r="425" customHeight="1" spans="2:11">
      <c r="B425" s="8" t="str">
        <f t="shared" si="14"/>
        <v/>
      </c>
      <c r="C425" s="8"/>
      <c r="D425" s="8"/>
      <c r="E425" s="8" t="str">
        <f>IFERROR(VLOOKUP(C425,选股!C425:E1421,2,FALSE),"-")</f>
        <v>-</v>
      </c>
      <c r="F425" s="8" t="str">
        <f>IFERROR(VLOOKUP(C425,选股!C425:E1421,3,FALSE),"-")</f>
        <v>-</v>
      </c>
      <c r="G425" s="8"/>
      <c r="H425" s="9"/>
      <c r="I425" s="9" t="str">
        <f t="shared" si="15"/>
        <v>-</v>
      </c>
      <c r="J425" s="9"/>
      <c r="K425" s="8"/>
    </row>
    <row r="426" customHeight="1" spans="2:11">
      <c r="B426" s="8" t="str">
        <f t="shared" si="14"/>
        <v/>
      </c>
      <c r="C426" s="8"/>
      <c r="D426" s="8"/>
      <c r="E426" s="8" t="str">
        <f>IFERROR(VLOOKUP(C426,选股!C426:E1422,2,FALSE),"-")</f>
        <v>-</v>
      </c>
      <c r="F426" s="8" t="str">
        <f>IFERROR(VLOOKUP(C426,选股!C426:E1422,3,FALSE),"-")</f>
        <v>-</v>
      </c>
      <c r="G426" s="8"/>
      <c r="H426" s="9"/>
      <c r="I426" s="9" t="str">
        <f t="shared" si="15"/>
        <v>-</v>
      </c>
      <c r="J426" s="9"/>
      <c r="K426" s="8"/>
    </row>
    <row r="427" customHeight="1" spans="2:11">
      <c r="B427" s="8" t="str">
        <f t="shared" si="14"/>
        <v/>
      </c>
      <c r="C427" s="8"/>
      <c r="D427" s="8"/>
      <c r="E427" s="8" t="str">
        <f>IFERROR(VLOOKUP(C427,选股!C427:E1423,2,FALSE),"-")</f>
        <v>-</v>
      </c>
      <c r="F427" s="8" t="str">
        <f>IFERROR(VLOOKUP(C427,选股!C427:E1423,3,FALSE),"-")</f>
        <v>-</v>
      </c>
      <c r="G427" s="8"/>
      <c r="H427" s="9"/>
      <c r="I427" s="9" t="str">
        <f t="shared" si="15"/>
        <v>-</v>
      </c>
      <c r="J427" s="9"/>
      <c r="K427" s="8"/>
    </row>
    <row r="428" customHeight="1" spans="2:11">
      <c r="B428" s="8" t="str">
        <f t="shared" si="14"/>
        <v/>
      </c>
      <c r="C428" s="8"/>
      <c r="D428" s="8"/>
      <c r="E428" s="8" t="str">
        <f>IFERROR(VLOOKUP(C428,选股!C428:E1424,2,FALSE),"-")</f>
        <v>-</v>
      </c>
      <c r="F428" s="8" t="str">
        <f>IFERROR(VLOOKUP(C428,选股!C428:E1424,3,FALSE),"-")</f>
        <v>-</v>
      </c>
      <c r="G428" s="8"/>
      <c r="H428" s="9"/>
      <c r="I428" s="9" t="str">
        <f t="shared" si="15"/>
        <v>-</v>
      </c>
      <c r="J428" s="9"/>
      <c r="K428" s="8"/>
    </row>
    <row r="429" customHeight="1" spans="2:11">
      <c r="B429" s="8" t="str">
        <f t="shared" si="14"/>
        <v/>
      </c>
      <c r="C429" s="8"/>
      <c r="D429" s="8"/>
      <c r="E429" s="8" t="str">
        <f>IFERROR(VLOOKUP(C429,选股!C429:E1425,2,FALSE),"-")</f>
        <v>-</v>
      </c>
      <c r="F429" s="8" t="str">
        <f>IFERROR(VLOOKUP(C429,选股!C429:E1425,3,FALSE),"-")</f>
        <v>-</v>
      </c>
      <c r="G429" s="8"/>
      <c r="H429" s="9"/>
      <c r="I429" s="9" t="str">
        <f t="shared" si="15"/>
        <v>-</v>
      </c>
      <c r="J429" s="9"/>
      <c r="K429" s="8"/>
    </row>
    <row r="430" customHeight="1" spans="2:11">
      <c r="B430" s="8" t="str">
        <f t="shared" si="14"/>
        <v/>
      </c>
      <c r="C430" s="8"/>
      <c r="D430" s="8"/>
      <c r="E430" s="8" t="str">
        <f>IFERROR(VLOOKUP(C430,选股!C430:E1426,2,FALSE),"-")</f>
        <v>-</v>
      </c>
      <c r="F430" s="8" t="str">
        <f>IFERROR(VLOOKUP(C430,选股!C430:E1426,3,FALSE),"-")</f>
        <v>-</v>
      </c>
      <c r="G430" s="8"/>
      <c r="H430" s="9"/>
      <c r="I430" s="9" t="str">
        <f t="shared" si="15"/>
        <v>-</v>
      </c>
      <c r="J430" s="9"/>
      <c r="K430" s="8"/>
    </row>
    <row r="431" customHeight="1" spans="2:11">
      <c r="B431" s="8" t="str">
        <f t="shared" si="14"/>
        <v/>
      </c>
      <c r="C431" s="8"/>
      <c r="D431" s="8"/>
      <c r="E431" s="8" t="str">
        <f>IFERROR(VLOOKUP(C431,选股!C431:E1427,2,FALSE),"-")</f>
        <v>-</v>
      </c>
      <c r="F431" s="8" t="str">
        <f>IFERROR(VLOOKUP(C431,选股!C431:E1427,3,FALSE),"-")</f>
        <v>-</v>
      </c>
      <c r="G431" s="8"/>
      <c r="H431" s="9"/>
      <c r="I431" s="9" t="str">
        <f t="shared" si="15"/>
        <v>-</v>
      </c>
      <c r="J431" s="9"/>
      <c r="K431" s="8"/>
    </row>
    <row r="432" customHeight="1" spans="2:11">
      <c r="B432" s="8" t="str">
        <f t="shared" si="14"/>
        <v/>
      </c>
      <c r="C432" s="8"/>
      <c r="D432" s="8"/>
      <c r="E432" s="8" t="str">
        <f>IFERROR(VLOOKUP(C432,选股!C432:E1428,2,FALSE),"-")</f>
        <v>-</v>
      </c>
      <c r="F432" s="8" t="str">
        <f>IFERROR(VLOOKUP(C432,选股!C432:E1428,3,FALSE),"-")</f>
        <v>-</v>
      </c>
      <c r="G432" s="8"/>
      <c r="H432" s="9"/>
      <c r="I432" s="9" t="str">
        <f t="shared" si="15"/>
        <v>-</v>
      </c>
      <c r="J432" s="9"/>
      <c r="K432" s="8"/>
    </row>
    <row r="433" customHeight="1" spans="2:11">
      <c r="B433" s="8" t="str">
        <f t="shared" si="14"/>
        <v/>
      </c>
      <c r="C433" s="8"/>
      <c r="D433" s="8"/>
      <c r="E433" s="8" t="str">
        <f>IFERROR(VLOOKUP(C433,选股!C433:E1429,2,FALSE),"-")</f>
        <v>-</v>
      </c>
      <c r="F433" s="8" t="str">
        <f>IFERROR(VLOOKUP(C433,选股!C433:E1429,3,FALSE),"-")</f>
        <v>-</v>
      </c>
      <c r="G433" s="8"/>
      <c r="H433" s="9"/>
      <c r="I433" s="9" t="str">
        <f t="shared" si="15"/>
        <v>-</v>
      </c>
      <c r="J433" s="9"/>
      <c r="K433" s="8"/>
    </row>
    <row r="434" customHeight="1" spans="2:11">
      <c r="B434" s="8" t="str">
        <f t="shared" si="14"/>
        <v/>
      </c>
      <c r="C434" s="8"/>
      <c r="D434" s="8"/>
      <c r="E434" s="8" t="str">
        <f>IFERROR(VLOOKUP(C434,选股!C434:E1430,2,FALSE),"-")</f>
        <v>-</v>
      </c>
      <c r="F434" s="8" t="str">
        <f>IFERROR(VLOOKUP(C434,选股!C434:E1430,3,FALSE),"-")</f>
        <v>-</v>
      </c>
      <c r="G434" s="8"/>
      <c r="H434" s="9"/>
      <c r="I434" s="9" t="str">
        <f t="shared" si="15"/>
        <v>-</v>
      </c>
      <c r="J434" s="9"/>
      <c r="K434" s="8"/>
    </row>
    <row r="435" customHeight="1" spans="2:11">
      <c r="B435" s="8" t="str">
        <f t="shared" si="14"/>
        <v/>
      </c>
      <c r="C435" s="8"/>
      <c r="D435" s="8"/>
      <c r="E435" s="8" t="str">
        <f>IFERROR(VLOOKUP(C435,选股!C435:E1431,2,FALSE),"-")</f>
        <v>-</v>
      </c>
      <c r="F435" s="8" t="str">
        <f>IFERROR(VLOOKUP(C435,选股!C435:E1431,3,FALSE),"-")</f>
        <v>-</v>
      </c>
      <c r="G435" s="8"/>
      <c r="H435" s="9"/>
      <c r="I435" s="9" t="str">
        <f t="shared" si="15"/>
        <v>-</v>
      </c>
      <c r="J435" s="9"/>
      <c r="K435" s="8"/>
    </row>
    <row r="436" customHeight="1" spans="2:11">
      <c r="B436" s="8" t="str">
        <f t="shared" si="14"/>
        <v/>
      </c>
      <c r="C436" s="8"/>
      <c r="D436" s="8"/>
      <c r="E436" s="8" t="str">
        <f>IFERROR(VLOOKUP(C436,选股!C436:E1432,2,FALSE),"-")</f>
        <v>-</v>
      </c>
      <c r="F436" s="8" t="str">
        <f>IFERROR(VLOOKUP(C436,选股!C436:E1432,3,FALSE),"-")</f>
        <v>-</v>
      </c>
      <c r="G436" s="8"/>
      <c r="H436" s="9"/>
      <c r="I436" s="9" t="str">
        <f t="shared" si="15"/>
        <v>-</v>
      </c>
      <c r="J436" s="9"/>
      <c r="K436" s="8"/>
    </row>
    <row r="437" customHeight="1" spans="2:11">
      <c r="B437" s="8" t="str">
        <f t="shared" si="14"/>
        <v/>
      </c>
      <c r="C437" s="8"/>
      <c r="D437" s="8"/>
      <c r="E437" s="8" t="str">
        <f>IFERROR(VLOOKUP(C437,选股!C437:E1433,2,FALSE),"-")</f>
        <v>-</v>
      </c>
      <c r="F437" s="8" t="str">
        <f>IFERROR(VLOOKUP(C437,选股!C437:E1433,3,FALSE),"-")</f>
        <v>-</v>
      </c>
      <c r="G437" s="8"/>
      <c r="H437" s="9"/>
      <c r="I437" s="9" t="str">
        <f t="shared" si="15"/>
        <v>-</v>
      </c>
      <c r="J437" s="9"/>
      <c r="K437" s="8"/>
    </row>
    <row r="438" customHeight="1" spans="2:11">
      <c r="B438" s="8" t="str">
        <f t="shared" si="14"/>
        <v/>
      </c>
      <c r="C438" s="8"/>
      <c r="D438" s="8"/>
      <c r="E438" s="8" t="str">
        <f>IFERROR(VLOOKUP(C438,选股!C438:E1434,2,FALSE),"-")</f>
        <v>-</v>
      </c>
      <c r="F438" s="8" t="str">
        <f>IFERROR(VLOOKUP(C438,选股!C438:E1434,3,FALSE),"-")</f>
        <v>-</v>
      </c>
      <c r="G438" s="8"/>
      <c r="H438" s="9"/>
      <c r="I438" s="9" t="str">
        <f t="shared" si="15"/>
        <v>-</v>
      </c>
      <c r="J438" s="9"/>
      <c r="K438" s="8"/>
    </row>
    <row r="439" customHeight="1" spans="2:11">
      <c r="B439" s="8" t="str">
        <f t="shared" si="14"/>
        <v/>
      </c>
      <c r="C439" s="8"/>
      <c r="D439" s="8"/>
      <c r="E439" s="8" t="str">
        <f>IFERROR(VLOOKUP(C439,选股!C439:E1435,2,FALSE),"-")</f>
        <v>-</v>
      </c>
      <c r="F439" s="8" t="str">
        <f>IFERROR(VLOOKUP(C439,选股!C439:E1435,3,FALSE),"-")</f>
        <v>-</v>
      </c>
      <c r="G439" s="8"/>
      <c r="H439" s="9"/>
      <c r="I439" s="9" t="str">
        <f t="shared" si="15"/>
        <v>-</v>
      </c>
      <c r="J439" s="9"/>
      <c r="K439" s="8"/>
    </row>
    <row r="440" customHeight="1" spans="2:11">
      <c r="B440" s="8" t="str">
        <f t="shared" si="14"/>
        <v/>
      </c>
      <c r="C440" s="8"/>
      <c r="D440" s="8"/>
      <c r="E440" s="8" t="str">
        <f>IFERROR(VLOOKUP(C440,选股!C440:E1436,2,FALSE),"-")</f>
        <v>-</v>
      </c>
      <c r="F440" s="8" t="str">
        <f>IFERROR(VLOOKUP(C440,选股!C440:E1436,3,FALSE),"-")</f>
        <v>-</v>
      </c>
      <c r="G440" s="8"/>
      <c r="H440" s="9"/>
      <c r="I440" s="9" t="str">
        <f t="shared" si="15"/>
        <v>-</v>
      </c>
      <c r="J440" s="9"/>
      <c r="K440" s="8"/>
    </row>
    <row r="441" customHeight="1" spans="2:11">
      <c r="B441" s="8" t="str">
        <f t="shared" si="14"/>
        <v/>
      </c>
      <c r="C441" s="8"/>
      <c r="D441" s="8"/>
      <c r="E441" s="8" t="str">
        <f>IFERROR(VLOOKUP(C441,选股!C441:E1437,2,FALSE),"-")</f>
        <v>-</v>
      </c>
      <c r="F441" s="8" t="str">
        <f>IFERROR(VLOOKUP(C441,选股!C441:E1437,3,FALSE),"-")</f>
        <v>-</v>
      </c>
      <c r="G441" s="8"/>
      <c r="H441" s="9"/>
      <c r="I441" s="9" t="str">
        <f t="shared" si="15"/>
        <v>-</v>
      </c>
      <c r="J441" s="9"/>
      <c r="K441" s="8"/>
    </row>
    <row r="442" customHeight="1" spans="2:11">
      <c r="B442" s="8" t="str">
        <f t="shared" si="14"/>
        <v/>
      </c>
      <c r="C442" s="8"/>
      <c r="D442" s="8"/>
      <c r="E442" s="8" t="str">
        <f>IFERROR(VLOOKUP(C442,选股!C442:E1438,2,FALSE),"-")</f>
        <v>-</v>
      </c>
      <c r="F442" s="8" t="str">
        <f>IFERROR(VLOOKUP(C442,选股!C442:E1438,3,FALSE),"-")</f>
        <v>-</v>
      </c>
      <c r="G442" s="8"/>
      <c r="H442" s="9"/>
      <c r="I442" s="9" t="str">
        <f t="shared" si="15"/>
        <v>-</v>
      </c>
      <c r="J442" s="9"/>
      <c r="K442" s="8"/>
    </row>
    <row r="443" customHeight="1" spans="2:11">
      <c r="B443" s="8" t="str">
        <f t="shared" si="14"/>
        <v/>
      </c>
      <c r="C443" s="8"/>
      <c r="D443" s="8"/>
      <c r="E443" s="8" t="str">
        <f>IFERROR(VLOOKUP(C443,选股!C443:E1439,2,FALSE),"-")</f>
        <v>-</v>
      </c>
      <c r="F443" s="8" t="str">
        <f>IFERROR(VLOOKUP(C443,选股!C443:E1439,3,FALSE),"-")</f>
        <v>-</v>
      </c>
      <c r="G443" s="8"/>
      <c r="H443" s="9"/>
      <c r="I443" s="9" t="str">
        <f t="shared" si="15"/>
        <v>-</v>
      </c>
      <c r="J443" s="9"/>
      <c r="K443" s="8"/>
    </row>
    <row r="444" customHeight="1" spans="2:11">
      <c r="B444" s="8" t="str">
        <f t="shared" si="14"/>
        <v/>
      </c>
      <c r="C444" s="8"/>
      <c r="D444" s="8"/>
      <c r="E444" s="8" t="str">
        <f>IFERROR(VLOOKUP(C444,选股!C444:E1440,2,FALSE),"-")</f>
        <v>-</v>
      </c>
      <c r="F444" s="8" t="str">
        <f>IFERROR(VLOOKUP(C444,选股!C444:E1440,3,FALSE),"-")</f>
        <v>-</v>
      </c>
      <c r="G444" s="8"/>
      <c r="H444" s="9"/>
      <c r="I444" s="9" t="str">
        <f t="shared" si="15"/>
        <v>-</v>
      </c>
      <c r="J444" s="9"/>
      <c r="K444" s="8"/>
    </row>
    <row r="445" customHeight="1" spans="2:11">
      <c r="B445" s="8" t="str">
        <f t="shared" si="14"/>
        <v/>
      </c>
      <c r="C445" s="8"/>
      <c r="D445" s="8"/>
      <c r="E445" s="8" t="str">
        <f>IFERROR(VLOOKUP(C445,选股!C445:E1441,2,FALSE),"-")</f>
        <v>-</v>
      </c>
      <c r="F445" s="8" t="str">
        <f>IFERROR(VLOOKUP(C445,选股!C445:E1441,3,FALSE),"-")</f>
        <v>-</v>
      </c>
      <c r="G445" s="8"/>
      <c r="H445" s="9"/>
      <c r="I445" s="9" t="str">
        <f t="shared" si="15"/>
        <v>-</v>
      </c>
      <c r="J445" s="9"/>
      <c r="K445" s="8"/>
    </row>
    <row r="446" customHeight="1" spans="2:11">
      <c r="B446" s="8" t="str">
        <f t="shared" si="14"/>
        <v/>
      </c>
      <c r="C446" s="8"/>
      <c r="D446" s="8"/>
      <c r="E446" s="8" t="str">
        <f>IFERROR(VLOOKUP(C446,选股!C446:E1442,2,FALSE),"-")</f>
        <v>-</v>
      </c>
      <c r="F446" s="8" t="str">
        <f>IFERROR(VLOOKUP(C446,选股!C446:E1442,3,FALSE),"-")</f>
        <v>-</v>
      </c>
      <c r="G446" s="8"/>
      <c r="H446" s="9"/>
      <c r="I446" s="9" t="str">
        <f t="shared" si="15"/>
        <v>-</v>
      </c>
      <c r="J446" s="9"/>
      <c r="K446" s="8"/>
    </row>
    <row r="447" customHeight="1" spans="2:11">
      <c r="B447" s="8" t="str">
        <f t="shared" si="14"/>
        <v/>
      </c>
      <c r="C447" s="8"/>
      <c r="D447" s="8"/>
      <c r="E447" s="8" t="str">
        <f>IFERROR(VLOOKUP(C447,选股!C447:E1443,2,FALSE),"-")</f>
        <v>-</v>
      </c>
      <c r="F447" s="8" t="str">
        <f>IFERROR(VLOOKUP(C447,选股!C447:E1443,3,FALSE),"-")</f>
        <v>-</v>
      </c>
      <c r="G447" s="8"/>
      <c r="H447" s="9"/>
      <c r="I447" s="9" t="str">
        <f t="shared" si="15"/>
        <v>-</v>
      </c>
      <c r="J447" s="9"/>
      <c r="K447" s="8"/>
    </row>
    <row r="448" customHeight="1" spans="2:11">
      <c r="B448" s="8" t="str">
        <f t="shared" si="14"/>
        <v/>
      </c>
      <c r="C448" s="8"/>
      <c r="D448" s="8"/>
      <c r="E448" s="8" t="str">
        <f>IFERROR(VLOOKUP(C448,选股!C448:E1444,2,FALSE),"-")</f>
        <v>-</v>
      </c>
      <c r="F448" s="8" t="str">
        <f>IFERROR(VLOOKUP(C448,选股!C448:E1444,3,FALSE),"-")</f>
        <v>-</v>
      </c>
      <c r="G448" s="8"/>
      <c r="H448" s="9"/>
      <c r="I448" s="9" t="str">
        <f t="shared" si="15"/>
        <v>-</v>
      </c>
      <c r="J448" s="9"/>
      <c r="K448" s="8"/>
    </row>
    <row r="449" customHeight="1" spans="2:11">
      <c r="B449" s="8" t="str">
        <f t="shared" si="14"/>
        <v/>
      </c>
      <c r="C449" s="8"/>
      <c r="D449" s="8"/>
      <c r="E449" s="8" t="str">
        <f>IFERROR(VLOOKUP(C449,选股!C449:E1445,2,FALSE),"-")</f>
        <v>-</v>
      </c>
      <c r="F449" s="8" t="str">
        <f>IFERROR(VLOOKUP(C449,选股!C449:E1445,3,FALSE),"-")</f>
        <v>-</v>
      </c>
      <c r="G449" s="8"/>
      <c r="H449" s="9"/>
      <c r="I449" s="9" t="str">
        <f t="shared" si="15"/>
        <v>-</v>
      </c>
      <c r="J449" s="9"/>
      <c r="K449" s="8"/>
    </row>
    <row r="450" customHeight="1" spans="2:11">
      <c r="B450" s="8" t="str">
        <f t="shared" si="14"/>
        <v/>
      </c>
      <c r="C450" s="8"/>
      <c r="D450" s="8"/>
      <c r="E450" s="8" t="str">
        <f>IFERROR(VLOOKUP(C450,选股!C450:E1446,2,FALSE),"-")</f>
        <v>-</v>
      </c>
      <c r="F450" s="8" t="str">
        <f>IFERROR(VLOOKUP(C450,选股!C450:E1446,3,FALSE),"-")</f>
        <v>-</v>
      </c>
      <c r="G450" s="8"/>
      <c r="H450" s="9"/>
      <c r="I450" s="9" t="str">
        <f t="shared" si="15"/>
        <v>-</v>
      </c>
      <c r="J450" s="9"/>
      <c r="K450" s="8"/>
    </row>
    <row r="451" customHeight="1" spans="2:11">
      <c r="B451" s="8" t="str">
        <f t="shared" si="14"/>
        <v/>
      </c>
      <c r="C451" s="8"/>
      <c r="D451" s="8"/>
      <c r="E451" s="8" t="str">
        <f>IFERROR(VLOOKUP(C451,选股!C451:E1447,2,FALSE),"-")</f>
        <v>-</v>
      </c>
      <c r="F451" s="8" t="str">
        <f>IFERROR(VLOOKUP(C451,选股!C451:E1447,3,FALSE),"-")</f>
        <v>-</v>
      </c>
      <c r="G451" s="8"/>
      <c r="H451" s="9"/>
      <c r="I451" s="9" t="str">
        <f t="shared" si="15"/>
        <v>-</v>
      </c>
      <c r="J451" s="9"/>
      <c r="K451" s="8"/>
    </row>
    <row r="452" customHeight="1" spans="2:11">
      <c r="B452" s="8" t="str">
        <f t="shared" si="14"/>
        <v/>
      </c>
      <c r="C452" s="8"/>
      <c r="D452" s="8"/>
      <c r="E452" s="8" t="str">
        <f>IFERROR(VLOOKUP(C452,选股!C452:E1448,2,FALSE),"-")</f>
        <v>-</v>
      </c>
      <c r="F452" s="8" t="str">
        <f>IFERROR(VLOOKUP(C452,选股!C452:E1448,3,FALSE),"-")</f>
        <v>-</v>
      </c>
      <c r="G452" s="8"/>
      <c r="H452" s="9"/>
      <c r="I452" s="9" t="str">
        <f t="shared" si="15"/>
        <v>-</v>
      </c>
      <c r="J452" s="9"/>
      <c r="K452" s="8"/>
    </row>
    <row r="453" customHeight="1" spans="2:11">
      <c r="B453" s="8" t="str">
        <f t="shared" ref="B453:B516" si="16">IF(C453&lt;&gt;"",ROW()-3,"")</f>
        <v/>
      </c>
      <c r="C453" s="8"/>
      <c r="D453" s="8"/>
      <c r="E453" s="8" t="str">
        <f>IFERROR(VLOOKUP(C453,选股!C453:E1449,2,FALSE),"-")</f>
        <v>-</v>
      </c>
      <c r="F453" s="8" t="str">
        <f>IFERROR(VLOOKUP(C453,选股!C453:E1449,3,FALSE),"-")</f>
        <v>-</v>
      </c>
      <c r="G453" s="8"/>
      <c r="H453" s="9"/>
      <c r="I453" s="9" t="str">
        <f t="shared" ref="I453:I516" si="17">IFERROR(IF(AND(G453&lt;&gt;"",H453&lt;&gt;""),G453*H453,"-"),"")</f>
        <v>-</v>
      </c>
      <c r="J453" s="9"/>
      <c r="K453" s="8"/>
    </row>
    <row r="454" customHeight="1" spans="2:11">
      <c r="B454" s="8" t="str">
        <f t="shared" si="16"/>
        <v/>
      </c>
      <c r="C454" s="8"/>
      <c r="D454" s="8"/>
      <c r="E454" s="8" t="str">
        <f>IFERROR(VLOOKUP(C454,选股!C454:E1450,2,FALSE),"-")</f>
        <v>-</v>
      </c>
      <c r="F454" s="8" t="str">
        <f>IFERROR(VLOOKUP(C454,选股!C454:E1450,3,FALSE),"-")</f>
        <v>-</v>
      </c>
      <c r="G454" s="8"/>
      <c r="H454" s="9"/>
      <c r="I454" s="9" t="str">
        <f t="shared" si="17"/>
        <v>-</v>
      </c>
      <c r="J454" s="9"/>
      <c r="K454" s="8"/>
    </row>
    <row r="455" customHeight="1" spans="2:11">
      <c r="B455" s="8" t="str">
        <f t="shared" si="16"/>
        <v/>
      </c>
      <c r="C455" s="8"/>
      <c r="D455" s="8"/>
      <c r="E455" s="8" t="str">
        <f>IFERROR(VLOOKUP(C455,选股!C455:E1451,2,FALSE),"-")</f>
        <v>-</v>
      </c>
      <c r="F455" s="8" t="str">
        <f>IFERROR(VLOOKUP(C455,选股!C455:E1451,3,FALSE),"-")</f>
        <v>-</v>
      </c>
      <c r="G455" s="8"/>
      <c r="H455" s="9"/>
      <c r="I455" s="9" t="str">
        <f t="shared" si="17"/>
        <v>-</v>
      </c>
      <c r="J455" s="9"/>
      <c r="K455" s="8"/>
    </row>
    <row r="456" customHeight="1" spans="2:11">
      <c r="B456" s="8" t="str">
        <f t="shared" si="16"/>
        <v/>
      </c>
      <c r="C456" s="8"/>
      <c r="D456" s="8"/>
      <c r="E456" s="8" t="str">
        <f>IFERROR(VLOOKUP(C456,选股!C456:E1452,2,FALSE),"-")</f>
        <v>-</v>
      </c>
      <c r="F456" s="8" t="str">
        <f>IFERROR(VLOOKUP(C456,选股!C456:E1452,3,FALSE),"-")</f>
        <v>-</v>
      </c>
      <c r="G456" s="8"/>
      <c r="H456" s="9"/>
      <c r="I456" s="9" t="str">
        <f t="shared" si="17"/>
        <v>-</v>
      </c>
      <c r="J456" s="9"/>
      <c r="K456" s="8"/>
    </row>
    <row r="457" customHeight="1" spans="2:11">
      <c r="B457" s="8" t="str">
        <f t="shared" si="16"/>
        <v/>
      </c>
      <c r="C457" s="8"/>
      <c r="D457" s="8"/>
      <c r="E457" s="8" t="str">
        <f>IFERROR(VLOOKUP(C457,选股!C457:E1453,2,FALSE),"-")</f>
        <v>-</v>
      </c>
      <c r="F457" s="8" t="str">
        <f>IFERROR(VLOOKUP(C457,选股!C457:E1453,3,FALSE),"-")</f>
        <v>-</v>
      </c>
      <c r="G457" s="8"/>
      <c r="H457" s="9"/>
      <c r="I457" s="9" t="str">
        <f t="shared" si="17"/>
        <v>-</v>
      </c>
      <c r="J457" s="9"/>
      <c r="K457" s="8"/>
    </row>
    <row r="458" customHeight="1" spans="2:11">
      <c r="B458" s="8" t="str">
        <f t="shared" si="16"/>
        <v/>
      </c>
      <c r="C458" s="8"/>
      <c r="D458" s="8"/>
      <c r="E458" s="8" t="str">
        <f>IFERROR(VLOOKUP(C458,选股!C458:E1454,2,FALSE),"-")</f>
        <v>-</v>
      </c>
      <c r="F458" s="8" t="str">
        <f>IFERROR(VLOOKUP(C458,选股!C458:E1454,3,FALSE),"-")</f>
        <v>-</v>
      </c>
      <c r="G458" s="8"/>
      <c r="H458" s="9"/>
      <c r="I458" s="9" t="str">
        <f t="shared" si="17"/>
        <v>-</v>
      </c>
      <c r="J458" s="9"/>
      <c r="K458" s="8"/>
    </row>
    <row r="459" customHeight="1" spans="2:11">
      <c r="B459" s="8" t="str">
        <f t="shared" si="16"/>
        <v/>
      </c>
      <c r="C459" s="8"/>
      <c r="D459" s="8"/>
      <c r="E459" s="8" t="str">
        <f>IFERROR(VLOOKUP(C459,选股!C459:E1455,2,FALSE),"-")</f>
        <v>-</v>
      </c>
      <c r="F459" s="8" t="str">
        <f>IFERROR(VLOOKUP(C459,选股!C459:E1455,3,FALSE),"-")</f>
        <v>-</v>
      </c>
      <c r="G459" s="8"/>
      <c r="H459" s="9"/>
      <c r="I459" s="9" t="str">
        <f t="shared" si="17"/>
        <v>-</v>
      </c>
      <c r="J459" s="9"/>
      <c r="K459" s="8"/>
    </row>
    <row r="460" customHeight="1" spans="2:11">
      <c r="B460" s="8" t="str">
        <f t="shared" si="16"/>
        <v/>
      </c>
      <c r="C460" s="8"/>
      <c r="D460" s="8"/>
      <c r="E460" s="8" t="str">
        <f>IFERROR(VLOOKUP(C460,选股!C460:E1456,2,FALSE),"-")</f>
        <v>-</v>
      </c>
      <c r="F460" s="8" t="str">
        <f>IFERROR(VLOOKUP(C460,选股!C460:E1456,3,FALSE),"-")</f>
        <v>-</v>
      </c>
      <c r="G460" s="8"/>
      <c r="H460" s="9"/>
      <c r="I460" s="9" t="str">
        <f t="shared" si="17"/>
        <v>-</v>
      </c>
      <c r="J460" s="9"/>
      <c r="K460" s="8"/>
    </row>
    <row r="461" customHeight="1" spans="2:11">
      <c r="B461" s="8" t="str">
        <f t="shared" si="16"/>
        <v/>
      </c>
      <c r="C461" s="8"/>
      <c r="D461" s="8"/>
      <c r="E461" s="8" t="str">
        <f>IFERROR(VLOOKUP(C461,选股!C461:E1457,2,FALSE),"-")</f>
        <v>-</v>
      </c>
      <c r="F461" s="8" t="str">
        <f>IFERROR(VLOOKUP(C461,选股!C461:E1457,3,FALSE),"-")</f>
        <v>-</v>
      </c>
      <c r="G461" s="8"/>
      <c r="H461" s="9"/>
      <c r="I461" s="9" t="str">
        <f t="shared" si="17"/>
        <v>-</v>
      </c>
      <c r="J461" s="9"/>
      <c r="K461" s="8"/>
    </row>
    <row r="462" customHeight="1" spans="2:11">
      <c r="B462" s="8" t="str">
        <f t="shared" si="16"/>
        <v/>
      </c>
      <c r="C462" s="8"/>
      <c r="D462" s="8"/>
      <c r="E462" s="8" t="str">
        <f>IFERROR(VLOOKUP(C462,选股!C462:E1458,2,FALSE),"-")</f>
        <v>-</v>
      </c>
      <c r="F462" s="8" t="str">
        <f>IFERROR(VLOOKUP(C462,选股!C462:E1458,3,FALSE),"-")</f>
        <v>-</v>
      </c>
      <c r="G462" s="8"/>
      <c r="H462" s="9"/>
      <c r="I462" s="9" t="str">
        <f t="shared" si="17"/>
        <v>-</v>
      </c>
      <c r="J462" s="9"/>
      <c r="K462" s="8"/>
    </row>
    <row r="463" customHeight="1" spans="2:11">
      <c r="B463" s="8" t="str">
        <f t="shared" si="16"/>
        <v/>
      </c>
      <c r="C463" s="8"/>
      <c r="D463" s="8"/>
      <c r="E463" s="8" t="str">
        <f>IFERROR(VLOOKUP(C463,选股!C463:E1459,2,FALSE),"-")</f>
        <v>-</v>
      </c>
      <c r="F463" s="8" t="str">
        <f>IFERROR(VLOOKUP(C463,选股!C463:E1459,3,FALSE),"-")</f>
        <v>-</v>
      </c>
      <c r="G463" s="8"/>
      <c r="H463" s="9"/>
      <c r="I463" s="9" t="str">
        <f t="shared" si="17"/>
        <v>-</v>
      </c>
      <c r="J463" s="9"/>
      <c r="K463" s="8"/>
    </row>
    <row r="464" customHeight="1" spans="2:11">
      <c r="B464" s="8" t="str">
        <f t="shared" si="16"/>
        <v/>
      </c>
      <c r="C464" s="8"/>
      <c r="D464" s="8"/>
      <c r="E464" s="8" t="str">
        <f>IFERROR(VLOOKUP(C464,选股!C464:E1460,2,FALSE),"-")</f>
        <v>-</v>
      </c>
      <c r="F464" s="8" t="str">
        <f>IFERROR(VLOOKUP(C464,选股!C464:E1460,3,FALSE),"-")</f>
        <v>-</v>
      </c>
      <c r="G464" s="8"/>
      <c r="H464" s="9"/>
      <c r="I464" s="9" t="str">
        <f t="shared" si="17"/>
        <v>-</v>
      </c>
      <c r="J464" s="9"/>
      <c r="K464" s="8"/>
    </row>
    <row r="465" customHeight="1" spans="2:11">
      <c r="B465" s="8" t="str">
        <f t="shared" si="16"/>
        <v/>
      </c>
      <c r="C465" s="8"/>
      <c r="D465" s="8"/>
      <c r="E465" s="8" t="str">
        <f>IFERROR(VLOOKUP(C465,选股!C465:E1461,2,FALSE),"-")</f>
        <v>-</v>
      </c>
      <c r="F465" s="8" t="str">
        <f>IFERROR(VLOOKUP(C465,选股!C465:E1461,3,FALSE),"-")</f>
        <v>-</v>
      </c>
      <c r="G465" s="8"/>
      <c r="H465" s="9"/>
      <c r="I465" s="9" t="str">
        <f t="shared" si="17"/>
        <v>-</v>
      </c>
      <c r="J465" s="9"/>
      <c r="K465" s="8"/>
    </row>
    <row r="466" customHeight="1" spans="2:11">
      <c r="B466" s="8" t="str">
        <f t="shared" si="16"/>
        <v/>
      </c>
      <c r="C466" s="8"/>
      <c r="D466" s="8"/>
      <c r="E466" s="8" t="str">
        <f>IFERROR(VLOOKUP(C466,选股!C466:E1462,2,FALSE),"-")</f>
        <v>-</v>
      </c>
      <c r="F466" s="8" t="str">
        <f>IFERROR(VLOOKUP(C466,选股!C466:E1462,3,FALSE),"-")</f>
        <v>-</v>
      </c>
      <c r="G466" s="8"/>
      <c r="H466" s="9"/>
      <c r="I466" s="9" t="str">
        <f t="shared" si="17"/>
        <v>-</v>
      </c>
      <c r="J466" s="9"/>
      <c r="K466" s="8"/>
    </row>
    <row r="467" customHeight="1" spans="2:11">
      <c r="B467" s="8" t="str">
        <f t="shared" si="16"/>
        <v/>
      </c>
      <c r="C467" s="8"/>
      <c r="D467" s="8"/>
      <c r="E467" s="8" t="str">
        <f>IFERROR(VLOOKUP(C467,选股!C467:E1463,2,FALSE),"-")</f>
        <v>-</v>
      </c>
      <c r="F467" s="8" t="str">
        <f>IFERROR(VLOOKUP(C467,选股!C467:E1463,3,FALSE),"-")</f>
        <v>-</v>
      </c>
      <c r="G467" s="8"/>
      <c r="H467" s="9"/>
      <c r="I467" s="9" t="str">
        <f t="shared" si="17"/>
        <v>-</v>
      </c>
      <c r="J467" s="9"/>
      <c r="K467" s="8"/>
    </row>
    <row r="468" customHeight="1" spans="2:11">
      <c r="B468" s="8" t="str">
        <f t="shared" si="16"/>
        <v/>
      </c>
      <c r="C468" s="8"/>
      <c r="D468" s="8"/>
      <c r="E468" s="8" t="str">
        <f>IFERROR(VLOOKUP(C468,选股!C468:E1464,2,FALSE),"-")</f>
        <v>-</v>
      </c>
      <c r="F468" s="8" t="str">
        <f>IFERROR(VLOOKUP(C468,选股!C468:E1464,3,FALSE),"-")</f>
        <v>-</v>
      </c>
      <c r="G468" s="8"/>
      <c r="H468" s="9"/>
      <c r="I468" s="9" t="str">
        <f t="shared" si="17"/>
        <v>-</v>
      </c>
      <c r="J468" s="9"/>
      <c r="K468" s="8"/>
    </row>
    <row r="469" customHeight="1" spans="2:11">
      <c r="B469" s="8" t="str">
        <f t="shared" si="16"/>
        <v/>
      </c>
      <c r="C469" s="8"/>
      <c r="D469" s="8"/>
      <c r="E469" s="8" t="str">
        <f>IFERROR(VLOOKUP(C469,选股!C469:E1465,2,FALSE),"-")</f>
        <v>-</v>
      </c>
      <c r="F469" s="8" t="str">
        <f>IFERROR(VLOOKUP(C469,选股!C469:E1465,3,FALSE),"-")</f>
        <v>-</v>
      </c>
      <c r="G469" s="8"/>
      <c r="H469" s="9"/>
      <c r="I469" s="9" t="str">
        <f t="shared" si="17"/>
        <v>-</v>
      </c>
      <c r="J469" s="9"/>
      <c r="K469" s="8"/>
    </row>
    <row r="470" customHeight="1" spans="2:11">
      <c r="B470" s="8" t="str">
        <f t="shared" si="16"/>
        <v/>
      </c>
      <c r="C470" s="8"/>
      <c r="D470" s="8"/>
      <c r="E470" s="8" t="str">
        <f>IFERROR(VLOOKUP(C470,选股!C470:E1466,2,FALSE),"-")</f>
        <v>-</v>
      </c>
      <c r="F470" s="8" t="str">
        <f>IFERROR(VLOOKUP(C470,选股!C470:E1466,3,FALSE),"-")</f>
        <v>-</v>
      </c>
      <c r="G470" s="8"/>
      <c r="H470" s="9"/>
      <c r="I470" s="9" t="str">
        <f t="shared" si="17"/>
        <v>-</v>
      </c>
      <c r="J470" s="9"/>
      <c r="K470" s="8"/>
    </row>
    <row r="471" customHeight="1" spans="2:11">
      <c r="B471" s="8" t="str">
        <f t="shared" si="16"/>
        <v/>
      </c>
      <c r="C471" s="8"/>
      <c r="D471" s="8"/>
      <c r="E471" s="8" t="str">
        <f>IFERROR(VLOOKUP(C471,选股!C471:E1467,2,FALSE),"-")</f>
        <v>-</v>
      </c>
      <c r="F471" s="8" t="str">
        <f>IFERROR(VLOOKUP(C471,选股!C471:E1467,3,FALSE),"-")</f>
        <v>-</v>
      </c>
      <c r="G471" s="8"/>
      <c r="H471" s="9"/>
      <c r="I471" s="9" t="str">
        <f t="shared" si="17"/>
        <v>-</v>
      </c>
      <c r="J471" s="9"/>
      <c r="K471" s="8"/>
    </row>
    <row r="472" customHeight="1" spans="2:11">
      <c r="B472" s="8" t="str">
        <f t="shared" si="16"/>
        <v/>
      </c>
      <c r="C472" s="8"/>
      <c r="D472" s="8"/>
      <c r="E472" s="8" t="str">
        <f>IFERROR(VLOOKUP(C472,选股!C472:E1468,2,FALSE),"-")</f>
        <v>-</v>
      </c>
      <c r="F472" s="8" t="str">
        <f>IFERROR(VLOOKUP(C472,选股!C472:E1468,3,FALSE),"-")</f>
        <v>-</v>
      </c>
      <c r="G472" s="8"/>
      <c r="H472" s="9"/>
      <c r="I472" s="9" t="str">
        <f t="shared" si="17"/>
        <v>-</v>
      </c>
      <c r="J472" s="9"/>
      <c r="K472" s="8"/>
    </row>
    <row r="473" customHeight="1" spans="2:11">
      <c r="B473" s="8" t="str">
        <f t="shared" si="16"/>
        <v/>
      </c>
      <c r="C473" s="8"/>
      <c r="D473" s="8"/>
      <c r="E473" s="8" t="str">
        <f>IFERROR(VLOOKUP(C473,选股!C473:E1469,2,FALSE),"-")</f>
        <v>-</v>
      </c>
      <c r="F473" s="8" t="str">
        <f>IFERROR(VLOOKUP(C473,选股!C473:E1469,3,FALSE),"-")</f>
        <v>-</v>
      </c>
      <c r="G473" s="8"/>
      <c r="H473" s="9"/>
      <c r="I473" s="9" t="str">
        <f t="shared" si="17"/>
        <v>-</v>
      </c>
      <c r="J473" s="9"/>
      <c r="K473" s="8"/>
    </row>
    <row r="474" customHeight="1" spans="2:11">
      <c r="B474" s="8" t="str">
        <f t="shared" si="16"/>
        <v/>
      </c>
      <c r="C474" s="8"/>
      <c r="D474" s="8"/>
      <c r="E474" s="8" t="str">
        <f>IFERROR(VLOOKUP(C474,选股!C474:E1470,2,FALSE),"-")</f>
        <v>-</v>
      </c>
      <c r="F474" s="8" t="str">
        <f>IFERROR(VLOOKUP(C474,选股!C474:E1470,3,FALSE),"-")</f>
        <v>-</v>
      </c>
      <c r="G474" s="8"/>
      <c r="H474" s="9"/>
      <c r="I474" s="9" t="str">
        <f t="shared" si="17"/>
        <v>-</v>
      </c>
      <c r="J474" s="9"/>
      <c r="K474" s="8"/>
    </row>
    <row r="475" customHeight="1" spans="2:11">
      <c r="B475" s="8" t="str">
        <f t="shared" si="16"/>
        <v/>
      </c>
      <c r="C475" s="8"/>
      <c r="D475" s="8"/>
      <c r="E475" s="8" t="str">
        <f>IFERROR(VLOOKUP(C475,选股!C475:E1471,2,FALSE),"-")</f>
        <v>-</v>
      </c>
      <c r="F475" s="8" t="str">
        <f>IFERROR(VLOOKUP(C475,选股!C475:E1471,3,FALSE),"-")</f>
        <v>-</v>
      </c>
      <c r="G475" s="8"/>
      <c r="H475" s="9"/>
      <c r="I475" s="9" t="str">
        <f t="shared" si="17"/>
        <v>-</v>
      </c>
      <c r="J475" s="9"/>
      <c r="K475" s="8"/>
    </row>
    <row r="476" customHeight="1" spans="2:11">
      <c r="B476" s="8" t="str">
        <f t="shared" si="16"/>
        <v/>
      </c>
      <c r="C476" s="8"/>
      <c r="D476" s="8"/>
      <c r="E476" s="8" t="str">
        <f>IFERROR(VLOOKUP(C476,选股!C476:E1472,2,FALSE),"-")</f>
        <v>-</v>
      </c>
      <c r="F476" s="8" t="str">
        <f>IFERROR(VLOOKUP(C476,选股!C476:E1472,3,FALSE),"-")</f>
        <v>-</v>
      </c>
      <c r="G476" s="8"/>
      <c r="H476" s="9"/>
      <c r="I476" s="9" t="str">
        <f t="shared" si="17"/>
        <v>-</v>
      </c>
      <c r="J476" s="9"/>
      <c r="K476" s="8"/>
    </row>
    <row r="477" customHeight="1" spans="2:11">
      <c r="B477" s="8" t="str">
        <f t="shared" si="16"/>
        <v/>
      </c>
      <c r="C477" s="8"/>
      <c r="D477" s="8"/>
      <c r="E477" s="8" t="str">
        <f>IFERROR(VLOOKUP(C477,选股!C477:E1473,2,FALSE),"-")</f>
        <v>-</v>
      </c>
      <c r="F477" s="8" t="str">
        <f>IFERROR(VLOOKUP(C477,选股!C477:E1473,3,FALSE),"-")</f>
        <v>-</v>
      </c>
      <c r="G477" s="8"/>
      <c r="H477" s="9"/>
      <c r="I477" s="9" t="str">
        <f t="shared" si="17"/>
        <v>-</v>
      </c>
      <c r="J477" s="9"/>
      <c r="K477" s="8"/>
    </row>
    <row r="478" customHeight="1" spans="2:11">
      <c r="B478" s="8" t="str">
        <f t="shared" si="16"/>
        <v/>
      </c>
      <c r="C478" s="8"/>
      <c r="D478" s="8"/>
      <c r="E478" s="8" t="str">
        <f>IFERROR(VLOOKUP(C478,选股!C478:E1474,2,FALSE),"-")</f>
        <v>-</v>
      </c>
      <c r="F478" s="8" t="str">
        <f>IFERROR(VLOOKUP(C478,选股!C478:E1474,3,FALSE),"-")</f>
        <v>-</v>
      </c>
      <c r="G478" s="8"/>
      <c r="H478" s="9"/>
      <c r="I478" s="9" t="str">
        <f t="shared" si="17"/>
        <v>-</v>
      </c>
      <c r="J478" s="9"/>
      <c r="K478" s="8"/>
    </row>
    <row r="479" customHeight="1" spans="2:11">
      <c r="B479" s="8" t="str">
        <f t="shared" si="16"/>
        <v/>
      </c>
      <c r="C479" s="8"/>
      <c r="D479" s="8"/>
      <c r="E479" s="8" t="str">
        <f>IFERROR(VLOOKUP(C479,选股!C479:E1475,2,FALSE),"-")</f>
        <v>-</v>
      </c>
      <c r="F479" s="8" t="str">
        <f>IFERROR(VLOOKUP(C479,选股!C479:E1475,3,FALSE),"-")</f>
        <v>-</v>
      </c>
      <c r="G479" s="8"/>
      <c r="H479" s="9"/>
      <c r="I479" s="9" t="str">
        <f t="shared" si="17"/>
        <v>-</v>
      </c>
      <c r="J479" s="9"/>
      <c r="K479" s="8"/>
    </row>
    <row r="480" customHeight="1" spans="2:11">
      <c r="B480" s="8" t="str">
        <f t="shared" si="16"/>
        <v/>
      </c>
      <c r="C480" s="8"/>
      <c r="D480" s="8"/>
      <c r="E480" s="8" t="str">
        <f>IFERROR(VLOOKUP(C480,选股!C480:E1476,2,FALSE),"-")</f>
        <v>-</v>
      </c>
      <c r="F480" s="8" t="str">
        <f>IFERROR(VLOOKUP(C480,选股!C480:E1476,3,FALSE),"-")</f>
        <v>-</v>
      </c>
      <c r="G480" s="8"/>
      <c r="H480" s="9"/>
      <c r="I480" s="9" t="str">
        <f t="shared" si="17"/>
        <v>-</v>
      </c>
      <c r="J480" s="9"/>
      <c r="K480" s="8"/>
    </row>
    <row r="481" customHeight="1" spans="2:11">
      <c r="B481" s="8" t="str">
        <f t="shared" si="16"/>
        <v/>
      </c>
      <c r="C481" s="8"/>
      <c r="D481" s="8"/>
      <c r="E481" s="8" t="str">
        <f>IFERROR(VLOOKUP(C481,选股!C481:E1477,2,FALSE),"-")</f>
        <v>-</v>
      </c>
      <c r="F481" s="8" t="str">
        <f>IFERROR(VLOOKUP(C481,选股!C481:E1477,3,FALSE),"-")</f>
        <v>-</v>
      </c>
      <c r="G481" s="8"/>
      <c r="H481" s="9"/>
      <c r="I481" s="9" t="str">
        <f t="shared" si="17"/>
        <v>-</v>
      </c>
      <c r="J481" s="9"/>
      <c r="K481" s="8"/>
    </row>
    <row r="482" customHeight="1" spans="2:11">
      <c r="B482" s="8" t="str">
        <f t="shared" si="16"/>
        <v/>
      </c>
      <c r="C482" s="8"/>
      <c r="D482" s="8"/>
      <c r="E482" s="8" t="str">
        <f>IFERROR(VLOOKUP(C482,选股!C482:E1478,2,FALSE),"-")</f>
        <v>-</v>
      </c>
      <c r="F482" s="8" t="str">
        <f>IFERROR(VLOOKUP(C482,选股!C482:E1478,3,FALSE),"-")</f>
        <v>-</v>
      </c>
      <c r="G482" s="8"/>
      <c r="H482" s="9"/>
      <c r="I482" s="9" t="str">
        <f t="shared" si="17"/>
        <v>-</v>
      </c>
      <c r="J482" s="9"/>
      <c r="K482" s="8"/>
    </row>
    <row r="483" customHeight="1" spans="2:11">
      <c r="B483" s="8" t="str">
        <f t="shared" si="16"/>
        <v/>
      </c>
      <c r="C483" s="8"/>
      <c r="D483" s="8"/>
      <c r="E483" s="8" t="str">
        <f>IFERROR(VLOOKUP(C483,选股!C483:E1479,2,FALSE),"-")</f>
        <v>-</v>
      </c>
      <c r="F483" s="8" t="str">
        <f>IFERROR(VLOOKUP(C483,选股!C483:E1479,3,FALSE),"-")</f>
        <v>-</v>
      </c>
      <c r="G483" s="8"/>
      <c r="H483" s="9"/>
      <c r="I483" s="9" t="str">
        <f t="shared" si="17"/>
        <v>-</v>
      </c>
      <c r="J483" s="9"/>
      <c r="K483" s="8"/>
    </row>
    <row r="484" customHeight="1" spans="2:11">
      <c r="B484" s="8" t="str">
        <f t="shared" si="16"/>
        <v/>
      </c>
      <c r="C484" s="8"/>
      <c r="D484" s="8"/>
      <c r="E484" s="8" t="str">
        <f>IFERROR(VLOOKUP(C484,选股!C484:E1480,2,FALSE),"-")</f>
        <v>-</v>
      </c>
      <c r="F484" s="8" t="str">
        <f>IFERROR(VLOOKUP(C484,选股!C484:E1480,3,FALSE),"-")</f>
        <v>-</v>
      </c>
      <c r="G484" s="8"/>
      <c r="H484" s="9"/>
      <c r="I484" s="9" t="str">
        <f t="shared" si="17"/>
        <v>-</v>
      </c>
      <c r="J484" s="9"/>
      <c r="K484" s="8"/>
    </row>
    <row r="485" customHeight="1" spans="2:11">
      <c r="B485" s="8" t="str">
        <f t="shared" si="16"/>
        <v/>
      </c>
      <c r="C485" s="8"/>
      <c r="D485" s="8"/>
      <c r="E485" s="8" t="str">
        <f>IFERROR(VLOOKUP(C485,选股!C485:E1481,2,FALSE),"-")</f>
        <v>-</v>
      </c>
      <c r="F485" s="8" t="str">
        <f>IFERROR(VLOOKUP(C485,选股!C485:E1481,3,FALSE),"-")</f>
        <v>-</v>
      </c>
      <c r="G485" s="8"/>
      <c r="H485" s="9"/>
      <c r="I485" s="9" t="str">
        <f t="shared" si="17"/>
        <v>-</v>
      </c>
      <c r="J485" s="9"/>
      <c r="K485" s="8"/>
    </row>
    <row r="486" customHeight="1" spans="2:11">
      <c r="B486" s="8" t="str">
        <f t="shared" si="16"/>
        <v/>
      </c>
      <c r="C486" s="8"/>
      <c r="D486" s="8"/>
      <c r="E486" s="8" t="str">
        <f>IFERROR(VLOOKUP(C486,选股!C486:E1482,2,FALSE),"-")</f>
        <v>-</v>
      </c>
      <c r="F486" s="8" t="str">
        <f>IFERROR(VLOOKUP(C486,选股!C486:E1482,3,FALSE),"-")</f>
        <v>-</v>
      </c>
      <c r="G486" s="8"/>
      <c r="H486" s="9"/>
      <c r="I486" s="9" t="str">
        <f t="shared" si="17"/>
        <v>-</v>
      </c>
      <c r="J486" s="9"/>
      <c r="K486" s="8"/>
    </row>
    <row r="487" customHeight="1" spans="2:11">
      <c r="B487" s="8" t="str">
        <f t="shared" si="16"/>
        <v/>
      </c>
      <c r="C487" s="8"/>
      <c r="D487" s="8"/>
      <c r="E487" s="8" t="str">
        <f>IFERROR(VLOOKUP(C487,选股!C487:E1483,2,FALSE),"-")</f>
        <v>-</v>
      </c>
      <c r="F487" s="8" t="str">
        <f>IFERROR(VLOOKUP(C487,选股!C487:E1483,3,FALSE),"-")</f>
        <v>-</v>
      </c>
      <c r="G487" s="8"/>
      <c r="H487" s="9"/>
      <c r="I487" s="9" t="str">
        <f t="shared" si="17"/>
        <v>-</v>
      </c>
      <c r="J487" s="9"/>
      <c r="K487" s="8"/>
    </row>
    <row r="488" customHeight="1" spans="2:11">
      <c r="B488" s="8" t="str">
        <f t="shared" si="16"/>
        <v/>
      </c>
      <c r="C488" s="8"/>
      <c r="D488" s="8"/>
      <c r="E488" s="8" t="str">
        <f>IFERROR(VLOOKUP(C488,选股!C488:E1484,2,FALSE),"-")</f>
        <v>-</v>
      </c>
      <c r="F488" s="8" t="str">
        <f>IFERROR(VLOOKUP(C488,选股!C488:E1484,3,FALSE),"-")</f>
        <v>-</v>
      </c>
      <c r="G488" s="8"/>
      <c r="H488" s="9"/>
      <c r="I488" s="9" t="str">
        <f t="shared" si="17"/>
        <v>-</v>
      </c>
      <c r="J488" s="9"/>
      <c r="K488" s="8"/>
    </row>
    <row r="489" customHeight="1" spans="2:11">
      <c r="B489" s="8" t="str">
        <f t="shared" si="16"/>
        <v/>
      </c>
      <c r="C489" s="8"/>
      <c r="D489" s="8"/>
      <c r="E489" s="8" t="str">
        <f>IFERROR(VLOOKUP(C489,选股!C489:E1485,2,FALSE),"-")</f>
        <v>-</v>
      </c>
      <c r="F489" s="8" t="str">
        <f>IFERROR(VLOOKUP(C489,选股!C489:E1485,3,FALSE),"-")</f>
        <v>-</v>
      </c>
      <c r="G489" s="8"/>
      <c r="H489" s="9"/>
      <c r="I489" s="9" t="str">
        <f t="shared" si="17"/>
        <v>-</v>
      </c>
      <c r="J489" s="9"/>
      <c r="K489" s="8"/>
    </row>
    <row r="490" customHeight="1" spans="2:11">
      <c r="B490" s="8" t="str">
        <f t="shared" si="16"/>
        <v/>
      </c>
      <c r="C490" s="8"/>
      <c r="D490" s="8"/>
      <c r="E490" s="8" t="str">
        <f>IFERROR(VLOOKUP(C490,选股!C490:E1486,2,FALSE),"-")</f>
        <v>-</v>
      </c>
      <c r="F490" s="8" t="str">
        <f>IFERROR(VLOOKUP(C490,选股!C490:E1486,3,FALSE),"-")</f>
        <v>-</v>
      </c>
      <c r="G490" s="8"/>
      <c r="H490" s="9"/>
      <c r="I490" s="9" t="str">
        <f t="shared" si="17"/>
        <v>-</v>
      </c>
      <c r="J490" s="9"/>
      <c r="K490" s="8"/>
    </row>
    <row r="491" customHeight="1" spans="2:11">
      <c r="B491" s="8" t="str">
        <f t="shared" si="16"/>
        <v/>
      </c>
      <c r="C491" s="8"/>
      <c r="D491" s="8"/>
      <c r="E491" s="8" t="str">
        <f>IFERROR(VLOOKUP(C491,选股!C491:E1487,2,FALSE),"-")</f>
        <v>-</v>
      </c>
      <c r="F491" s="8" t="str">
        <f>IFERROR(VLOOKUP(C491,选股!C491:E1487,3,FALSE),"-")</f>
        <v>-</v>
      </c>
      <c r="G491" s="8"/>
      <c r="H491" s="9"/>
      <c r="I491" s="9" t="str">
        <f t="shared" si="17"/>
        <v>-</v>
      </c>
      <c r="J491" s="9"/>
      <c r="K491" s="8"/>
    </row>
    <row r="492" customHeight="1" spans="2:11">
      <c r="B492" s="8" t="str">
        <f t="shared" si="16"/>
        <v/>
      </c>
      <c r="C492" s="8"/>
      <c r="D492" s="8"/>
      <c r="E492" s="8" t="str">
        <f>IFERROR(VLOOKUP(C492,选股!C492:E1488,2,FALSE),"-")</f>
        <v>-</v>
      </c>
      <c r="F492" s="8" t="str">
        <f>IFERROR(VLOOKUP(C492,选股!C492:E1488,3,FALSE),"-")</f>
        <v>-</v>
      </c>
      <c r="G492" s="8"/>
      <c r="H492" s="9"/>
      <c r="I492" s="9" t="str">
        <f t="shared" si="17"/>
        <v>-</v>
      </c>
      <c r="J492" s="9"/>
      <c r="K492" s="8"/>
    </row>
    <row r="493" customHeight="1" spans="2:11">
      <c r="B493" s="8" t="str">
        <f t="shared" si="16"/>
        <v/>
      </c>
      <c r="C493" s="8"/>
      <c r="D493" s="8"/>
      <c r="E493" s="8" t="str">
        <f>IFERROR(VLOOKUP(C493,选股!C493:E1489,2,FALSE),"-")</f>
        <v>-</v>
      </c>
      <c r="F493" s="8" t="str">
        <f>IFERROR(VLOOKUP(C493,选股!C493:E1489,3,FALSE),"-")</f>
        <v>-</v>
      </c>
      <c r="G493" s="8"/>
      <c r="H493" s="9"/>
      <c r="I493" s="9" t="str">
        <f t="shared" si="17"/>
        <v>-</v>
      </c>
      <c r="J493" s="9"/>
      <c r="K493" s="8"/>
    </row>
    <row r="494" customHeight="1" spans="2:11">
      <c r="B494" s="8" t="str">
        <f t="shared" si="16"/>
        <v/>
      </c>
      <c r="C494" s="8"/>
      <c r="D494" s="8"/>
      <c r="E494" s="8" t="str">
        <f>IFERROR(VLOOKUP(C494,选股!C494:E1490,2,FALSE),"-")</f>
        <v>-</v>
      </c>
      <c r="F494" s="8" t="str">
        <f>IFERROR(VLOOKUP(C494,选股!C494:E1490,3,FALSE),"-")</f>
        <v>-</v>
      </c>
      <c r="G494" s="8"/>
      <c r="H494" s="9"/>
      <c r="I494" s="9" t="str">
        <f t="shared" si="17"/>
        <v>-</v>
      </c>
      <c r="J494" s="9"/>
      <c r="K494" s="8"/>
    </row>
    <row r="495" customHeight="1" spans="2:11">
      <c r="B495" s="8" t="str">
        <f t="shared" si="16"/>
        <v/>
      </c>
      <c r="C495" s="8"/>
      <c r="D495" s="8"/>
      <c r="E495" s="8" t="str">
        <f>IFERROR(VLOOKUP(C495,选股!C495:E1491,2,FALSE),"-")</f>
        <v>-</v>
      </c>
      <c r="F495" s="8" t="str">
        <f>IFERROR(VLOOKUP(C495,选股!C495:E1491,3,FALSE),"-")</f>
        <v>-</v>
      </c>
      <c r="G495" s="8"/>
      <c r="H495" s="9"/>
      <c r="I495" s="9" t="str">
        <f t="shared" si="17"/>
        <v>-</v>
      </c>
      <c r="J495" s="9"/>
      <c r="K495" s="8"/>
    </row>
    <row r="496" customHeight="1" spans="2:11">
      <c r="B496" s="8" t="str">
        <f t="shared" si="16"/>
        <v/>
      </c>
      <c r="C496" s="8"/>
      <c r="D496" s="8"/>
      <c r="E496" s="8" t="str">
        <f>IFERROR(VLOOKUP(C496,选股!C496:E1492,2,FALSE),"-")</f>
        <v>-</v>
      </c>
      <c r="F496" s="8" t="str">
        <f>IFERROR(VLOOKUP(C496,选股!C496:E1492,3,FALSE),"-")</f>
        <v>-</v>
      </c>
      <c r="G496" s="8"/>
      <c r="H496" s="9"/>
      <c r="I496" s="9" t="str">
        <f t="shared" si="17"/>
        <v>-</v>
      </c>
      <c r="J496" s="9"/>
      <c r="K496" s="8"/>
    </row>
    <row r="497" customHeight="1" spans="2:11">
      <c r="B497" s="8" t="str">
        <f t="shared" si="16"/>
        <v/>
      </c>
      <c r="C497" s="8"/>
      <c r="D497" s="8"/>
      <c r="E497" s="8" t="str">
        <f>IFERROR(VLOOKUP(C497,选股!C497:E1493,2,FALSE),"-")</f>
        <v>-</v>
      </c>
      <c r="F497" s="8" t="str">
        <f>IFERROR(VLOOKUP(C497,选股!C497:E1493,3,FALSE),"-")</f>
        <v>-</v>
      </c>
      <c r="G497" s="8"/>
      <c r="H497" s="9"/>
      <c r="I497" s="9" t="str">
        <f t="shared" si="17"/>
        <v>-</v>
      </c>
      <c r="J497" s="9"/>
      <c r="K497" s="8"/>
    </row>
    <row r="498" customHeight="1" spans="2:11">
      <c r="B498" s="8" t="str">
        <f t="shared" si="16"/>
        <v/>
      </c>
      <c r="C498" s="8"/>
      <c r="D498" s="8"/>
      <c r="E498" s="8" t="str">
        <f>IFERROR(VLOOKUP(C498,选股!C498:E1494,2,FALSE),"-")</f>
        <v>-</v>
      </c>
      <c r="F498" s="8" t="str">
        <f>IFERROR(VLOOKUP(C498,选股!C498:E1494,3,FALSE),"-")</f>
        <v>-</v>
      </c>
      <c r="G498" s="8"/>
      <c r="H498" s="9"/>
      <c r="I498" s="9" t="str">
        <f t="shared" si="17"/>
        <v>-</v>
      </c>
      <c r="J498" s="9"/>
      <c r="K498" s="8"/>
    </row>
    <row r="499" customHeight="1" spans="2:11">
      <c r="B499" s="8" t="str">
        <f t="shared" si="16"/>
        <v/>
      </c>
      <c r="C499" s="8"/>
      <c r="D499" s="8"/>
      <c r="E499" s="8" t="str">
        <f>IFERROR(VLOOKUP(C499,选股!C499:E1495,2,FALSE),"-")</f>
        <v>-</v>
      </c>
      <c r="F499" s="8" t="str">
        <f>IFERROR(VLOOKUP(C499,选股!C499:E1495,3,FALSE),"-")</f>
        <v>-</v>
      </c>
      <c r="G499" s="8"/>
      <c r="H499" s="9"/>
      <c r="I499" s="9" t="str">
        <f t="shared" si="17"/>
        <v>-</v>
      </c>
      <c r="J499" s="9"/>
      <c r="K499" s="8"/>
    </row>
    <row r="500" customHeight="1" spans="2:11">
      <c r="B500" s="8" t="str">
        <f t="shared" si="16"/>
        <v/>
      </c>
      <c r="C500" s="8"/>
      <c r="D500" s="8"/>
      <c r="E500" s="8" t="str">
        <f>IFERROR(VLOOKUP(C500,选股!C500:E1496,2,FALSE),"-")</f>
        <v>-</v>
      </c>
      <c r="F500" s="8" t="str">
        <f>IFERROR(VLOOKUP(C500,选股!C500:E1496,3,FALSE),"-")</f>
        <v>-</v>
      </c>
      <c r="G500" s="8"/>
      <c r="H500" s="9"/>
      <c r="I500" s="9" t="str">
        <f t="shared" si="17"/>
        <v>-</v>
      </c>
      <c r="J500" s="9"/>
      <c r="K500" s="8"/>
    </row>
    <row r="501" customHeight="1" spans="2:11">
      <c r="B501" s="8" t="str">
        <f t="shared" si="16"/>
        <v/>
      </c>
      <c r="C501" s="8"/>
      <c r="D501" s="8"/>
      <c r="E501" s="8" t="str">
        <f>IFERROR(VLOOKUP(C501,选股!C501:E1497,2,FALSE),"-")</f>
        <v>-</v>
      </c>
      <c r="F501" s="8" t="str">
        <f>IFERROR(VLOOKUP(C501,选股!C501:E1497,3,FALSE),"-")</f>
        <v>-</v>
      </c>
      <c r="G501" s="8"/>
      <c r="H501" s="9"/>
      <c r="I501" s="9" t="str">
        <f t="shared" si="17"/>
        <v>-</v>
      </c>
      <c r="J501" s="9"/>
      <c r="K501" s="8"/>
    </row>
    <row r="502" customHeight="1" spans="2:11">
      <c r="B502" s="8" t="str">
        <f t="shared" si="16"/>
        <v/>
      </c>
      <c r="C502" s="8"/>
      <c r="D502" s="8"/>
      <c r="E502" s="8" t="str">
        <f>IFERROR(VLOOKUP(C502,选股!C502:E1498,2,FALSE),"-")</f>
        <v>-</v>
      </c>
      <c r="F502" s="8" t="str">
        <f>IFERROR(VLOOKUP(C502,选股!C502:E1498,3,FALSE),"-")</f>
        <v>-</v>
      </c>
      <c r="G502" s="8"/>
      <c r="H502" s="9"/>
      <c r="I502" s="9" t="str">
        <f t="shared" si="17"/>
        <v>-</v>
      </c>
      <c r="J502" s="9"/>
      <c r="K502" s="8"/>
    </row>
    <row r="503" customHeight="1" spans="2:11">
      <c r="B503" s="8" t="str">
        <f t="shared" si="16"/>
        <v/>
      </c>
      <c r="C503" s="8"/>
      <c r="D503" s="8"/>
      <c r="E503" s="8" t="str">
        <f>IFERROR(VLOOKUP(C503,选股!C503:E1499,2,FALSE),"-")</f>
        <v>-</v>
      </c>
      <c r="F503" s="8" t="str">
        <f>IFERROR(VLOOKUP(C503,选股!C503:E1499,3,FALSE),"-")</f>
        <v>-</v>
      </c>
      <c r="G503" s="8"/>
      <c r="H503" s="9"/>
      <c r="I503" s="9" t="str">
        <f t="shared" si="17"/>
        <v>-</v>
      </c>
      <c r="J503" s="9"/>
      <c r="K503" s="8"/>
    </row>
    <row r="504" customHeight="1" spans="2:11">
      <c r="B504" s="8" t="str">
        <f t="shared" si="16"/>
        <v/>
      </c>
      <c r="C504" s="8"/>
      <c r="D504" s="8"/>
      <c r="E504" s="8" t="str">
        <f>IFERROR(VLOOKUP(C504,选股!C504:E1500,2,FALSE),"-")</f>
        <v>-</v>
      </c>
      <c r="F504" s="8" t="str">
        <f>IFERROR(VLOOKUP(C504,选股!C504:E1500,3,FALSE),"-")</f>
        <v>-</v>
      </c>
      <c r="G504" s="8"/>
      <c r="H504" s="9"/>
      <c r="I504" s="9" t="str">
        <f t="shared" si="17"/>
        <v>-</v>
      </c>
      <c r="J504" s="9"/>
      <c r="K504" s="8"/>
    </row>
    <row r="505" customHeight="1" spans="2:11">
      <c r="B505" s="8" t="str">
        <f t="shared" si="16"/>
        <v/>
      </c>
      <c r="C505" s="8"/>
      <c r="D505" s="8"/>
      <c r="E505" s="8" t="str">
        <f>IFERROR(VLOOKUP(C505,选股!C505:E1501,2,FALSE),"-")</f>
        <v>-</v>
      </c>
      <c r="F505" s="8" t="str">
        <f>IFERROR(VLOOKUP(C505,选股!C505:E1501,3,FALSE),"-")</f>
        <v>-</v>
      </c>
      <c r="G505" s="8"/>
      <c r="H505" s="9"/>
      <c r="I505" s="9" t="str">
        <f t="shared" si="17"/>
        <v>-</v>
      </c>
      <c r="J505" s="9"/>
      <c r="K505" s="8"/>
    </row>
    <row r="506" customHeight="1" spans="2:11">
      <c r="B506" s="8" t="str">
        <f t="shared" si="16"/>
        <v/>
      </c>
      <c r="C506" s="8"/>
      <c r="D506" s="8"/>
      <c r="E506" s="8" t="str">
        <f>IFERROR(VLOOKUP(C506,选股!C506:E1502,2,FALSE),"-")</f>
        <v>-</v>
      </c>
      <c r="F506" s="8" t="str">
        <f>IFERROR(VLOOKUP(C506,选股!C506:E1502,3,FALSE),"-")</f>
        <v>-</v>
      </c>
      <c r="G506" s="8"/>
      <c r="H506" s="9"/>
      <c r="I506" s="9" t="str">
        <f t="shared" si="17"/>
        <v>-</v>
      </c>
      <c r="J506" s="9"/>
      <c r="K506" s="8"/>
    </row>
    <row r="507" customHeight="1" spans="2:11">
      <c r="B507" s="8" t="str">
        <f t="shared" si="16"/>
        <v/>
      </c>
      <c r="C507" s="8"/>
      <c r="D507" s="8"/>
      <c r="E507" s="8" t="str">
        <f>IFERROR(VLOOKUP(C507,选股!C507:E1503,2,FALSE),"-")</f>
        <v>-</v>
      </c>
      <c r="F507" s="8" t="str">
        <f>IFERROR(VLOOKUP(C507,选股!C507:E1503,3,FALSE),"-")</f>
        <v>-</v>
      </c>
      <c r="G507" s="8"/>
      <c r="H507" s="9"/>
      <c r="I507" s="9" t="str">
        <f t="shared" si="17"/>
        <v>-</v>
      </c>
      <c r="J507" s="9"/>
      <c r="K507" s="8"/>
    </row>
    <row r="508" customHeight="1" spans="2:11">
      <c r="B508" s="8" t="str">
        <f t="shared" si="16"/>
        <v/>
      </c>
      <c r="C508" s="8"/>
      <c r="D508" s="8"/>
      <c r="E508" s="8" t="str">
        <f>IFERROR(VLOOKUP(C508,选股!C508:E1504,2,FALSE),"-")</f>
        <v>-</v>
      </c>
      <c r="F508" s="8" t="str">
        <f>IFERROR(VLOOKUP(C508,选股!C508:E1504,3,FALSE),"-")</f>
        <v>-</v>
      </c>
      <c r="G508" s="8"/>
      <c r="H508" s="9"/>
      <c r="I508" s="9" t="str">
        <f t="shared" si="17"/>
        <v>-</v>
      </c>
      <c r="J508" s="9"/>
      <c r="K508" s="8"/>
    </row>
    <row r="509" customHeight="1" spans="2:11">
      <c r="B509" s="8" t="str">
        <f t="shared" si="16"/>
        <v/>
      </c>
      <c r="C509" s="8"/>
      <c r="D509" s="8"/>
      <c r="E509" s="8" t="str">
        <f>IFERROR(VLOOKUP(C509,选股!C509:E1505,2,FALSE),"-")</f>
        <v>-</v>
      </c>
      <c r="F509" s="8" t="str">
        <f>IFERROR(VLOOKUP(C509,选股!C509:E1505,3,FALSE),"-")</f>
        <v>-</v>
      </c>
      <c r="G509" s="8"/>
      <c r="H509" s="9"/>
      <c r="I509" s="9" t="str">
        <f t="shared" si="17"/>
        <v>-</v>
      </c>
      <c r="J509" s="9"/>
      <c r="K509" s="8"/>
    </row>
    <row r="510" customHeight="1" spans="2:11">
      <c r="B510" s="8" t="str">
        <f t="shared" si="16"/>
        <v/>
      </c>
      <c r="C510" s="8"/>
      <c r="D510" s="8"/>
      <c r="E510" s="8" t="str">
        <f>IFERROR(VLOOKUP(C510,选股!C510:E1506,2,FALSE),"-")</f>
        <v>-</v>
      </c>
      <c r="F510" s="8" t="str">
        <f>IFERROR(VLOOKUP(C510,选股!C510:E1506,3,FALSE),"-")</f>
        <v>-</v>
      </c>
      <c r="G510" s="8"/>
      <c r="H510" s="9"/>
      <c r="I510" s="9" t="str">
        <f t="shared" si="17"/>
        <v>-</v>
      </c>
      <c r="J510" s="9"/>
      <c r="K510" s="8"/>
    </row>
    <row r="511" customHeight="1" spans="2:11">
      <c r="B511" s="8" t="str">
        <f t="shared" si="16"/>
        <v/>
      </c>
      <c r="C511" s="8"/>
      <c r="D511" s="8"/>
      <c r="E511" s="8" t="str">
        <f>IFERROR(VLOOKUP(C511,选股!C511:E1507,2,FALSE),"-")</f>
        <v>-</v>
      </c>
      <c r="F511" s="8" t="str">
        <f>IFERROR(VLOOKUP(C511,选股!C511:E1507,3,FALSE),"-")</f>
        <v>-</v>
      </c>
      <c r="G511" s="8"/>
      <c r="H511" s="9"/>
      <c r="I511" s="9" t="str">
        <f t="shared" si="17"/>
        <v>-</v>
      </c>
      <c r="J511" s="9"/>
      <c r="K511" s="8"/>
    </row>
    <row r="512" customHeight="1" spans="2:11">
      <c r="B512" s="8" t="str">
        <f t="shared" si="16"/>
        <v/>
      </c>
      <c r="C512" s="8"/>
      <c r="D512" s="8"/>
      <c r="E512" s="8" t="str">
        <f>IFERROR(VLOOKUP(C512,选股!C512:E1508,2,FALSE),"-")</f>
        <v>-</v>
      </c>
      <c r="F512" s="8" t="str">
        <f>IFERROR(VLOOKUP(C512,选股!C512:E1508,3,FALSE),"-")</f>
        <v>-</v>
      </c>
      <c r="G512" s="8"/>
      <c r="H512" s="9"/>
      <c r="I512" s="9" t="str">
        <f t="shared" si="17"/>
        <v>-</v>
      </c>
      <c r="J512" s="9"/>
      <c r="K512" s="8"/>
    </row>
    <row r="513" customHeight="1" spans="2:11">
      <c r="B513" s="8" t="str">
        <f t="shared" si="16"/>
        <v/>
      </c>
      <c r="C513" s="8"/>
      <c r="D513" s="8"/>
      <c r="E513" s="8" t="str">
        <f>IFERROR(VLOOKUP(C513,选股!C513:E1509,2,FALSE),"-")</f>
        <v>-</v>
      </c>
      <c r="F513" s="8" t="str">
        <f>IFERROR(VLOOKUP(C513,选股!C513:E1509,3,FALSE),"-")</f>
        <v>-</v>
      </c>
      <c r="G513" s="8"/>
      <c r="H513" s="9"/>
      <c r="I513" s="9" t="str">
        <f t="shared" si="17"/>
        <v>-</v>
      </c>
      <c r="J513" s="9"/>
      <c r="K513" s="8"/>
    </row>
    <row r="514" customHeight="1" spans="2:11">
      <c r="B514" s="8" t="str">
        <f t="shared" si="16"/>
        <v/>
      </c>
      <c r="C514" s="8"/>
      <c r="D514" s="8"/>
      <c r="E514" s="8" t="str">
        <f>IFERROR(VLOOKUP(C514,选股!C514:E1510,2,FALSE),"-")</f>
        <v>-</v>
      </c>
      <c r="F514" s="8" t="str">
        <f>IFERROR(VLOOKUP(C514,选股!C514:E1510,3,FALSE),"-")</f>
        <v>-</v>
      </c>
      <c r="G514" s="8"/>
      <c r="H514" s="9"/>
      <c r="I514" s="9" t="str">
        <f t="shared" si="17"/>
        <v>-</v>
      </c>
      <c r="J514" s="9"/>
      <c r="K514" s="8"/>
    </row>
    <row r="515" customHeight="1" spans="2:11">
      <c r="B515" s="8" t="str">
        <f t="shared" si="16"/>
        <v/>
      </c>
      <c r="C515" s="8"/>
      <c r="D515" s="8"/>
      <c r="E515" s="8" t="str">
        <f>IFERROR(VLOOKUP(C515,选股!C515:E1511,2,FALSE),"-")</f>
        <v>-</v>
      </c>
      <c r="F515" s="8" t="str">
        <f>IFERROR(VLOOKUP(C515,选股!C515:E1511,3,FALSE),"-")</f>
        <v>-</v>
      </c>
      <c r="G515" s="8"/>
      <c r="H515" s="9"/>
      <c r="I515" s="9" t="str">
        <f t="shared" si="17"/>
        <v>-</v>
      </c>
      <c r="J515" s="9"/>
      <c r="K515" s="8"/>
    </row>
    <row r="516" customHeight="1" spans="2:11">
      <c r="B516" s="8" t="str">
        <f t="shared" si="16"/>
        <v/>
      </c>
      <c r="C516" s="8"/>
      <c r="D516" s="8"/>
      <c r="E516" s="8" t="str">
        <f>IFERROR(VLOOKUP(C516,选股!C516:E1512,2,FALSE),"-")</f>
        <v>-</v>
      </c>
      <c r="F516" s="8" t="str">
        <f>IFERROR(VLOOKUP(C516,选股!C516:E1512,3,FALSE),"-")</f>
        <v>-</v>
      </c>
      <c r="G516" s="8"/>
      <c r="H516" s="9"/>
      <c r="I516" s="9" t="str">
        <f t="shared" si="17"/>
        <v>-</v>
      </c>
      <c r="J516" s="9"/>
      <c r="K516" s="8"/>
    </row>
    <row r="517" customHeight="1" spans="2:11">
      <c r="B517" s="8" t="str">
        <f t="shared" ref="B517:B580" si="18">IF(C517&lt;&gt;"",ROW()-3,"")</f>
        <v/>
      </c>
      <c r="C517" s="8"/>
      <c r="D517" s="8"/>
      <c r="E517" s="8" t="str">
        <f>IFERROR(VLOOKUP(C517,选股!C517:E1513,2,FALSE),"-")</f>
        <v>-</v>
      </c>
      <c r="F517" s="8" t="str">
        <f>IFERROR(VLOOKUP(C517,选股!C517:E1513,3,FALSE),"-")</f>
        <v>-</v>
      </c>
      <c r="G517" s="8"/>
      <c r="H517" s="9"/>
      <c r="I517" s="9" t="str">
        <f t="shared" ref="I517:I580" si="19">IFERROR(IF(AND(G517&lt;&gt;"",H517&lt;&gt;""),G517*H517,"-"),"")</f>
        <v>-</v>
      </c>
      <c r="J517" s="9"/>
      <c r="K517" s="8"/>
    </row>
    <row r="518" customHeight="1" spans="2:11">
      <c r="B518" s="8" t="str">
        <f t="shared" si="18"/>
        <v/>
      </c>
      <c r="C518" s="8"/>
      <c r="D518" s="8"/>
      <c r="E518" s="8" t="str">
        <f>IFERROR(VLOOKUP(C518,选股!C518:E1514,2,FALSE),"-")</f>
        <v>-</v>
      </c>
      <c r="F518" s="8" t="str">
        <f>IFERROR(VLOOKUP(C518,选股!C518:E1514,3,FALSE),"-")</f>
        <v>-</v>
      </c>
      <c r="G518" s="8"/>
      <c r="H518" s="9"/>
      <c r="I518" s="9" t="str">
        <f t="shared" si="19"/>
        <v>-</v>
      </c>
      <c r="J518" s="9"/>
      <c r="K518" s="8"/>
    </row>
    <row r="519" customHeight="1" spans="2:11">
      <c r="B519" s="8" t="str">
        <f t="shared" si="18"/>
        <v/>
      </c>
      <c r="C519" s="8"/>
      <c r="D519" s="8"/>
      <c r="E519" s="8" t="str">
        <f>IFERROR(VLOOKUP(C519,选股!C519:E1515,2,FALSE),"-")</f>
        <v>-</v>
      </c>
      <c r="F519" s="8" t="str">
        <f>IFERROR(VLOOKUP(C519,选股!C519:E1515,3,FALSE),"-")</f>
        <v>-</v>
      </c>
      <c r="G519" s="8"/>
      <c r="H519" s="9"/>
      <c r="I519" s="9" t="str">
        <f t="shared" si="19"/>
        <v>-</v>
      </c>
      <c r="J519" s="9"/>
      <c r="K519" s="8"/>
    </row>
    <row r="520" customHeight="1" spans="2:11">
      <c r="B520" s="8" t="str">
        <f t="shared" si="18"/>
        <v/>
      </c>
      <c r="C520" s="8"/>
      <c r="D520" s="8"/>
      <c r="E520" s="8" t="str">
        <f>IFERROR(VLOOKUP(C520,选股!C520:E1516,2,FALSE),"-")</f>
        <v>-</v>
      </c>
      <c r="F520" s="8" t="str">
        <f>IFERROR(VLOOKUP(C520,选股!C520:E1516,3,FALSE),"-")</f>
        <v>-</v>
      </c>
      <c r="G520" s="8"/>
      <c r="H520" s="9"/>
      <c r="I520" s="9" t="str">
        <f t="shared" si="19"/>
        <v>-</v>
      </c>
      <c r="J520" s="9"/>
      <c r="K520" s="8"/>
    </row>
    <row r="521" customHeight="1" spans="2:11">
      <c r="B521" s="8" t="str">
        <f t="shared" si="18"/>
        <v/>
      </c>
      <c r="C521" s="8"/>
      <c r="D521" s="8"/>
      <c r="E521" s="8" t="str">
        <f>IFERROR(VLOOKUP(C521,选股!C521:E1517,2,FALSE),"-")</f>
        <v>-</v>
      </c>
      <c r="F521" s="8" t="str">
        <f>IFERROR(VLOOKUP(C521,选股!C521:E1517,3,FALSE),"-")</f>
        <v>-</v>
      </c>
      <c r="G521" s="8"/>
      <c r="H521" s="9"/>
      <c r="I521" s="9" t="str">
        <f t="shared" si="19"/>
        <v>-</v>
      </c>
      <c r="J521" s="9"/>
      <c r="K521" s="8"/>
    </row>
    <row r="522" customHeight="1" spans="2:11">
      <c r="B522" s="8" t="str">
        <f t="shared" si="18"/>
        <v/>
      </c>
      <c r="C522" s="8"/>
      <c r="D522" s="8"/>
      <c r="E522" s="8" t="str">
        <f>IFERROR(VLOOKUP(C522,选股!C522:E1518,2,FALSE),"-")</f>
        <v>-</v>
      </c>
      <c r="F522" s="8" t="str">
        <f>IFERROR(VLOOKUP(C522,选股!C522:E1518,3,FALSE),"-")</f>
        <v>-</v>
      </c>
      <c r="G522" s="8"/>
      <c r="H522" s="9"/>
      <c r="I522" s="9" t="str">
        <f t="shared" si="19"/>
        <v>-</v>
      </c>
      <c r="J522" s="9"/>
      <c r="K522" s="8"/>
    </row>
    <row r="523" customHeight="1" spans="2:11">
      <c r="B523" s="8" t="str">
        <f t="shared" si="18"/>
        <v/>
      </c>
      <c r="C523" s="8"/>
      <c r="D523" s="8"/>
      <c r="E523" s="8" t="str">
        <f>IFERROR(VLOOKUP(C523,选股!C523:E1519,2,FALSE),"-")</f>
        <v>-</v>
      </c>
      <c r="F523" s="8" t="str">
        <f>IFERROR(VLOOKUP(C523,选股!C523:E1519,3,FALSE),"-")</f>
        <v>-</v>
      </c>
      <c r="G523" s="8"/>
      <c r="H523" s="9"/>
      <c r="I523" s="9" t="str">
        <f t="shared" si="19"/>
        <v>-</v>
      </c>
      <c r="J523" s="9"/>
      <c r="K523" s="8"/>
    </row>
    <row r="524" customHeight="1" spans="2:11">
      <c r="B524" s="8" t="str">
        <f t="shared" si="18"/>
        <v/>
      </c>
      <c r="C524" s="8"/>
      <c r="D524" s="8"/>
      <c r="E524" s="8" t="str">
        <f>IFERROR(VLOOKUP(C524,选股!C524:E1520,2,FALSE),"-")</f>
        <v>-</v>
      </c>
      <c r="F524" s="8" t="str">
        <f>IFERROR(VLOOKUP(C524,选股!C524:E1520,3,FALSE),"-")</f>
        <v>-</v>
      </c>
      <c r="G524" s="8"/>
      <c r="H524" s="9"/>
      <c r="I524" s="9" t="str">
        <f t="shared" si="19"/>
        <v>-</v>
      </c>
      <c r="J524" s="9"/>
      <c r="K524" s="8"/>
    </row>
    <row r="525" customHeight="1" spans="2:11">
      <c r="B525" s="8" t="str">
        <f t="shared" si="18"/>
        <v/>
      </c>
      <c r="C525" s="8"/>
      <c r="D525" s="8"/>
      <c r="E525" s="8" t="str">
        <f>IFERROR(VLOOKUP(C525,选股!C525:E1521,2,FALSE),"-")</f>
        <v>-</v>
      </c>
      <c r="F525" s="8" t="str">
        <f>IFERROR(VLOOKUP(C525,选股!C525:E1521,3,FALSE),"-")</f>
        <v>-</v>
      </c>
      <c r="G525" s="8"/>
      <c r="H525" s="9"/>
      <c r="I525" s="9" t="str">
        <f t="shared" si="19"/>
        <v>-</v>
      </c>
      <c r="J525" s="9"/>
      <c r="K525" s="8"/>
    </row>
    <row r="526" customHeight="1" spans="2:11">
      <c r="B526" s="8" t="str">
        <f t="shared" si="18"/>
        <v/>
      </c>
      <c r="C526" s="8"/>
      <c r="D526" s="8"/>
      <c r="E526" s="8" t="str">
        <f>IFERROR(VLOOKUP(C526,选股!C526:E1522,2,FALSE),"-")</f>
        <v>-</v>
      </c>
      <c r="F526" s="8" t="str">
        <f>IFERROR(VLOOKUP(C526,选股!C526:E1522,3,FALSE),"-")</f>
        <v>-</v>
      </c>
      <c r="G526" s="8"/>
      <c r="H526" s="9"/>
      <c r="I526" s="9" t="str">
        <f t="shared" si="19"/>
        <v>-</v>
      </c>
      <c r="J526" s="9"/>
      <c r="K526" s="8"/>
    </row>
    <row r="527" customHeight="1" spans="2:11">
      <c r="B527" s="8" t="str">
        <f t="shared" si="18"/>
        <v/>
      </c>
      <c r="C527" s="8"/>
      <c r="D527" s="8"/>
      <c r="E527" s="8" t="str">
        <f>IFERROR(VLOOKUP(C527,选股!C527:E1523,2,FALSE),"-")</f>
        <v>-</v>
      </c>
      <c r="F527" s="8" t="str">
        <f>IFERROR(VLOOKUP(C527,选股!C527:E1523,3,FALSE),"-")</f>
        <v>-</v>
      </c>
      <c r="G527" s="8"/>
      <c r="H527" s="9"/>
      <c r="I527" s="9" t="str">
        <f t="shared" si="19"/>
        <v>-</v>
      </c>
      <c r="J527" s="9"/>
      <c r="K527" s="8"/>
    </row>
    <row r="528" customHeight="1" spans="2:11">
      <c r="B528" s="8" t="str">
        <f t="shared" si="18"/>
        <v/>
      </c>
      <c r="C528" s="8"/>
      <c r="D528" s="8"/>
      <c r="E528" s="8" t="str">
        <f>IFERROR(VLOOKUP(C528,选股!C528:E1524,2,FALSE),"-")</f>
        <v>-</v>
      </c>
      <c r="F528" s="8" t="str">
        <f>IFERROR(VLOOKUP(C528,选股!C528:E1524,3,FALSE),"-")</f>
        <v>-</v>
      </c>
      <c r="G528" s="8"/>
      <c r="H528" s="9"/>
      <c r="I528" s="9" t="str">
        <f t="shared" si="19"/>
        <v>-</v>
      </c>
      <c r="J528" s="9"/>
      <c r="K528" s="8"/>
    </row>
    <row r="529" customHeight="1" spans="2:11">
      <c r="B529" s="8" t="str">
        <f t="shared" si="18"/>
        <v/>
      </c>
      <c r="C529" s="8"/>
      <c r="D529" s="8"/>
      <c r="E529" s="8" t="str">
        <f>IFERROR(VLOOKUP(C529,选股!C529:E1525,2,FALSE),"-")</f>
        <v>-</v>
      </c>
      <c r="F529" s="8" t="str">
        <f>IFERROR(VLOOKUP(C529,选股!C529:E1525,3,FALSE),"-")</f>
        <v>-</v>
      </c>
      <c r="G529" s="8"/>
      <c r="H529" s="9"/>
      <c r="I529" s="9" t="str">
        <f t="shared" si="19"/>
        <v>-</v>
      </c>
      <c r="J529" s="9"/>
      <c r="K529" s="8"/>
    </row>
    <row r="530" customHeight="1" spans="2:11">
      <c r="B530" s="8" t="str">
        <f t="shared" si="18"/>
        <v/>
      </c>
      <c r="C530" s="8"/>
      <c r="D530" s="8"/>
      <c r="E530" s="8" t="str">
        <f>IFERROR(VLOOKUP(C530,选股!C530:E1526,2,FALSE),"-")</f>
        <v>-</v>
      </c>
      <c r="F530" s="8" t="str">
        <f>IFERROR(VLOOKUP(C530,选股!C530:E1526,3,FALSE),"-")</f>
        <v>-</v>
      </c>
      <c r="G530" s="8"/>
      <c r="H530" s="9"/>
      <c r="I530" s="9" t="str">
        <f t="shared" si="19"/>
        <v>-</v>
      </c>
      <c r="J530" s="9"/>
      <c r="K530" s="8"/>
    </row>
    <row r="531" customHeight="1" spans="2:11">
      <c r="B531" s="8" t="str">
        <f t="shared" si="18"/>
        <v/>
      </c>
      <c r="C531" s="8"/>
      <c r="D531" s="8"/>
      <c r="E531" s="8" t="str">
        <f>IFERROR(VLOOKUP(C531,选股!C531:E1527,2,FALSE),"-")</f>
        <v>-</v>
      </c>
      <c r="F531" s="8" t="str">
        <f>IFERROR(VLOOKUP(C531,选股!C531:E1527,3,FALSE),"-")</f>
        <v>-</v>
      </c>
      <c r="G531" s="8"/>
      <c r="H531" s="9"/>
      <c r="I531" s="9" t="str">
        <f t="shared" si="19"/>
        <v>-</v>
      </c>
      <c r="J531" s="9"/>
      <c r="K531" s="8"/>
    </row>
    <row r="532" customHeight="1" spans="2:11">
      <c r="B532" s="8" t="str">
        <f t="shared" si="18"/>
        <v/>
      </c>
      <c r="C532" s="8"/>
      <c r="D532" s="8"/>
      <c r="E532" s="8" t="str">
        <f>IFERROR(VLOOKUP(C532,选股!C532:E1528,2,FALSE),"-")</f>
        <v>-</v>
      </c>
      <c r="F532" s="8" t="str">
        <f>IFERROR(VLOOKUP(C532,选股!C532:E1528,3,FALSE),"-")</f>
        <v>-</v>
      </c>
      <c r="G532" s="8"/>
      <c r="H532" s="9"/>
      <c r="I532" s="9" t="str">
        <f t="shared" si="19"/>
        <v>-</v>
      </c>
      <c r="J532" s="9"/>
      <c r="K532" s="8"/>
    </row>
    <row r="533" customHeight="1" spans="2:11">
      <c r="B533" s="8" t="str">
        <f t="shared" si="18"/>
        <v/>
      </c>
      <c r="C533" s="8"/>
      <c r="D533" s="8"/>
      <c r="E533" s="8" t="str">
        <f>IFERROR(VLOOKUP(C533,选股!C533:E1529,2,FALSE),"-")</f>
        <v>-</v>
      </c>
      <c r="F533" s="8" t="str">
        <f>IFERROR(VLOOKUP(C533,选股!C533:E1529,3,FALSE),"-")</f>
        <v>-</v>
      </c>
      <c r="G533" s="8"/>
      <c r="H533" s="9"/>
      <c r="I533" s="9" t="str">
        <f t="shared" si="19"/>
        <v>-</v>
      </c>
      <c r="J533" s="9"/>
      <c r="K533" s="8"/>
    </row>
    <row r="534" customHeight="1" spans="2:11">
      <c r="B534" s="8" t="str">
        <f t="shared" si="18"/>
        <v/>
      </c>
      <c r="C534" s="8"/>
      <c r="D534" s="8"/>
      <c r="E534" s="8" t="str">
        <f>IFERROR(VLOOKUP(C534,选股!C534:E1530,2,FALSE),"-")</f>
        <v>-</v>
      </c>
      <c r="F534" s="8" t="str">
        <f>IFERROR(VLOOKUP(C534,选股!C534:E1530,3,FALSE),"-")</f>
        <v>-</v>
      </c>
      <c r="G534" s="8"/>
      <c r="H534" s="9"/>
      <c r="I534" s="9" t="str">
        <f t="shared" si="19"/>
        <v>-</v>
      </c>
      <c r="J534" s="9"/>
      <c r="K534" s="8"/>
    </row>
    <row r="535" customHeight="1" spans="2:11">
      <c r="B535" s="8" t="str">
        <f t="shared" si="18"/>
        <v/>
      </c>
      <c r="C535" s="8"/>
      <c r="D535" s="8"/>
      <c r="E535" s="8" t="str">
        <f>IFERROR(VLOOKUP(C535,选股!C535:E1531,2,FALSE),"-")</f>
        <v>-</v>
      </c>
      <c r="F535" s="8" t="str">
        <f>IFERROR(VLOOKUP(C535,选股!C535:E1531,3,FALSE),"-")</f>
        <v>-</v>
      </c>
      <c r="G535" s="8"/>
      <c r="H535" s="9"/>
      <c r="I535" s="9" t="str">
        <f t="shared" si="19"/>
        <v>-</v>
      </c>
      <c r="J535" s="9"/>
      <c r="K535" s="8"/>
    </row>
    <row r="536" customHeight="1" spans="2:11">
      <c r="B536" s="8" t="str">
        <f t="shared" si="18"/>
        <v/>
      </c>
      <c r="C536" s="8"/>
      <c r="D536" s="8"/>
      <c r="E536" s="8" t="str">
        <f>IFERROR(VLOOKUP(C536,选股!C536:E1532,2,FALSE),"-")</f>
        <v>-</v>
      </c>
      <c r="F536" s="8" t="str">
        <f>IFERROR(VLOOKUP(C536,选股!C536:E1532,3,FALSE),"-")</f>
        <v>-</v>
      </c>
      <c r="G536" s="8"/>
      <c r="H536" s="9"/>
      <c r="I536" s="9" t="str">
        <f t="shared" si="19"/>
        <v>-</v>
      </c>
      <c r="J536" s="9"/>
      <c r="K536" s="8"/>
    </row>
    <row r="537" customHeight="1" spans="2:11">
      <c r="B537" s="8" t="str">
        <f t="shared" si="18"/>
        <v/>
      </c>
      <c r="C537" s="8"/>
      <c r="D537" s="8"/>
      <c r="E537" s="8" t="str">
        <f>IFERROR(VLOOKUP(C537,选股!C537:E1533,2,FALSE),"-")</f>
        <v>-</v>
      </c>
      <c r="F537" s="8" t="str">
        <f>IFERROR(VLOOKUP(C537,选股!C537:E1533,3,FALSE),"-")</f>
        <v>-</v>
      </c>
      <c r="G537" s="8"/>
      <c r="H537" s="9"/>
      <c r="I537" s="9" t="str">
        <f t="shared" si="19"/>
        <v>-</v>
      </c>
      <c r="J537" s="9"/>
      <c r="K537" s="8"/>
    </row>
    <row r="538" customHeight="1" spans="2:11">
      <c r="B538" s="8" t="str">
        <f t="shared" si="18"/>
        <v/>
      </c>
      <c r="C538" s="8"/>
      <c r="D538" s="8"/>
      <c r="E538" s="8" t="str">
        <f>IFERROR(VLOOKUP(C538,选股!C538:E1534,2,FALSE),"-")</f>
        <v>-</v>
      </c>
      <c r="F538" s="8" t="str">
        <f>IFERROR(VLOOKUP(C538,选股!C538:E1534,3,FALSE),"-")</f>
        <v>-</v>
      </c>
      <c r="G538" s="8"/>
      <c r="H538" s="9"/>
      <c r="I538" s="9" t="str">
        <f t="shared" si="19"/>
        <v>-</v>
      </c>
      <c r="J538" s="9"/>
      <c r="K538" s="8"/>
    </row>
    <row r="539" customHeight="1" spans="2:11">
      <c r="B539" s="8" t="str">
        <f t="shared" si="18"/>
        <v/>
      </c>
      <c r="C539" s="8"/>
      <c r="D539" s="8"/>
      <c r="E539" s="8" t="str">
        <f>IFERROR(VLOOKUP(C539,选股!C539:E1535,2,FALSE),"-")</f>
        <v>-</v>
      </c>
      <c r="F539" s="8" t="str">
        <f>IFERROR(VLOOKUP(C539,选股!C539:E1535,3,FALSE),"-")</f>
        <v>-</v>
      </c>
      <c r="G539" s="8"/>
      <c r="H539" s="9"/>
      <c r="I539" s="9" t="str">
        <f t="shared" si="19"/>
        <v>-</v>
      </c>
      <c r="J539" s="9"/>
      <c r="K539" s="8"/>
    </row>
    <row r="540" customHeight="1" spans="2:11">
      <c r="B540" s="8" t="str">
        <f t="shared" si="18"/>
        <v/>
      </c>
      <c r="C540" s="8"/>
      <c r="D540" s="8"/>
      <c r="E540" s="8" t="str">
        <f>IFERROR(VLOOKUP(C540,选股!C540:E1536,2,FALSE),"-")</f>
        <v>-</v>
      </c>
      <c r="F540" s="8" t="str">
        <f>IFERROR(VLOOKUP(C540,选股!C540:E1536,3,FALSE),"-")</f>
        <v>-</v>
      </c>
      <c r="G540" s="8"/>
      <c r="H540" s="9"/>
      <c r="I540" s="9" t="str">
        <f t="shared" si="19"/>
        <v>-</v>
      </c>
      <c r="J540" s="9"/>
      <c r="K540" s="8"/>
    </row>
    <row r="541" customHeight="1" spans="2:11">
      <c r="B541" s="8" t="str">
        <f t="shared" si="18"/>
        <v/>
      </c>
      <c r="C541" s="8"/>
      <c r="D541" s="8"/>
      <c r="E541" s="8" t="str">
        <f>IFERROR(VLOOKUP(C541,选股!C541:E1537,2,FALSE),"-")</f>
        <v>-</v>
      </c>
      <c r="F541" s="8" t="str">
        <f>IFERROR(VLOOKUP(C541,选股!C541:E1537,3,FALSE),"-")</f>
        <v>-</v>
      </c>
      <c r="G541" s="8"/>
      <c r="H541" s="9"/>
      <c r="I541" s="9" t="str">
        <f t="shared" si="19"/>
        <v>-</v>
      </c>
      <c r="J541" s="9"/>
      <c r="K541" s="8"/>
    </row>
    <row r="542" customHeight="1" spans="2:11">
      <c r="B542" s="8" t="str">
        <f t="shared" si="18"/>
        <v/>
      </c>
      <c r="C542" s="8"/>
      <c r="D542" s="8"/>
      <c r="E542" s="8" t="str">
        <f>IFERROR(VLOOKUP(C542,选股!C542:E1538,2,FALSE),"-")</f>
        <v>-</v>
      </c>
      <c r="F542" s="8" t="str">
        <f>IFERROR(VLOOKUP(C542,选股!C542:E1538,3,FALSE),"-")</f>
        <v>-</v>
      </c>
      <c r="G542" s="8"/>
      <c r="H542" s="9"/>
      <c r="I542" s="9" t="str">
        <f t="shared" si="19"/>
        <v>-</v>
      </c>
      <c r="J542" s="9"/>
      <c r="K542" s="8"/>
    </row>
    <row r="543" customHeight="1" spans="2:11">
      <c r="B543" s="8" t="str">
        <f t="shared" si="18"/>
        <v/>
      </c>
      <c r="C543" s="8"/>
      <c r="D543" s="8"/>
      <c r="E543" s="8" t="str">
        <f>IFERROR(VLOOKUP(C543,选股!C543:E1539,2,FALSE),"-")</f>
        <v>-</v>
      </c>
      <c r="F543" s="8" t="str">
        <f>IFERROR(VLOOKUP(C543,选股!C543:E1539,3,FALSE),"-")</f>
        <v>-</v>
      </c>
      <c r="G543" s="8"/>
      <c r="H543" s="9"/>
      <c r="I543" s="9" t="str">
        <f t="shared" si="19"/>
        <v>-</v>
      </c>
      <c r="J543" s="9"/>
      <c r="K543" s="8"/>
    </row>
    <row r="544" customHeight="1" spans="2:11">
      <c r="B544" s="8" t="str">
        <f t="shared" si="18"/>
        <v/>
      </c>
      <c r="C544" s="8"/>
      <c r="D544" s="8"/>
      <c r="E544" s="8" t="str">
        <f>IFERROR(VLOOKUP(C544,选股!C544:E1540,2,FALSE),"-")</f>
        <v>-</v>
      </c>
      <c r="F544" s="8" t="str">
        <f>IFERROR(VLOOKUP(C544,选股!C544:E1540,3,FALSE),"-")</f>
        <v>-</v>
      </c>
      <c r="G544" s="8"/>
      <c r="H544" s="9"/>
      <c r="I544" s="9" t="str">
        <f t="shared" si="19"/>
        <v>-</v>
      </c>
      <c r="J544" s="9"/>
      <c r="K544" s="8"/>
    </row>
    <row r="545" customHeight="1" spans="2:11">
      <c r="B545" s="8" t="str">
        <f t="shared" si="18"/>
        <v/>
      </c>
      <c r="C545" s="8"/>
      <c r="D545" s="8"/>
      <c r="E545" s="8" t="str">
        <f>IFERROR(VLOOKUP(C545,选股!C545:E1541,2,FALSE),"-")</f>
        <v>-</v>
      </c>
      <c r="F545" s="8" t="str">
        <f>IFERROR(VLOOKUP(C545,选股!C545:E1541,3,FALSE),"-")</f>
        <v>-</v>
      </c>
      <c r="G545" s="8"/>
      <c r="H545" s="9"/>
      <c r="I545" s="9" t="str">
        <f t="shared" si="19"/>
        <v>-</v>
      </c>
      <c r="J545" s="9"/>
      <c r="K545" s="8"/>
    </row>
    <row r="546" customHeight="1" spans="2:11">
      <c r="B546" s="8" t="str">
        <f t="shared" si="18"/>
        <v/>
      </c>
      <c r="C546" s="8"/>
      <c r="D546" s="8"/>
      <c r="E546" s="8" t="str">
        <f>IFERROR(VLOOKUP(C546,选股!C546:E1542,2,FALSE),"-")</f>
        <v>-</v>
      </c>
      <c r="F546" s="8" t="str">
        <f>IFERROR(VLOOKUP(C546,选股!C546:E1542,3,FALSE),"-")</f>
        <v>-</v>
      </c>
      <c r="G546" s="8"/>
      <c r="H546" s="9"/>
      <c r="I546" s="9" t="str">
        <f t="shared" si="19"/>
        <v>-</v>
      </c>
      <c r="J546" s="9"/>
      <c r="K546" s="8"/>
    </row>
    <row r="547" customHeight="1" spans="2:11">
      <c r="B547" s="8" t="str">
        <f t="shared" si="18"/>
        <v/>
      </c>
      <c r="C547" s="8"/>
      <c r="D547" s="8"/>
      <c r="E547" s="8" t="str">
        <f>IFERROR(VLOOKUP(C547,选股!C547:E1543,2,FALSE),"-")</f>
        <v>-</v>
      </c>
      <c r="F547" s="8" t="str">
        <f>IFERROR(VLOOKUP(C547,选股!C547:E1543,3,FALSE),"-")</f>
        <v>-</v>
      </c>
      <c r="G547" s="8"/>
      <c r="H547" s="9"/>
      <c r="I547" s="9" t="str">
        <f t="shared" si="19"/>
        <v>-</v>
      </c>
      <c r="J547" s="9"/>
      <c r="K547" s="8"/>
    </row>
    <row r="548" customHeight="1" spans="2:11">
      <c r="B548" s="8" t="str">
        <f t="shared" si="18"/>
        <v/>
      </c>
      <c r="C548" s="8"/>
      <c r="D548" s="8"/>
      <c r="E548" s="8" t="str">
        <f>IFERROR(VLOOKUP(C548,选股!C548:E1544,2,FALSE),"-")</f>
        <v>-</v>
      </c>
      <c r="F548" s="8" t="str">
        <f>IFERROR(VLOOKUP(C548,选股!C548:E1544,3,FALSE),"-")</f>
        <v>-</v>
      </c>
      <c r="G548" s="8"/>
      <c r="H548" s="9"/>
      <c r="I548" s="9" t="str">
        <f t="shared" si="19"/>
        <v>-</v>
      </c>
      <c r="J548" s="9"/>
      <c r="K548" s="8"/>
    </row>
    <row r="549" customHeight="1" spans="2:11">
      <c r="B549" s="8" t="str">
        <f t="shared" si="18"/>
        <v/>
      </c>
      <c r="C549" s="8"/>
      <c r="D549" s="8"/>
      <c r="E549" s="8" t="str">
        <f>IFERROR(VLOOKUP(C549,选股!C549:E1545,2,FALSE),"-")</f>
        <v>-</v>
      </c>
      <c r="F549" s="8" t="str">
        <f>IFERROR(VLOOKUP(C549,选股!C549:E1545,3,FALSE),"-")</f>
        <v>-</v>
      </c>
      <c r="G549" s="8"/>
      <c r="H549" s="9"/>
      <c r="I549" s="9" t="str">
        <f t="shared" si="19"/>
        <v>-</v>
      </c>
      <c r="J549" s="9"/>
      <c r="K549" s="8"/>
    </row>
    <row r="550" customHeight="1" spans="2:11">
      <c r="B550" s="8" t="str">
        <f t="shared" si="18"/>
        <v/>
      </c>
      <c r="C550" s="8"/>
      <c r="D550" s="8"/>
      <c r="E550" s="8" t="str">
        <f>IFERROR(VLOOKUP(C550,选股!C550:E1546,2,FALSE),"-")</f>
        <v>-</v>
      </c>
      <c r="F550" s="8" t="str">
        <f>IFERROR(VLOOKUP(C550,选股!C550:E1546,3,FALSE),"-")</f>
        <v>-</v>
      </c>
      <c r="G550" s="8"/>
      <c r="H550" s="9"/>
      <c r="I550" s="9" t="str">
        <f t="shared" si="19"/>
        <v>-</v>
      </c>
      <c r="J550" s="9"/>
      <c r="K550" s="8"/>
    </row>
    <row r="551" customHeight="1" spans="2:11">
      <c r="B551" s="8" t="str">
        <f t="shared" si="18"/>
        <v/>
      </c>
      <c r="C551" s="8"/>
      <c r="D551" s="8"/>
      <c r="E551" s="8" t="str">
        <f>IFERROR(VLOOKUP(C551,选股!C551:E1547,2,FALSE),"-")</f>
        <v>-</v>
      </c>
      <c r="F551" s="8" t="str">
        <f>IFERROR(VLOOKUP(C551,选股!C551:E1547,3,FALSE),"-")</f>
        <v>-</v>
      </c>
      <c r="G551" s="8"/>
      <c r="H551" s="9"/>
      <c r="I551" s="9" t="str">
        <f t="shared" si="19"/>
        <v>-</v>
      </c>
      <c r="J551" s="9"/>
      <c r="K551" s="8"/>
    </row>
    <row r="552" customHeight="1" spans="2:11">
      <c r="B552" s="8" t="str">
        <f t="shared" si="18"/>
        <v/>
      </c>
      <c r="C552" s="8"/>
      <c r="D552" s="8"/>
      <c r="E552" s="8" t="str">
        <f>IFERROR(VLOOKUP(C552,选股!C552:E1548,2,FALSE),"-")</f>
        <v>-</v>
      </c>
      <c r="F552" s="8" t="str">
        <f>IFERROR(VLOOKUP(C552,选股!C552:E1548,3,FALSE),"-")</f>
        <v>-</v>
      </c>
      <c r="G552" s="8"/>
      <c r="H552" s="9"/>
      <c r="I552" s="9" t="str">
        <f t="shared" si="19"/>
        <v>-</v>
      </c>
      <c r="J552" s="9"/>
      <c r="K552" s="8"/>
    </row>
    <row r="553" customHeight="1" spans="2:11">
      <c r="B553" s="8" t="str">
        <f t="shared" si="18"/>
        <v/>
      </c>
      <c r="C553" s="8"/>
      <c r="D553" s="8"/>
      <c r="E553" s="8" t="str">
        <f>IFERROR(VLOOKUP(C553,选股!C553:E1549,2,FALSE),"-")</f>
        <v>-</v>
      </c>
      <c r="F553" s="8" t="str">
        <f>IFERROR(VLOOKUP(C553,选股!C553:E1549,3,FALSE),"-")</f>
        <v>-</v>
      </c>
      <c r="G553" s="8"/>
      <c r="H553" s="9"/>
      <c r="I553" s="9" t="str">
        <f t="shared" si="19"/>
        <v>-</v>
      </c>
      <c r="J553" s="9"/>
      <c r="K553" s="8"/>
    </row>
    <row r="554" customHeight="1" spans="2:11">
      <c r="B554" s="8" t="str">
        <f t="shared" si="18"/>
        <v/>
      </c>
      <c r="C554" s="8"/>
      <c r="D554" s="8"/>
      <c r="E554" s="8" t="str">
        <f>IFERROR(VLOOKUP(C554,选股!C554:E1550,2,FALSE),"-")</f>
        <v>-</v>
      </c>
      <c r="F554" s="8" t="str">
        <f>IFERROR(VLOOKUP(C554,选股!C554:E1550,3,FALSE),"-")</f>
        <v>-</v>
      </c>
      <c r="G554" s="8"/>
      <c r="H554" s="9"/>
      <c r="I554" s="9" t="str">
        <f t="shared" si="19"/>
        <v>-</v>
      </c>
      <c r="J554" s="9"/>
      <c r="K554" s="8"/>
    </row>
    <row r="555" customHeight="1" spans="2:11">
      <c r="B555" s="8" t="str">
        <f t="shared" si="18"/>
        <v/>
      </c>
      <c r="C555" s="8"/>
      <c r="D555" s="8"/>
      <c r="E555" s="8" t="str">
        <f>IFERROR(VLOOKUP(C555,选股!C555:E1551,2,FALSE),"-")</f>
        <v>-</v>
      </c>
      <c r="F555" s="8" t="str">
        <f>IFERROR(VLOOKUP(C555,选股!C555:E1551,3,FALSE),"-")</f>
        <v>-</v>
      </c>
      <c r="G555" s="8"/>
      <c r="H555" s="9"/>
      <c r="I555" s="9" t="str">
        <f t="shared" si="19"/>
        <v>-</v>
      </c>
      <c r="J555" s="9"/>
      <c r="K555" s="8"/>
    </row>
    <row r="556" customHeight="1" spans="2:11">
      <c r="B556" s="8" t="str">
        <f t="shared" si="18"/>
        <v/>
      </c>
      <c r="C556" s="8"/>
      <c r="D556" s="8"/>
      <c r="E556" s="8" t="str">
        <f>IFERROR(VLOOKUP(C556,选股!C556:E1552,2,FALSE),"-")</f>
        <v>-</v>
      </c>
      <c r="F556" s="8" t="str">
        <f>IFERROR(VLOOKUP(C556,选股!C556:E1552,3,FALSE),"-")</f>
        <v>-</v>
      </c>
      <c r="G556" s="8"/>
      <c r="H556" s="9"/>
      <c r="I556" s="9" t="str">
        <f t="shared" si="19"/>
        <v>-</v>
      </c>
      <c r="J556" s="9"/>
      <c r="K556" s="8"/>
    </row>
    <row r="557" customHeight="1" spans="2:11">
      <c r="B557" s="8" t="str">
        <f t="shared" si="18"/>
        <v/>
      </c>
      <c r="C557" s="8"/>
      <c r="D557" s="8"/>
      <c r="E557" s="8" t="str">
        <f>IFERROR(VLOOKUP(C557,选股!C557:E1553,2,FALSE),"-")</f>
        <v>-</v>
      </c>
      <c r="F557" s="8" t="str">
        <f>IFERROR(VLOOKUP(C557,选股!C557:E1553,3,FALSE),"-")</f>
        <v>-</v>
      </c>
      <c r="G557" s="8"/>
      <c r="H557" s="9"/>
      <c r="I557" s="9" t="str">
        <f t="shared" si="19"/>
        <v>-</v>
      </c>
      <c r="J557" s="9"/>
      <c r="K557" s="8"/>
    </row>
    <row r="558" customHeight="1" spans="2:11">
      <c r="B558" s="8" t="str">
        <f t="shared" si="18"/>
        <v/>
      </c>
      <c r="C558" s="8"/>
      <c r="D558" s="8"/>
      <c r="E558" s="8" t="str">
        <f>IFERROR(VLOOKUP(C558,选股!C558:E1554,2,FALSE),"-")</f>
        <v>-</v>
      </c>
      <c r="F558" s="8" t="str">
        <f>IFERROR(VLOOKUP(C558,选股!C558:E1554,3,FALSE),"-")</f>
        <v>-</v>
      </c>
      <c r="G558" s="8"/>
      <c r="H558" s="9"/>
      <c r="I558" s="9" t="str">
        <f t="shared" si="19"/>
        <v>-</v>
      </c>
      <c r="J558" s="9"/>
      <c r="K558" s="8"/>
    </row>
    <row r="559" customHeight="1" spans="2:11">
      <c r="B559" s="8" t="str">
        <f t="shared" si="18"/>
        <v/>
      </c>
      <c r="C559" s="8"/>
      <c r="D559" s="8"/>
      <c r="E559" s="8" t="str">
        <f>IFERROR(VLOOKUP(C559,选股!C559:E1555,2,FALSE),"-")</f>
        <v>-</v>
      </c>
      <c r="F559" s="8" t="str">
        <f>IFERROR(VLOOKUP(C559,选股!C559:E1555,3,FALSE),"-")</f>
        <v>-</v>
      </c>
      <c r="G559" s="8"/>
      <c r="H559" s="9"/>
      <c r="I559" s="9" t="str">
        <f t="shared" si="19"/>
        <v>-</v>
      </c>
      <c r="J559" s="9"/>
      <c r="K559" s="8"/>
    </row>
    <row r="560" customHeight="1" spans="2:11">
      <c r="B560" s="8" t="str">
        <f t="shared" si="18"/>
        <v/>
      </c>
      <c r="C560" s="8"/>
      <c r="D560" s="8"/>
      <c r="E560" s="8" t="str">
        <f>IFERROR(VLOOKUP(C560,选股!C560:E1556,2,FALSE),"-")</f>
        <v>-</v>
      </c>
      <c r="F560" s="8" t="str">
        <f>IFERROR(VLOOKUP(C560,选股!C560:E1556,3,FALSE),"-")</f>
        <v>-</v>
      </c>
      <c r="G560" s="8"/>
      <c r="H560" s="9"/>
      <c r="I560" s="9" t="str">
        <f t="shared" si="19"/>
        <v>-</v>
      </c>
      <c r="J560" s="9"/>
      <c r="K560" s="8"/>
    </row>
    <row r="561" customHeight="1" spans="2:11">
      <c r="B561" s="8" t="str">
        <f t="shared" si="18"/>
        <v/>
      </c>
      <c r="C561" s="8"/>
      <c r="D561" s="8"/>
      <c r="E561" s="8" t="str">
        <f>IFERROR(VLOOKUP(C561,选股!C561:E1557,2,FALSE),"-")</f>
        <v>-</v>
      </c>
      <c r="F561" s="8" t="str">
        <f>IFERROR(VLOOKUP(C561,选股!C561:E1557,3,FALSE),"-")</f>
        <v>-</v>
      </c>
      <c r="G561" s="8"/>
      <c r="H561" s="9"/>
      <c r="I561" s="9" t="str">
        <f t="shared" si="19"/>
        <v>-</v>
      </c>
      <c r="J561" s="9"/>
      <c r="K561" s="8"/>
    </row>
    <row r="562" customHeight="1" spans="2:11">
      <c r="B562" s="8" t="str">
        <f t="shared" si="18"/>
        <v/>
      </c>
      <c r="C562" s="8"/>
      <c r="D562" s="8"/>
      <c r="E562" s="8" t="str">
        <f>IFERROR(VLOOKUP(C562,选股!C562:E1558,2,FALSE),"-")</f>
        <v>-</v>
      </c>
      <c r="F562" s="8" t="str">
        <f>IFERROR(VLOOKUP(C562,选股!C562:E1558,3,FALSE),"-")</f>
        <v>-</v>
      </c>
      <c r="G562" s="8"/>
      <c r="H562" s="9"/>
      <c r="I562" s="9" t="str">
        <f t="shared" si="19"/>
        <v>-</v>
      </c>
      <c r="J562" s="9"/>
      <c r="K562" s="8"/>
    </row>
    <row r="563" customHeight="1" spans="2:11">
      <c r="B563" s="8" t="str">
        <f t="shared" si="18"/>
        <v/>
      </c>
      <c r="C563" s="8"/>
      <c r="D563" s="8"/>
      <c r="E563" s="8" t="str">
        <f>IFERROR(VLOOKUP(C563,选股!C563:E1559,2,FALSE),"-")</f>
        <v>-</v>
      </c>
      <c r="F563" s="8" t="str">
        <f>IFERROR(VLOOKUP(C563,选股!C563:E1559,3,FALSE),"-")</f>
        <v>-</v>
      </c>
      <c r="G563" s="8"/>
      <c r="H563" s="9"/>
      <c r="I563" s="9" t="str">
        <f t="shared" si="19"/>
        <v>-</v>
      </c>
      <c r="J563" s="9"/>
      <c r="K563" s="8"/>
    </row>
    <row r="564" customHeight="1" spans="2:11">
      <c r="B564" s="8" t="str">
        <f t="shared" si="18"/>
        <v/>
      </c>
      <c r="C564" s="8"/>
      <c r="D564" s="8"/>
      <c r="E564" s="8" t="str">
        <f>IFERROR(VLOOKUP(C564,选股!C564:E1560,2,FALSE),"-")</f>
        <v>-</v>
      </c>
      <c r="F564" s="8" t="str">
        <f>IFERROR(VLOOKUP(C564,选股!C564:E1560,3,FALSE),"-")</f>
        <v>-</v>
      </c>
      <c r="G564" s="8"/>
      <c r="H564" s="9"/>
      <c r="I564" s="9" t="str">
        <f t="shared" si="19"/>
        <v>-</v>
      </c>
      <c r="J564" s="9"/>
      <c r="K564" s="8"/>
    </row>
    <row r="565" customHeight="1" spans="2:11">
      <c r="B565" s="8" t="str">
        <f t="shared" si="18"/>
        <v/>
      </c>
      <c r="C565" s="8"/>
      <c r="D565" s="8"/>
      <c r="E565" s="8" t="str">
        <f>IFERROR(VLOOKUP(C565,选股!C565:E1561,2,FALSE),"-")</f>
        <v>-</v>
      </c>
      <c r="F565" s="8" t="str">
        <f>IFERROR(VLOOKUP(C565,选股!C565:E1561,3,FALSE),"-")</f>
        <v>-</v>
      </c>
      <c r="G565" s="8"/>
      <c r="H565" s="9"/>
      <c r="I565" s="9" t="str">
        <f t="shared" si="19"/>
        <v>-</v>
      </c>
      <c r="J565" s="9"/>
      <c r="K565" s="8"/>
    </row>
    <row r="566" customHeight="1" spans="2:11">
      <c r="B566" s="8" t="str">
        <f t="shared" si="18"/>
        <v/>
      </c>
      <c r="C566" s="8"/>
      <c r="D566" s="8"/>
      <c r="E566" s="8" t="str">
        <f>IFERROR(VLOOKUP(C566,选股!C566:E1562,2,FALSE),"-")</f>
        <v>-</v>
      </c>
      <c r="F566" s="8" t="str">
        <f>IFERROR(VLOOKUP(C566,选股!C566:E1562,3,FALSE),"-")</f>
        <v>-</v>
      </c>
      <c r="G566" s="8"/>
      <c r="H566" s="9"/>
      <c r="I566" s="9" t="str">
        <f t="shared" si="19"/>
        <v>-</v>
      </c>
      <c r="J566" s="9"/>
      <c r="K566" s="8"/>
    </row>
    <row r="567" customHeight="1" spans="2:11">
      <c r="B567" s="8" t="str">
        <f t="shared" si="18"/>
        <v/>
      </c>
      <c r="C567" s="8"/>
      <c r="D567" s="8"/>
      <c r="E567" s="8" t="str">
        <f>IFERROR(VLOOKUP(C567,选股!C567:E1563,2,FALSE),"-")</f>
        <v>-</v>
      </c>
      <c r="F567" s="8" t="str">
        <f>IFERROR(VLOOKUP(C567,选股!C567:E1563,3,FALSE),"-")</f>
        <v>-</v>
      </c>
      <c r="G567" s="8"/>
      <c r="H567" s="9"/>
      <c r="I567" s="9" t="str">
        <f t="shared" si="19"/>
        <v>-</v>
      </c>
      <c r="J567" s="9"/>
      <c r="K567" s="8"/>
    </row>
    <row r="568" customHeight="1" spans="2:11">
      <c r="B568" s="8" t="str">
        <f t="shared" si="18"/>
        <v/>
      </c>
      <c r="C568" s="8"/>
      <c r="D568" s="8"/>
      <c r="E568" s="8" t="str">
        <f>IFERROR(VLOOKUP(C568,选股!C568:E1564,2,FALSE),"-")</f>
        <v>-</v>
      </c>
      <c r="F568" s="8" t="str">
        <f>IFERROR(VLOOKUP(C568,选股!C568:E1564,3,FALSE),"-")</f>
        <v>-</v>
      </c>
      <c r="G568" s="8"/>
      <c r="H568" s="9"/>
      <c r="I568" s="9" t="str">
        <f t="shared" si="19"/>
        <v>-</v>
      </c>
      <c r="J568" s="9"/>
      <c r="K568" s="8"/>
    </row>
    <row r="569" customHeight="1" spans="2:11">
      <c r="B569" s="8" t="str">
        <f t="shared" si="18"/>
        <v/>
      </c>
      <c r="C569" s="8"/>
      <c r="D569" s="8"/>
      <c r="E569" s="8" t="str">
        <f>IFERROR(VLOOKUP(C569,选股!C569:E1565,2,FALSE),"-")</f>
        <v>-</v>
      </c>
      <c r="F569" s="8" t="str">
        <f>IFERROR(VLOOKUP(C569,选股!C569:E1565,3,FALSE),"-")</f>
        <v>-</v>
      </c>
      <c r="G569" s="8"/>
      <c r="H569" s="9"/>
      <c r="I569" s="9" t="str">
        <f t="shared" si="19"/>
        <v>-</v>
      </c>
      <c r="J569" s="9"/>
      <c r="K569" s="8"/>
    </row>
    <row r="570" customHeight="1" spans="2:11">
      <c r="B570" s="8" t="str">
        <f t="shared" si="18"/>
        <v/>
      </c>
      <c r="C570" s="8"/>
      <c r="D570" s="8"/>
      <c r="E570" s="8" t="str">
        <f>IFERROR(VLOOKUP(C570,选股!C570:E1566,2,FALSE),"-")</f>
        <v>-</v>
      </c>
      <c r="F570" s="8" t="str">
        <f>IFERROR(VLOOKUP(C570,选股!C570:E1566,3,FALSE),"-")</f>
        <v>-</v>
      </c>
      <c r="G570" s="8"/>
      <c r="H570" s="9"/>
      <c r="I570" s="9" t="str">
        <f t="shared" si="19"/>
        <v>-</v>
      </c>
      <c r="J570" s="9"/>
      <c r="K570" s="8"/>
    </row>
    <row r="571" customHeight="1" spans="2:11">
      <c r="B571" s="8" t="str">
        <f t="shared" si="18"/>
        <v/>
      </c>
      <c r="C571" s="8"/>
      <c r="D571" s="8"/>
      <c r="E571" s="8" t="str">
        <f>IFERROR(VLOOKUP(C571,选股!C571:E1567,2,FALSE),"-")</f>
        <v>-</v>
      </c>
      <c r="F571" s="8" t="str">
        <f>IFERROR(VLOOKUP(C571,选股!C571:E1567,3,FALSE),"-")</f>
        <v>-</v>
      </c>
      <c r="G571" s="8"/>
      <c r="H571" s="9"/>
      <c r="I571" s="9" t="str">
        <f t="shared" si="19"/>
        <v>-</v>
      </c>
      <c r="J571" s="9"/>
      <c r="K571" s="8"/>
    </row>
    <row r="572" customHeight="1" spans="2:11">
      <c r="B572" s="8" t="str">
        <f t="shared" si="18"/>
        <v/>
      </c>
      <c r="C572" s="8"/>
      <c r="D572" s="8"/>
      <c r="E572" s="8" t="str">
        <f>IFERROR(VLOOKUP(C572,选股!C572:E1568,2,FALSE),"-")</f>
        <v>-</v>
      </c>
      <c r="F572" s="8" t="str">
        <f>IFERROR(VLOOKUP(C572,选股!C572:E1568,3,FALSE),"-")</f>
        <v>-</v>
      </c>
      <c r="G572" s="8"/>
      <c r="H572" s="9"/>
      <c r="I572" s="9" t="str">
        <f t="shared" si="19"/>
        <v>-</v>
      </c>
      <c r="J572" s="9"/>
      <c r="K572" s="8"/>
    </row>
    <row r="573" customHeight="1" spans="2:11">
      <c r="B573" s="8" t="str">
        <f t="shared" si="18"/>
        <v/>
      </c>
      <c r="C573" s="8"/>
      <c r="D573" s="8"/>
      <c r="E573" s="8" t="str">
        <f>IFERROR(VLOOKUP(C573,选股!C573:E1569,2,FALSE),"-")</f>
        <v>-</v>
      </c>
      <c r="F573" s="8" t="str">
        <f>IFERROR(VLOOKUP(C573,选股!C573:E1569,3,FALSE),"-")</f>
        <v>-</v>
      </c>
      <c r="G573" s="8"/>
      <c r="H573" s="9"/>
      <c r="I573" s="9" t="str">
        <f t="shared" si="19"/>
        <v>-</v>
      </c>
      <c r="J573" s="9"/>
      <c r="K573" s="8"/>
    </row>
    <row r="574" customHeight="1" spans="2:11">
      <c r="B574" s="8" t="str">
        <f t="shared" si="18"/>
        <v/>
      </c>
      <c r="C574" s="8"/>
      <c r="D574" s="8"/>
      <c r="E574" s="8" t="str">
        <f>IFERROR(VLOOKUP(C574,选股!C574:E1570,2,FALSE),"-")</f>
        <v>-</v>
      </c>
      <c r="F574" s="8" t="str">
        <f>IFERROR(VLOOKUP(C574,选股!C574:E1570,3,FALSE),"-")</f>
        <v>-</v>
      </c>
      <c r="G574" s="8"/>
      <c r="H574" s="9"/>
      <c r="I574" s="9" t="str">
        <f t="shared" si="19"/>
        <v>-</v>
      </c>
      <c r="J574" s="9"/>
      <c r="K574" s="8"/>
    </row>
    <row r="575" customHeight="1" spans="2:11">
      <c r="B575" s="8" t="str">
        <f t="shared" si="18"/>
        <v/>
      </c>
      <c r="C575" s="8"/>
      <c r="D575" s="8"/>
      <c r="E575" s="8" t="str">
        <f>IFERROR(VLOOKUP(C575,选股!C575:E1571,2,FALSE),"-")</f>
        <v>-</v>
      </c>
      <c r="F575" s="8" t="str">
        <f>IFERROR(VLOOKUP(C575,选股!C575:E1571,3,FALSE),"-")</f>
        <v>-</v>
      </c>
      <c r="G575" s="8"/>
      <c r="H575" s="9"/>
      <c r="I575" s="9" t="str">
        <f t="shared" si="19"/>
        <v>-</v>
      </c>
      <c r="J575" s="9"/>
      <c r="K575" s="8"/>
    </row>
    <row r="576" customHeight="1" spans="2:11">
      <c r="B576" s="8" t="str">
        <f t="shared" si="18"/>
        <v/>
      </c>
      <c r="C576" s="8"/>
      <c r="D576" s="8"/>
      <c r="E576" s="8" t="str">
        <f>IFERROR(VLOOKUP(C576,选股!C576:E1572,2,FALSE),"-")</f>
        <v>-</v>
      </c>
      <c r="F576" s="8" t="str">
        <f>IFERROR(VLOOKUP(C576,选股!C576:E1572,3,FALSE),"-")</f>
        <v>-</v>
      </c>
      <c r="G576" s="8"/>
      <c r="H576" s="9"/>
      <c r="I576" s="9" t="str">
        <f t="shared" si="19"/>
        <v>-</v>
      </c>
      <c r="J576" s="9"/>
      <c r="K576" s="8"/>
    </row>
    <row r="577" customHeight="1" spans="2:11">
      <c r="B577" s="8" t="str">
        <f t="shared" si="18"/>
        <v/>
      </c>
      <c r="C577" s="8"/>
      <c r="D577" s="8"/>
      <c r="E577" s="8" t="str">
        <f>IFERROR(VLOOKUP(C577,选股!C577:E1573,2,FALSE),"-")</f>
        <v>-</v>
      </c>
      <c r="F577" s="8" t="str">
        <f>IFERROR(VLOOKUP(C577,选股!C577:E1573,3,FALSE),"-")</f>
        <v>-</v>
      </c>
      <c r="G577" s="8"/>
      <c r="H577" s="9"/>
      <c r="I577" s="9" t="str">
        <f t="shared" si="19"/>
        <v>-</v>
      </c>
      <c r="J577" s="9"/>
      <c r="K577" s="8"/>
    </row>
    <row r="578" customHeight="1" spans="2:11">
      <c r="B578" s="8" t="str">
        <f t="shared" si="18"/>
        <v/>
      </c>
      <c r="C578" s="8"/>
      <c r="D578" s="8"/>
      <c r="E578" s="8" t="str">
        <f>IFERROR(VLOOKUP(C578,选股!C578:E1574,2,FALSE),"-")</f>
        <v>-</v>
      </c>
      <c r="F578" s="8" t="str">
        <f>IFERROR(VLOOKUP(C578,选股!C578:E1574,3,FALSE),"-")</f>
        <v>-</v>
      </c>
      <c r="G578" s="8"/>
      <c r="H578" s="9"/>
      <c r="I578" s="9" t="str">
        <f t="shared" si="19"/>
        <v>-</v>
      </c>
      <c r="J578" s="9"/>
      <c r="K578" s="8"/>
    </row>
    <row r="579" customHeight="1" spans="2:11">
      <c r="B579" s="8" t="str">
        <f t="shared" si="18"/>
        <v/>
      </c>
      <c r="C579" s="8"/>
      <c r="D579" s="8"/>
      <c r="E579" s="8" t="str">
        <f>IFERROR(VLOOKUP(C579,选股!C579:E1575,2,FALSE),"-")</f>
        <v>-</v>
      </c>
      <c r="F579" s="8" t="str">
        <f>IFERROR(VLOOKUP(C579,选股!C579:E1575,3,FALSE),"-")</f>
        <v>-</v>
      </c>
      <c r="G579" s="8"/>
      <c r="H579" s="9"/>
      <c r="I579" s="9" t="str">
        <f t="shared" si="19"/>
        <v>-</v>
      </c>
      <c r="J579" s="9"/>
      <c r="K579" s="8"/>
    </row>
    <row r="580" customHeight="1" spans="2:11">
      <c r="B580" s="8" t="str">
        <f t="shared" si="18"/>
        <v/>
      </c>
      <c r="C580" s="8"/>
      <c r="D580" s="8"/>
      <c r="E580" s="8" t="str">
        <f>IFERROR(VLOOKUP(C580,选股!C580:E1576,2,FALSE),"-")</f>
        <v>-</v>
      </c>
      <c r="F580" s="8" t="str">
        <f>IFERROR(VLOOKUP(C580,选股!C580:E1576,3,FALSE),"-")</f>
        <v>-</v>
      </c>
      <c r="G580" s="8"/>
      <c r="H580" s="9"/>
      <c r="I580" s="9" t="str">
        <f t="shared" si="19"/>
        <v>-</v>
      </c>
      <c r="J580" s="9"/>
      <c r="K580" s="8"/>
    </row>
    <row r="581" customHeight="1" spans="2:11">
      <c r="B581" s="8" t="str">
        <f t="shared" ref="B581:B644" si="20">IF(C581&lt;&gt;"",ROW()-3,"")</f>
        <v/>
      </c>
      <c r="C581" s="8"/>
      <c r="D581" s="8"/>
      <c r="E581" s="8" t="str">
        <f>IFERROR(VLOOKUP(C581,选股!C581:E1577,2,FALSE),"-")</f>
        <v>-</v>
      </c>
      <c r="F581" s="8" t="str">
        <f>IFERROR(VLOOKUP(C581,选股!C581:E1577,3,FALSE),"-")</f>
        <v>-</v>
      </c>
      <c r="G581" s="8"/>
      <c r="H581" s="9"/>
      <c r="I581" s="9" t="str">
        <f t="shared" ref="I581:I644" si="21">IFERROR(IF(AND(G581&lt;&gt;"",H581&lt;&gt;""),G581*H581,"-"),"")</f>
        <v>-</v>
      </c>
      <c r="J581" s="9"/>
      <c r="K581" s="8"/>
    </row>
    <row r="582" customHeight="1" spans="2:11">
      <c r="B582" s="8" t="str">
        <f t="shared" si="20"/>
        <v/>
      </c>
      <c r="C582" s="8"/>
      <c r="D582" s="8"/>
      <c r="E582" s="8" t="str">
        <f>IFERROR(VLOOKUP(C582,选股!C582:E1578,2,FALSE),"-")</f>
        <v>-</v>
      </c>
      <c r="F582" s="8" t="str">
        <f>IFERROR(VLOOKUP(C582,选股!C582:E1578,3,FALSE),"-")</f>
        <v>-</v>
      </c>
      <c r="G582" s="8"/>
      <c r="H582" s="9"/>
      <c r="I582" s="9" t="str">
        <f t="shared" si="21"/>
        <v>-</v>
      </c>
      <c r="J582" s="9"/>
      <c r="K582" s="8"/>
    </row>
    <row r="583" customHeight="1" spans="2:11">
      <c r="B583" s="8" t="str">
        <f t="shared" si="20"/>
        <v/>
      </c>
      <c r="C583" s="8"/>
      <c r="D583" s="8"/>
      <c r="E583" s="8" t="str">
        <f>IFERROR(VLOOKUP(C583,选股!C583:E1579,2,FALSE),"-")</f>
        <v>-</v>
      </c>
      <c r="F583" s="8" t="str">
        <f>IFERROR(VLOOKUP(C583,选股!C583:E1579,3,FALSE),"-")</f>
        <v>-</v>
      </c>
      <c r="G583" s="8"/>
      <c r="H583" s="9"/>
      <c r="I583" s="9" t="str">
        <f t="shared" si="21"/>
        <v>-</v>
      </c>
      <c r="J583" s="9"/>
      <c r="K583" s="8"/>
    </row>
    <row r="584" customHeight="1" spans="2:11">
      <c r="B584" s="8" t="str">
        <f t="shared" si="20"/>
        <v/>
      </c>
      <c r="C584" s="8"/>
      <c r="D584" s="8"/>
      <c r="E584" s="8" t="str">
        <f>IFERROR(VLOOKUP(C584,选股!C584:E1580,2,FALSE),"-")</f>
        <v>-</v>
      </c>
      <c r="F584" s="8" t="str">
        <f>IFERROR(VLOOKUP(C584,选股!C584:E1580,3,FALSE),"-")</f>
        <v>-</v>
      </c>
      <c r="G584" s="8"/>
      <c r="H584" s="9"/>
      <c r="I584" s="9" t="str">
        <f t="shared" si="21"/>
        <v>-</v>
      </c>
      <c r="J584" s="9"/>
      <c r="K584" s="8"/>
    </row>
    <row r="585" customHeight="1" spans="2:11">
      <c r="B585" s="8" t="str">
        <f t="shared" si="20"/>
        <v/>
      </c>
      <c r="C585" s="8"/>
      <c r="D585" s="8"/>
      <c r="E585" s="8" t="str">
        <f>IFERROR(VLOOKUP(C585,选股!C585:E1581,2,FALSE),"-")</f>
        <v>-</v>
      </c>
      <c r="F585" s="8" t="str">
        <f>IFERROR(VLOOKUP(C585,选股!C585:E1581,3,FALSE),"-")</f>
        <v>-</v>
      </c>
      <c r="G585" s="8"/>
      <c r="H585" s="9"/>
      <c r="I585" s="9" t="str">
        <f t="shared" si="21"/>
        <v>-</v>
      </c>
      <c r="J585" s="9"/>
      <c r="K585" s="8"/>
    </row>
    <row r="586" customHeight="1" spans="2:11">
      <c r="B586" s="8" t="str">
        <f t="shared" si="20"/>
        <v/>
      </c>
      <c r="C586" s="8"/>
      <c r="D586" s="8"/>
      <c r="E586" s="8" t="str">
        <f>IFERROR(VLOOKUP(C586,选股!C586:E1582,2,FALSE),"-")</f>
        <v>-</v>
      </c>
      <c r="F586" s="8" t="str">
        <f>IFERROR(VLOOKUP(C586,选股!C586:E1582,3,FALSE),"-")</f>
        <v>-</v>
      </c>
      <c r="G586" s="8"/>
      <c r="H586" s="9"/>
      <c r="I586" s="9" t="str">
        <f t="shared" si="21"/>
        <v>-</v>
      </c>
      <c r="J586" s="9"/>
      <c r="K586" s="8"/>
    </row>
    <row r="587" customHeight="1" spans="2:11">
      <c r="B587" s="8" t="str">
        <f t="shared" si="20"/>
        <v/>
      </c>
      <c r="C587" s="8"/>
      <c r="D587" s="8"/>
      <c r="E587" s="8" t="str">
        <f>IFERROR(VLOOKUP(C587,选股!C587:E1583,2,FALSE),"-")</f>
        <v>-</v>
      </c>
      <c r="F587" s="8" t="str">
        <f>IFERROR(VLOOKUP(C587,选股!C587:E1583,3,FALSE),"-")</f>
        <v>-</v>
      </c>
      <c r="G587" s="8"/>
      <c r="H587" s="9"/>
      <c r="I587" s="9" t="str">
        <f t="shared" si="21"/>
        <v>-</v>
      </c>
      <c r="J587" s="9"/>
      <c r="K587" s="8"/>
    </row>
    <row r="588" customHeight="1" spans="2:11">
      <c r="B588" s="8" t="str">
        <f t="shared" si="20"/>
        <v/>
      </c>
      <c r="C588" s="8"/>
      <c r="D588" s="8"/>
      <c r="E588" s="8" t="str">
        <f>IFERROR(VLOOKUP(C588,选股!C588:E1584,2,FALSE),"-")</f>
        <v>-</v>
      </c>
      <c r="F588" s="8" t="str">
        <f>IFERROR(VLOOKUP(C588,选股!C588:E1584,3,FALSE),"-")</f>
        <v>-</v>
      </c>
      <c r="G588" s="8"/>
      <c r="H588" s="9"/>
      <c r="I588" s="9" t="str">
        <f t="shared" si="21"/>
        <v>-</v>
      </c>
      <c r="J588" s="9"/>
      <c r="K588" s="8"/>
    </row>
    <row r="589" customHeight="1" spans="2:11">
      <c r="B589" s="8" t="str">
        <f t="shared" si="20"/>
        <v/>
      </c>
      <c r="C589" s="8"/>
      <c r="D589" s="8"/>
      <c r="E589" s="8" t="str">
        <f>IFERROR(VLOOKUP(C589,选股!C589:E1585,2,FALSE),"-")</f>
        <v>-</v>
      </c>
      <c r="F589" s="8" t="str">
        <f>IFERROR(VLOOKUP(C589,选股!C589:E1585,3,FALSE),"-")</f>
        <v>-</v>
      </c>
      <c r="G589" s="8"/>
      <c r="H589" s="9"/>
      <c r="I589" s="9" t="str">
        <f t="shared" si="21"/>
        <v>-</v>
      </c>
      <c r="J589" s="9"/>
      <c r="K589" s="8"/>
    </row>
    <row r="590" customHeight="1" spans="2:11">
      <c r="B590" s="8" t="str">
        <f t="shared" si="20"/>
        <v/>
      </c>
      <c r="C590" s="8"/>
      <c r="D590" s="8"/>
      <c r="E590" s="8" t="str">
        <f>IFERROR(VLOOKUP(C590,选股!C590:E1586,2,FALSE),"-")</f>
        <v>-</v>
      </c>
      <c r="F590" s="8" t="str">
        <f>IFERROR(VLOOKUP(C590,选股!C590:E1586,3,FALSE),"-")</f>
        <v>-</v>
      </c>
      <c r="G590" s="8"/>
      <c r="H590" s="9"/>
      <c r="I590" s="9" t="str">
        <f t="shared" si="21"/>
        <v>-</v>
      </c>
      <c r="J590" s="9"/>
      <c r="K590" s="8"/>
    </row>
    <row r="591" customHeight="1" spans="2:11">
      <c r="B591" s="8" t="str">
        <f t="shared" si="20"/>
        <v/>
      </c>
      <c r="C591" s="8"/>
      <c r="D591" s="8"/>
      <c r="E591" s="8" t="str">
        <f>IFERROR(VLOOKUP(C591,选股!C591:E1587,2,FALSE),"-")</f>
        <v>-</v>
      </c>
      <c r="F591" s="8" t="str">
        <f>IFERROR(VLOOKUP(C591,选股!C591:E1587,3,FALSE),"-")</f>
        <v>-</v>
      </c>
      <c r="G591" s="8"/>
      <c r="H591" s="9"/>
      <c r="I591" s="9" t="str">
        <f t="shared" si="21"/>
        <v>-</v>
      </c>
      <c r="J591" s="9"/>
      <c r="K591" s="8"/>
    </row>
    <row r="592" customHeight="1" spans="2:11">
      <c r="B592" s="8" t="str">
        <f t="shared" si="20"/>
        <v/>
      </c>
      <c r="C592" s="8"/>
      <c r="D592" s="8"/>
      <c r="E592" s="8" t="str">
        <f>IFERROR(VLOOKUP(C592,选股!C592:E1588,2,FALSE),"-")</f>
        <v>-</v>
      </c>
      <c r="F592" s="8" t="str">
        <f>IFERROR(VLOOKUP(C592,选股!C592:E1588,3,FALSE),"-")</f>
        <v>-</v>
      </c>
      <c r="G592" s="8"/>
      <c r="H592" s="9"/>
      <c r="I592" s="9" t="str">
        <f t="shared" si="21"/>
        <v>-</v>
      </c>
      <c r="J592" s="9"/>
      <c r="K592" s="8"/>
    </row>
    <row r="593" customHeight="1" spans="2:11">
      <c r="B593" s="8" t="str">
        <f t="shared" si="20"/>
        <v/>
      </c>
      <c r="C593" s="8"/>
      <c r="D593" s="8"/>
      <c r="E593" s="8" t="str">
        <f>IFERROR(VLOOKUP(C593,选股!C593:E1589,2,FALSE),"-")</f>
        <v>-</v>
      </c>
      <c r="F593" s="8" t="str">
        <f>IFERROR(VLOOKUP(C593,选股!C593:E1589,3,FALSE),"-")</f>
        <v>-</v>
      </c>
      <c r="G593" s="8"/>
      <c r="H593" s="9"/>
      <c r="I593" s="9" t="str">
        <f t="shared" si="21"/>
        <v>-</v>
      </c>
      <c r="J593" s="9"/>
      <c r="K593" s="8"/>
    </row>
    <row r="594" customHeight="1" spans="2:11">
      <c r="B594" s="8" t="str">
        <f t="shared" si="20"/>
        <v/>
      </c>
      <c r="C594" s="8"/>
      <c r="D594" s="8"/>
      <c r="E594" s="8" t="str">
        <f>IFERROR(VLOOKUP(C594,选股!C594:E1590,2,FALSE),"-")</f>
        <v>-</v>
      </c>
      <c r="F594" s="8" t="str">
        <f>IFERROR(VLOOKUP(C594,选股!C594:E1590,3,FALSE),"-")</f>
        <v>-</v>
      </c>
      <c r="G594" s="8"/>
      <c r="H594" s="9"/>
      <c r="I594" s="9" t="str">
        <f t="shared" si="21"/>
        <v>-</v>
      </c>
      <c r="J594" s="9"/>
      <c r="K594" s="8"/>
    </row>
    <row r="595" customHeight="1" spans="2:11">
      <c r="B595" s="8" t="str">
        <f t="shared" si="20"/>
        <v/>
      </c>
      <c r="C595" s="8"/>
      <c r="D595" s="8"/>
      <c r="E595" s="8" t="str">
        <f>IFERROR(VLOOKUP(C595,选股!C595:E1591,2,FALSE),"-")</f>
        <v>-</v>
      </c>
      <c r="F595" s="8" t="str">
        <f>IFERROR(VLOOKUP(C595,选股!C595:E1591,3,FALSE),"-")</f>
        <v>-</v>
      </c>
      <c r="G595" s="8"/>
      <c r="H595" s="9"/>
      <c r="I595" s="9" t="str">
        <f t="shared" si="21"/>
        <v>-</v>
      </c>
      <c r="J595" s="9"/>
      <c r="K595" s="8"/>
    </row>
    <row r="596" customHeight="1" spans="2:11">
      <c r="B596" s="8" t="str">
        <f t="shared" si="20"/>
        <v/>
      </c>
      <c r="C596" s="8"/>
      <c r="D596" s="8"/>
      <c r="E596" s="8" t="str">
        <f>IFERROR(VLOOKUP(C596,选股!C596:E1592,2,FALSE),"-")</f>
        <v>-</v>
      </c>
      <c r="F596" s="8" t="str">
        <f>IFERROR(VLOOKUP(C596,选股!C596:E1592,3,FALSE),"-")</f>
        <v>-</v>
      </c>
      <c r="G596" s="8"/>
      <c r="H596" s="9"/>
      <c r="I596" s="9" t="str">
        <f t="shared" si="21"/>
        <v>-</v>
      </c>
      <c r="J596" s="9"/>
      <c r="K596" s="8"/>
    </row>
    <row r="597" customHeight="1" spans="2:11">
      <c r="B597" s="8" t="str">
        <f t="shared" si="20"/>
        <v/>
      </c>
      <c r="C597" s="8"/>
      <c r="D597" s="8"/>
      <c r="E597" s="8" t="str">
        <f>IFERROR(VLOOKUP(C597,选股!C597:E1593,2,FALSE),"-")</f>
        <v>-</v>
      </c>
      <c r="F597" s="8" t="str">
        <f>IFERROR(VLOOKUP(C597,选股!C597:E1593,3,FALSE),"-")</f>
        <v>-</v>
      </c>
      <c r="G597" s="8"/>
      <c r="H597" s="9"/>
      <c r="I597" s="9" t="str">
        <f t="shared" si="21"/>
        <v>-</v>
      </c>
      <c r="J597" s="9"/>
      <c r="K597" s="8"/>
    </row>
    <row r="598" customHeight="1" spans="2:11">
      <c r="B598" s="8" t="str">
        <f t="shared" si="20"/>
        <v/>
      </c>
      <c r="C598" s="8"/>
      <c r="D598" s="8"/>
      <c r="E598" s="8" t="str">
        <f>IFERROR(VLOOKUP(C598,选股!C598:E1594,2,FALSE),"-")</f>
        <v>-</v>
      </c>
      <c r="F598" s="8" t="str">
        <f>IFERROR(VLOOKUP(C598,选股!C598:E1594,3,FALSE),"-")</f>
        <v>-</v>
      </c>
      <c r="G598" s="8"/>
      <c r="H598" s="9"/>
      <c r="I598" s="9" t="str">
        <f t="shared" si="21"/>
        <v>-</v>
      </c>
      <c r="J598" s="9"/>
      <c r="K598" s="8"/>
    </row>
    <row r="599" customHeight="1" spans="2:11">
      <c r="B599" s="8" t="str">
        <f t="shared" si="20"/>
        <v/>
      </c>
      <c r="C599" s="8"/>
      <c r="D599" s="8"/>
      <c r="E599" s="8" t="str">
        <f>IFERROR(VLOOKUP(C599,选股!C599:E1595,2,FALSE),"-")</f>
        <v>-</v>
      </c>
      <c r="F599" s="8" t="str">
        <f>IFERROR(VLOOKUP(C599,选股!C599:E1595,3,FALSE),"-")</f>
        <v>-</v>
      </c>
      <c r="G599" s="8"/>
      <c r="H599" s="9"/>
      <c r="I599" s="9" t="str">
        <f t="shared" si="21"/>
        <v>-</v>
      </c>
      <c r="J599" s="9"/>
      <c r="K599" s="8"/>
    </row>
    <row r="600" customHeight="1" spans="2:11">
      <c r="B600" s="8" t="str">
        <f t="shared" si="20"/>
        <v/>
      </c>
      <c r="C600" s="8"/>
      <c r="D600" s="8"/>
      <c r="E600" s="8" t="str">
        <f>IFERROR(VLOOKUP(C600,选股!C600:E1596,2,FALSE),"-")</f>
        <v>-</v>
      </c>
      <c r="F600" s="8" t="str">
        <f>IFERROR(VLOOKUP(C600,选股!C600:E1596,3,FALSE),"-")</f>
        <v>-</v>
      </c>
      <c r="G600" s="8"/>
      <c r="H600" s="9"/>
      <c r="I600" s="9" t="str">
        <f t="shared" si="21"/>
        <v>-</v>
      </c>
      <c r="J600" s="9"/>
      <c r="K600" s="8"/>
    </row>
    <row r="601" customHeight="1" spans="2:11">
      <c r="B601" s="8" t="str">
        <f t="shared" si="20"/>
        <v/>
      </c>
      <c r="C601" s="8"/>
      <c r="D601" s="8"/>
      <c r="E601" s="8" t="str">
        <f>IFERROR(VLOOKUP(C601,选股!C601:E1597,2,FALSE),"-")</f>
        <v>-</v>
      </c>
      <c r="F601" s="8" t="str">
        <f>IFERROR(VLOOKUP(C601,选股!C601:E1597,3,FALSE),"-")</f>
        <v>-</v>
      </c>
      <c r="G601" s="8"/>
      <c r="H601" s="9"/>
      <c r="I601" s="9" t="str">
        <f t="shared" si="21"/>
        <v>-</v>
      </c>
      <c r="J601" s="9"/>
      <c r="K601" s="8"/>
    </row>
    <row r="602" customHeight="1" spans="2:11">
      <c r="B602" s="8" t="str">
        <f t="shared" si="20"/>
        <v/>
      </c>
      <c r="C602" s="8"/>
      <c r="D602" s="8"/>
      <c r="E602" s="8" t="str">
        <f>IFERROR(VLOOKUP(C602,选股!C602:E1598,2,FALSE),"-")</f>
        <v>-</v>
      </c>
      <c r="F602" s="8" t="str">
        <f>IFERROR(VLOOKUP(C602,选股!C602:E1598,3,FALSE),"-")</f>
        <v>-</v>
      </c>
      <c r="G602" s="8"/>
      <c r="H602" s="9"/>
      <c r="I602" s="9" t="str">
        <f t="shared" si="21"/>
        <v>-</v>
      </c>
      <c r="J602" s="9"/>
      <c r="K602" s="8"/>
    </row>
    <row r="603" customHeight="1" spans="2:11">
      <c r="B603" s="8" t="str">
        <f t="shared" si="20"/>
        <v/>
      </c>
      <c r="C603" s="8"/>
      <c r="D603" s="8"/>
      <c r="E603" s="8" t="str">
        <f>IFERROR(VLOOKUP(C603,选股!C603:E1599,2,FALSE),"-")</f>
        <v>-</v>
      </c>
      <c r="F603" s="8" t="str">
        <f>IFERROR(VLOOKUP(C603,选股!C603:E1599,3,FALSE),"-")</f>
        <v>-</v>
      </c>
      <c r="G603" s="8"/>
      <c r="H603" s="9"/>
      <c r="I603" s="9" t="str">
        <f t="shared" si="21"/>
        <v>-</v>
      </c>
      <c r="J603" s="9"/>
      <c r="K603" s="8"/>
    </row>
    <row r="604" customHeight="1" spans="2:11">
      <c r="B604" s="8" t="str">
        <f t="shared" si="20"/>
        <v/>
      </c>
      <c r="C604" s="8"/>
      <c r="D604" s="8"/>
      <c r="E604" s="8" t="str">
        <f>IFERROR(VLOOKUP(C604,选股!C604:E1600,2,FALSE),"-")</f>
        <v>-</v>
      </c>
      <c r="F604" s="8" t="str">
        <f>IFERROR(VLOOKUP(C604,选股!C604:E1600,3,FALSE),"-")</f>
        <v>-</v>
      </c>
      <c r="G604" s="8"/>
      <c r="H604" s="9"/>
      <c r="I604" s="9" t="str">
        <f t="shared" si="21"/>
        <v>-</v>
      </c>
      <c r="J604" s="9"/>
      <c r="K604" s="8"/>
    </row>
    <row r="605" customHeight="1" spans="2:11">
      <c r="B605" s="8" t="str">
        <f t="shared" si="20"/>
        <v/>
      </c>
      <c r="C605" s="8"/>
      <c r="D605" s="8"/>
      <c r="E605" s="8" t="str">
        <f>IFERROR(VLOOKUP(C605,选股!C605:E1601,2,FALSE),"-")</f>
        <v>-</v>
      </c>
      <c r="F605" s="8" t="str">
        <f>IFERROR(VLOOKUP(C605,选股!C605:E1601,3,FALSE),"-")</f>
        <v>-</v>
      </c>
      <c r="G605" s="8"/>
      <c r="H605" s="9"/>
      <c r="I605" s="9" t="str">
        <f t="shared" si="21"/>
        <v>-</v>
      </c>
      <c r="J605" s="9"/>
      <c r="K605" s="8"/>
    </row>
    <row r="606" customHeight="1" spans="2:11">
      <c r="B606" s="8" t="str">
        <f t="shared" si="20"/>
        <v/>
      </c>
      <c r="C606" s="8"/>
      <c r="D606" s="8"/>
      <c r="E606" s="8" t="str">
        <f>IFERROR(VLOOKUP(C606,选股!C606:E1602,2,FALSE),"-")</f>
        <v>-</v>
      </c>
      <c r="F606" s="8" t="str">
        <f>IFERROR(VLOOKUP(C606,选股!C606:E1602,3,FALSE),"-")</f>
        <v>-</v>
      </c>
      <c r="G606" s="8"/>
      <c r="H606" s="9"/>
      <c r="I606" s="9" t="str">
        <f t="shared" si="21"/>
        <v>-</v>
      </c>
      <c r="J606" s="9"/>
      <c r="K606" s="8"/>
    </row>
    <row r="607" customHeight="1" spans="2:11">
      <c r="B607" s="8" t="str">
        <f t="shared" si="20"/>
        <v/>
      </c>
      <c r="C607" s="8"/>
      <c r="D607" s="8"/>
      <c r="E607" s="8" t="str">
        <f>IFERROR(VLOOKUP(C607,选股!C607:E1603,2,FALSE),"-")</f>
        <v>-</v>
      </c>
      <c r="F607" s="8" t="str">
        <f>IFERROR(VLOOKUP(C607,选股!C607:E1603,3,FALSE),"-")</f>
        <v>-</v>
      </c>
      <c r="G607" s="8"/>
      <c r="H607" s="9"/>
      <c r="I607" s="9" t="str">
        <f t="shared" si="21"/>
        <v>-</v>
      </c>
      <c r="J607" s="9"/>
      <c r="K607" s="8"/>
    </row>
    <row r="608" customHeight="1" spans="2:11">
      <c r="B608" s="8" t="str">
        <f t="shared" si="20"/>
        <v/>
      </c>
      <c r="C608" s="8"/>
      <c r="D608" s="8"/>
      <c r="E608" s="8" t="str">
        <f>IFERROR(VLOOKUP(C608,选股!C608:E1604,2,FALSE),"-")</f>
        <v>-</v>
      </c>
      <c r="F608" s="8" t="str">
        <f>IFERROR(VLOOKUP(C608,选股!C608:E1604,3,FALSE),"-")</f>
        <v>-</v>
      </c>
      <c r="G608" s="8"/>
      <c r="H608" s="9"/>
      <c r="I608" s="9" t="str">
        <f t="shared" si="21"/>
        <v>-</v>
      </c>
      <c r="J608" s="9"/>
      <c r="K608" s="8"/>
    </row>
    <row r="609" customHeight="1" spans="2:11">
      <c r="B609" s="8" t="str">
        <f t="shared" si="20"/>
        <v/>
      </c>
      <c r="C609" s="8"/>
      <c r="D609" s="8"/>
      <c r="E609" s="8" t="str">
        <f>IFERROR(VLOOKUP(C609,选股!C609:E1605,2,FALSE),"-")</f>
        <v>-</v>
      </c>
      <c r="F609" s="8" t="str">
        <f>IFERROR(VLOOKUP(C609,选股!C609:E1605,3,FALSE),"-")</f>
        <v>-</v>
      </c>
      <c r="G609" s="8"/>
      <c r="H609" s="9"/>
      <c r="I609" s="9" t="str">
        <f t="shared" si="21"/>
        <v>-</v>
      </c>
      <c r="J609" s="9"/>
      <c r="K609" s="8"/>
    </row>
    <row r="610" customHeight="1" spans="2:11">
      <c r="B610" s="8" t="str">
        <f t="shared" si="20"/>
        <v/>
      </c>
      <c r="C610" s="8"/>
      <c r="D610" s="8"/>
      <c r="E610" s="8" t="str">
        <f>IFERROR(VLOOKUP(C610,选股!C610:E1606,2,FALSE),"-")</f>
        <v>-</v>
      </c>
      <c r="F610" s="8" t="str">
        <f>IFERROR(VLOOKUP(C610,选股!C610:E1606,3,FALSE),"-")</f>
        <v>-</v>
      </c>
      <c r="G610" s="8"/>
      <c r="H610" s="9"/>
      <c r="I610" s="9" t="str">
        <f t="shared" si="21"/>
        <v>-</v>
      </c>
      <c r="J610" s="9"/>
      <c r="K610" s="8"/>
    </row>
    <row r="611" customHeight="1" spans="2:11">
      <c r="B611" s="8" t="str">
        <f t="shared" si="20"/>
        <v/>
      </c>
      <c r="C611" s="8"/>
      <c r="D611" s="8"/>
      <c r="E611" s="8" t="str">
        <f>IFERROR(VLOOKUP(C611,选股!C611:E1607,2,FALSE),"-")</f>
        <v>-</v>
      </c>
      <c r="F611" s="8" t="str">
        <f>IFERROR(VLOOKUP(C611,选股!C611:E1607,3,FALSE),"-")</f>
        <v>-</v>
      </c>
      <c r="G611" s="8"/>
      <c r="H611" s="9"/>
      <c r="I611" s="9" t="str">
        <f t="shared" si="21"/>
        <v>-</v>
      </c>
      <c r="J611" s="9"/>
      <c r="K611" s="8"/>
    </row>
    <row r="612" customHeight="1" spans="2:11">
      <c r="B612" s="8" t="str">
        <f t="shared" si="20"/>
        <v/>
      </c>
      <c r="C612" s="8"/>
      <c r="D612" s="8"/>
      <c r="E612" s="8" t="str">
        <f>IFERROR(VLOOKUP(C612,选股!C612:E1608,2,FALSE),"-")</f>
        <v>-</v>
      </c>
      <c r="F612" s="8" t="str">
        <f>IFERROR(VLOOKUP(C612,选股!C612:E1608,3,FALSE),"-")</f>
        <v>-</v>
      </c>
      <c r="G612" s="8"/>
      <c r="H612" s="9"/>
      <c r="I612" s="9" t="str">
        <f t="shared" si="21"/>
        <v>-</v>
      </c>
      <c r="J612" s="9"/>
      <c r="K612" s="8"/>
    </row>
    <row r="613" customHeight="1" spans="2:11">
      <c r="B613" s="8" t="str">
        <f t="shared" si="20"/>
        <v/>
      </c>
      <c r="C613" s="8"/>
      <c r="D613" s="8"/>
      <c r="E613" s="8" t="str">
        <f>IFERROR(VLOOKUP(C613,选股!C613:E1609,2,FALSE),"-")</f>
        <v>-</v>
      </c>
      <c r="F613" s="8" t="str">
        <f>IFERROR(VLOOKUP(C613,选股!C613:E1609,3,FALSE),"-")</f>
        <v>-</v>
      </c>
      <c r="G613" s="8"/>
      <c r="H613" s="9"/>
      <c r="I613" s="9" t="str">
        <f t="shared" si="21"/>
        <v>-</v>
      </c>
      <c r="J613" s="9"/>
      <c r="K613" s="8"/>
    </row>
    <row r="614" customHeight="1" spans="2:11">
      <c r="B614" s="8" t="str">
        <f t="shared" si="20"/>
        <v/>
      </c>
      <c r="C614" s="8"/>
      <c r="D614" s="8"/>
      <c r="E614" s="8" t="str">
        <f>IFERROR(VLOOKUP(C614,选股!C614:E1610,2,FALSE),"-")</f>
        <v>-</v>
      </c>
      <c r="F614" s="8" t="str">
        <f>IFERROR(VLOOKUP(C614,选股!C614:E1610,3,FALSE),"-")</f>
        <v>-</v>
      </c>
      <c r="G614" s="8"/>
      <c r="H614" s="9"/>
      <c r="I614" s="9" t="str">
        <f t="shared" si="21"/>
        <v>-</v>
      </c>
      <c r="J614" s="9"/>
      <c r="K614" s="8"/>
    </row>
    <row r="615" customHeight="1" spans="2:11">
      <c r="B615" s="8" t="str">
        <f t="shared" si="20"/>
        <v/>
      </c>
      <c r="C615" s="8"/>
      <c r="D615" s="8"/>
      <c r="E615" s="8" t="str">
        <f>IFERROR(VLOOKUP(C615,选股!C615:E1611,2,FALSE),"-")</f>
        <v>-</v>
      </c>
      <c r="F615" s="8" t="str">
        <f>IFERROR(VLOOKUP(C615,选股!C615:E1611,3,FALSE),"-")</f>
        <v>-</v>
      </c>
      <c r="G615" s="8"/>
      <c r="H615" s="9"/>
      <c r="I615" s="9" t="str">
        <f t="shared" si="21"/>
        <v>-</v>
      </c>
      <c r="J615" s="9"/>
      <c r="K615" s="8"/>
    </row>
    <row r="616" customHeight="1" spans="2:11">
      <c r="B616" s="8" t="str">
        <f t="shared" si="20"/>
        <v/>
      </c>
      <c r="C616" s="8"/>
      <c r="D616" s="8"/>
      <c r="E616" s="8" t="str">
        <f>IFERROR(VLOOKUP(C616,选股!C616:E1612,2,FALSE),"-")</f>
        <v>-</v>
      </c>
      <c r="F616" s="8" t="str">
        <f>IFERROR(VLOOKUP(C616,选股!C616:E1612,3,FALSE),"-")</f>
        <v>-</v>
      </c>
      <c r="G616" s="8"/>
      <c r="H616" s="9"/>
      <c r="I616" s="9" t="str">
        <f t="shared" si="21"/>
        <v>-</v>
      </c>
      <c r="J616" s="9"/>
      <c r="K616" s="8"/>
    </row>
    <row r="617" customHeight="1" spans="2:11">
      <c r="B617" s="8" t="str">
        <f t="shared" si="20"/>
        <v/>
      </c>
      <c r="C617" s="8"/>
      <c r="D617" s="8"/>
      <c r="E617" s="8" t="str">
        <f>IFERROR(VLOOKUP(C617,选股!C617:E1613,2,FALSE),"-")</f>
        <v>-</v>
      </c>
      <c r="F617" s="8" t="str">
        <f>IFERROR(VLOOKUP(C617,选股!C617:E1613,3,FALSE),"-")</f>
        <v>-</v>
      </c>
      <c r="G617" s="8"/>
      <c r="H617" s="9"/>
      <c r="I617" s="9" t="str">
        <f t="shared" si="21"/>
        <v>-</v>
      </c>
      <c r="J617" s="9"/>
      <c r="K617" s="8"/>
    </row>
    <row r="618" customHeight="1" spans="2:11">
      <c r="B618" s="8" t="str">
        <f t="shared" si="20"/>
        <v/>
      </c>
      <c r="C618" s="8"/>
      <c r="D618" s="8"/>
      <c r="E618" s="8" t="str">
        <f>IFERROR(VLOOKUP(C618,选股!C618:E1614,2,FALSE),"-")</f>
        <v>-</v>
      </c>
      <c r="F618" s="8" t="str">
        <f>IFERROR(VLOOKUP(C618,选股!C618:E1614,3,FALSE),"-")</f>
        <v>-</v>
      </c>
      <c r="G618" s="8"/>
      <c r="H618" s="9"/>
      <c r="I618" s="9" t="str">
        <f t="shared" si="21"/>
        <v>-</v>
      </c>
      <c r="J618" s="9"/>
      <c r="K618" s="8"/>
    </row>
    <row r="619" customHeight="1" spans="2:11">
      <c r="B619" s="8" t="str">
        <f t="shared" si="20"/>
        <v/>
      </c>
      <c r="C619" s="8"/>
      <c r="D619" s="8"/>
      <c r="E619" s="8" t="str">
        <f>IFERROR(VLOOKUP(C619,选股!C619:E1615,2,FALSE),"-")</f>
        <v>-</v>
      </c>
      <c r="F619" s="8" t="str">
        <f>IFERROR(VLOOKUP(C619,选股!C619:E1615,3,FALSE),"-")</f>
        <v>-</v>
      </c>
      <c r="G619" s="8"/>
      <c r="H619" s="9"/>
      <c r="I619" s="9" t="str">
        <f t="shared" si="21"/>
        <v>-</v>
      </c>
      <c r="J619" s="9"/>
      <c r="K619" s="8"/>
    </row>
    <row r="620" customHeight="1" spans="2:11">
      <c r="B620" s="8" t="str">
        <f t="shared" si="20"/>
        <v/>
      </c>
      <c r="C620" s="8"/>
      <c r="D620" s="8"/>
      <c r="E620" s="8" t="str">
        <f>IFERROR(VLOOKUP(C620,选股!C620:E1616,2,FALSE),"-")</f>
        <v>-</v>
      </c>
      <c r="F620" s="8" t="str">
        <f>IFERROR(VLOOKUP(C620,选股!C620:E1616,3,FALSE),"-")</f>
        <v>-</v>
      </c>
      <c r="G620" s="8"/>
      <c r="H620" s="9"/>
      <c r="I620" s="9" t="str">
        <f t="shared" si="21"/>
        <v>-</v>
      </c>
      <c r="J620" s="9"/>
      <c r="K620" s="8"/>
    </row>
    <row r="621" customHeight="1" spans="2:11">
      <c r="B621" s="8" t="str">
        <f t="shared" si="20"/>
        <v/>
      </c>
      <c r="C621" s="8"/>
      <c r="D621" s="8"/>
      <c r="E621" s="8" t="str">
        <f>IFERROR(VLOOKUP(C621,选股!C621:E1617,2,FALSE),"-")</f>
        <v>-</v>
      </c>
      <c r="F621" s="8" t="str">
        <f>IFERROR(VLOOKUP(C621,选股!C621:E1617,3,FALSE),"-")</f>
        <v>-</v>
      </c>
      <c r="G621" s="8"/>
      <c r="H621" s="9"/>
      <c r="I621" s="9" t="str">
        <f t="shared" si="21"/>
        <v>-</v>
      </c>
      <c r="J621" s="9"/>
      <c r="K621" s="8"/>
    </row>
    <row r="622" customHeight="1" spans="2:11">
      <c r="B622" s="8" t="str">
        <f t="shared" si="20"/>
        <v/>
      </c>
      <c r="C622" s="8"/>
      <c r="D622" s="8"/>
      <c r="E622" s="8" t="str">
        <f>IFERROR(VLOOKUP(C622,选股!C622:E1618,2,FALSE),"-")</f>
        <v>-</v>
      </c>
      <c r="F622" s="8" t="str">
        <f>IFERROR(VLOOKUP(C622,选股!C622:E1618,3,FALSE),"-")</f>
        <v>-</v>
      </c>
      <c r="G622" s="8"/>
      <c r="H622" s="9"/>
      <c r="I622" s="9" t="str">
        <f t="shared" si="21"/>
        <v>-</v>
      </c>
      <c r="J622" s="9"/>
      <c r="K622" s="8"/>
    </row>
    <row r="623" customHeight="1" spans="2:11">
      <c r="B623" s="8" t="str">
        <f t="shared" si="20"/>
        <v/>
      </c>
      <c r="C623" s="8"/>
      <c r="D623" s="8"/>
      <c r="E623" s="8" t="str">
        <f>IFERROR(VLOOKUP(C623,选股!C623:E1619,2,FALSE),"-")</f>
        <v>-</v>
      </c>
      <c r="F623" s="8" t="str">
        <f>IFERROR(VLOOKUP(C623,选股!C623:E1619,3,FALSE),"-")</f>
        <v>-</v>
      </c>
      <c r="G623" s="8"/>
      <c r="H623" s="9"/>
      <c r="I623" s="9" t="str">
        <f t="shared" si="21"/>
        <v>-</v>
      </c>
      <c r="J623" s="9"/>
      <c r="K623" s="8"/>
    </row>
    <row r="624" customHeight="1" spans="2:11">
      <c r="B624" s="8" t="str">
        <f t="shared" si="20"/>
        <v/>
      </c>
      <c r="C624" s="8"/>
      <c r="D624" s="8"/>
      <c r="E624" s="8" t="str">
        <f>IFERROR(VLOOKUP(C624,选股!C624:E1620,2,FALSE),"-")</f>
        <v>-</v>
      </c>
      <c r="F624" s="8" t="str">
        <f>IFERROR(VLOOKUP(C624,选股!C624:E1620,3,FALSE),"-")</f>
        <v>-</v>
      </c>
      <c r="G624" s="8"/>
      <c r="H624" s="9"/>
      <c r="I624" s="9" t="str">
        <f t="shared" si="21"/>
        <v>-</v>
      </c>
      <c r="J624" s="9"/>
      <c r="K624" s="8"/>
    </row>
    <row r="625" customHeight="1" spans="2:11">
      <c r="B625" s="8" t="str">
        <f t="shared" si="20"/>
        <v/>
      </c>
      <c r="C625" s="8"/>
      <c r="D625" s="8"/>
      <c r="E625" s="8" t="str">
        <f>IFERROR(VLOOKUP(C625,选股!C625:E1621,2,FALSE),"-")</f>
        <v>-</v>
      </c>
      <c r="F625" s="8" t="str">
        <f>IFERROR(VLOOKUP(C625,选股!C625:E1621,3,FALSE),"-")</f>
        <v>-</v>
      </c>
      <c r="G625" s="8"/>
      <c r="H625" s="9"/>
      <c r="I625" s="9" t="str">
        <f t="shared" si="21"/>
        <v>-</v>
      </c>
      <c r="J625" s="9"/>
      <c r="K625" s="8"/>
    </row>
    <row r="626" customHeight="1" spans="2:11">
      <c r="B626" s="8" t="str">
        <f t="shared" si="20"/>
        <v/>
      </c>
      <c r="C626" s="8"/>
      <c r="D626" s="8"/>
      <c r="E626" s="8" t="str">
        <f>IFERROR(VLOOKUP(C626,选股!C626:E1622,2,FALSE),"-")</f>
        <v>-</v>
      </c>
      <c r="F626" s="8" t="str">
        <f>IFERROR(VLOOKUP(C626,选股!C626:E1622,3,FALSE),"-")</f>
        <v>-</v>
      </c>
      <c r="G626" s="8"/>
      <c r="H626" s="9"/>
      <c r="I626" s="9" t="str">
        <f t="shared" si="21"/>
        <v>-</v>
      </c>
      <c r="J626" s="9"/>
      <c r="K626" s="8"/>
    </row>
    <row r="627" customHeight="1" spans="2:11">
      <c r="B627" s="8" t="str">
        <f t="shared" si="20"/>
        <v/>
      </c>
      <c r="C627" s="8"/>
      <c r="D627" s="8"/>
      <c r="E627" s="8" t="str">
        <f>IFERROR(VLOOKUP(C627,选股!C627:E1623,2,FALSE),"-")</f>
        <v>-</v>
      </c>
      <c r="F627" s="8" t="str">
        <f>IFERROR(VLOOKUP(C627,选股!C627:E1623,3,FALSE),"-")</f>
        <v>-</v>
      </c>
      <c r="G627" s="8"/>
      <c r="H627" s="9"/>
      <c r="I627" s="9" t="str">
        <f t="shared" si="21"/>
        <v>-</v>
      </c>
      <c r="J627" s="9"/>
      <c r="K627" s="8"/>
    </row>
    <row r="628" customHeight="1" spans="2:11">
      <c r="B628" s="8" t="str">
        <f t="shared" si="20"/>
        <v/>
      </c>
      <c r="C628" s="8"/>
      <c r="D628" s="8"/>
      <c r="E628" s="8" t="str">
        <f>IFERROR(VLOOKUP(C628,选股!C628:E1624,2,FALSE),"-")</f>
        <v>-</v>
      </c>
      <c r="F628" s="8" t="str">
        <f>IFERROR(VLOOKUP(C628,选股!C628:E1624,3,FALSE),"-")</f>
        <v>-</v>
      </c>
      <c r="G628" s="8"/>
      <c r="H628" s="9"/>
      <c r="I628" s="9" t="str">
        <f t="shared" si="21"/>
        <v>-</v>
      </c>
      <c r="J628" s="9"/>
      <c r="K628" s="8"/>
    </row>
    <row r="629" customHeight="1" spans="2:11">
      <c r="B629" s="8" t="str">
        <f t="shared" si="20"/>
        <v/>
      </c>
      <c r="C629" s="8"/>
      <c r="D629" s="8"/>
      <c r="E629" s="8" t="str">
        <f>IFERROR(VLOOKUP(C629,选股!C629:E1625,2,FALSE),"-")</f>
        <v>-</v>
      </c>
      <c r="F629" s="8" t="str">
        <f>IFERROR(VLOOKUP(C629,选股!C629:E1625,3,FALSE),"-")</f>
        <v>-</v>
      </c>
      <c r="G629" s="8"/>
      <c r="H629" s="9"/>
      <c r="I629" s="9" t="str">
        <f t="shared" si="21"/>
        <v>-</v>
      </c>
      <c r="J629" s="9"/>
      <c r="K629" s="8"/>
    </row>
    <row r="630" customHeight="1" spans="2:11">
      <c r="B630" s="8" t="str">
        <f t="shared" si="20"/>
        <v/>
      </c>
      <c r="C630" s="8"/>
      <c r="D630" s="8"/>
      <c r="E630" s="8" t="str">
        <f>IFERROR(VLOOKUP(C630,选股!C630:E1626,2,FALSE),"-")</f>
        <v>-</v>
      </c>
      <c r="F630" s="8" t="str">
        <f>IFERROR(VLOOKUP(C630,选股!C630:E1626,3,FALSE),"-")</f>
        <v>-</v>
      </c>
      <c r="G630" s="8"/>
      <c r="H630" s="9"/>
      <c r="I630" s="9" t="str">
        <f t="shared" si="21"/>
        <v>-</v>
      </c>
      <c r="J630" s="9"/>
      <c r="K630" s="8"/>
    </row>
    <row r="631" customHeight="1" spans="2:11">
      <c r="B631" s="8" t="str">
        <f t="shared" si="20"/>
        <v/>
      </c>
      <c r="C631" s="8"/>
      <c r="D631" s="8"/>
      <c r="E631" s="8" t="str">
        <f>IFERROR(VLOOKUP(C631,选股!C631:E1627,2,FALSE),"-")</f>
        <v>-</v>
      </c>
      <c r="F631" s="8" t="str">
        <f>IFERROR(VLOOKUP(C631,选股!C631:E1627,3,FALSE),"-")</f>
        <v>-</v>
      </c>
      <c r="G631" s="8"/>
      <c r="H631" s="9"/>
      <c r="I631" s="9" t="str">
        <f t="shared" si="21"/>
        <v>-</v>
      </c>
      <c r="J631" s="9"/>
      <c r="K631" s="8"/>
    </row>
    <row r="632" customHeight="1" spans="2:11">
      <c r="B632" s="8" t="str">
        <f t="shared" si="20"/>
        <v/>
      </c>
      <c r="C632" s="8"/>
      <c r="D632" s="8"/>
      <c r="E632" s="8" t="str">
        <f>IFERROR(VLOOKUP(C632,选股!C632:E1628,2,FALSE),"-")</f>
        <v>-</v>
      </c>
      <c r="F632" s="8" t="str">
        <f>IFERROR(VLOOKUP(C632,选股!C632:E1628,3,FALSE),"-")</f>
        <v>-</v>
      </c>
      <c r="G632" s="8"/>
      <c r="H632" s="9"/>
      <c r="I632" s="9" t="str">
        <f t="shared" si="21"/>
        <v>-</v>
      </c>
      <c r="J632" s="9"/>
      <c r="K632" s="8"/>
    </row>
    <row r="633" customHeight="1" spans="2:11">
      <c r="B633" s="8" t="str">
        <f t="shared" si="20"/>
        <v/>
      </c>
      <c r="C633" s="8"/>
      <c r="D633" s="8"/>
      <c r="E633" s="8" t="str">
        <f>IFERROR(VLOOKUP(C633,选股!C633:E1629,2,FALSE),"-")</f>
        <v>-</v>
      </c>
      <c r="F633" s="8" t="str">
        <f>IFERROR(VLOOKUP(C633,选股!C633:E1629,3,FALSE),"-")</f>
        <v>-</v>
      </c>
      <c r="G633" s="8"/>
      <c r="H633" s="9"/>
      <c r="I633" s="9" t="str">
        <f t="shared" si="21"/>
        <v>-</v>
      </c>
      <c r="J633" s="9"/>
      <c r="K633" s="8"/>
    </row>
    <row r="634" customHeight="1" spans="2:11">
      <c r="B634" s="8" t="str">
        <f t="shared" si="20"/>
        <v/>
      </c>
      <c r="C634" s="8"/>
      <c r="D634" s="8"/>
      <c r="E634" s="8" t="str">
        <f>IFERROR(VLOOKUP(C634,选股!C634:E1630,2,FALSE),"-")</f>
        <v>-</v>
      </c>
      <c r="F634" s="8" t="str">
        <f>IFERROR(VLOOKUP(C634,选股!C634:E1630,3,FALSE),"-")</f>
        <v>-</v>
      </c>
      <c r="G634" s="8"/>
      <c r="H634" s="9"/>
      <c r="I634" s="9" t="str">
        <f t="shared" si="21"/>
        <v>-</v>
      </c>
      <c r="J634" s="9"/>
      <c r="K634" s="8"/>
    </row>
    <row r="635" customHeight="1" spans="2:11">
      <c r="B635" s="8" t="str">
        <f t="shared" si="20"/>
        <v/>
      </c>
      <c r="C635" s="8"/>
      <c r="D635" s="8"/>
      <c r="E635" s="8" t="str">
        <f>IFERROR(VLOOKUP(C635,选股!C635:E1631,2,FALSE),"-")</f>
        <v>-</v>
      </c>
      <c r="F635" s="8" t="str">
        <f>IFERROR(VLOOKUP(C635,选股!C635:E1631,3,FALSE),"-")</f>
        <v>-</v>
      </c>
      <c r="G635" s="8"/>
      <c r="H635" s="9"/>
      <c r="I635" s="9" t="str">
        <f t="shared" si="21"/>
        <v>-</v>
      </c>
      <c r="J635" s="9"/>
      <c r="K635" s="8"/>
    </row>
    <row r="636" customHeight="1" spans="2:11">
      <c r="B636" s="8" t="str">
        <f t="shared" si="20"/>
        <v/>
      </c>
      <c r="C636" s="8"/>
      <c r="D636" s="8"/>
      <c r="E636" s="8" t="str">
        <f>IFERROR(VLOOKUP(C636,选股!C636:E1632,2,FALSE),"-")</f>
        <v>-</v>
      </c>
      <c r="F636" s="8" t="str">
        <f>IFERROR(VLOOKUP(C636,选股!C636:E1632,3,FALSE),"-")</f>
        <v>-</v>
      </c>
      <c r="G636" s="8"/>
      <c r="H636" s="9"/>
      <c r="I636" s="9" t="str">
        <f t="shared" si="21"/>
        <v>-</v>
      </c>
      <c r="J636" s="9"/>
      <c r="K636" s="8"/>
    </row>
    <row r="637" customHeight="1" spans="2:11">
      <c r="B637" s="8" t="str">
        <f t="shared" si="20"/>
        <v/>
      </c>
      <c r="C637" s="8"/>
      <c r="D637" s="8"/>
      <c r="E637" s="8" t="str">
        <f>IFERROR(VLOOKUP(C637,选股!C637:E1633,2,FALSE),"-")</f>
        <v>-</v>
      </c>
      <c r="F637" s="8" t="str">
        <f>IFERROR(VLOOKUP(C637,选股!C637:E1633,3,FALSE),"-")</f>
        <v>-</v>
      </c>
      <c r="G637" s="8"/>
      <c r="H637" s="9"/>
      <c r="I637" s="9" t="str">
        <f t="shared" si="21"/>
        <v>-</v>
      </c>
      <c r="J637" s="9"/>
      <c r="K637" s="8"/>
    </row>
    <row r="638" customHeight="1" spans="2:11">
      <c r="B638" s="8" t="str">
        <f t="shared" si="20"/>
        <v/>
      </c>
      <c r="C638" s="8"/>
      <c r="D638" s="8"/>
      <c r="E638" s="8" t="str">
        <f>IFERROR(VLOOKUP(C638,选股!C638:E1634,2,FALSE),"-")</f>
        <v>-</v>
      </c>
      <c r="F638" s="8" t="str">
        <f>IFERROR(VLOOKUP(C638,选股!C638:E1634,3,FALSE),"-")</f>
        <v>-</v>
      </c>
      <c r="G638" s="8"/>
      <c r="H638" s="9"/>
      <c r="I638" s="9" t="str">
        <f t="shared" si="21"/>
        <v>-</v>
      </c>
      <c r="J638" s="9"/>
      <c r="K638" s="8"/>
    </row>
    <row r="639" customHeight="1" spans="2:11">
      <c r="B639" s="8" t="str">
        <f t="shared" si="20"/>
        <v/>
      </c>
      <c r="C639" s="8"/>
      <c r="D639" s="8"/>
      <c r="E639" s="8" t="str">
        <f>IFERROR(VLOOKUP(C639,选股!C639:E1635,2,FALSE),"-")</f>
        <v>-</v>
      </c>
      <c r="F639" s="8" t="str">
        <f>IFERROR(VLOOKUP(C639,选股!C639:E1635,3,FALSE),"-")</f>
        <v>-</v>
      </c>
      <c r="G639" s="8"/>
      <c r="H639" s="9"/>
      <c r="I639" s="9" t="str">
        <f t="shared" si="21"/>
        <v>-</v>
      </c>
      <c r="J639" s="9"/>
      <c r="K639" s="8"/>
    </row>
    <row r="640" customHeight="1" spans="2:11">
      <c r="B640" s="8" t="str">
        <f t="shared" si="20"/>
        <v/>
      </c>
      <c r="C640" s="8"/>
      <c r="D640" s="8"/>
      <c r="E640" s="8" t="str">
        <f>IFERROR(VLOOKUP(C640,选股!C640:E1636,2,FALSE),"-")</f>
        <v>-</v>
      </c>
      <c r="F640" s="8" t="str">
        <f>IFERROR(VLOOKUP(C640,选股!C640:E1636,3,FALSE),"-")</f>
        <v>-</v>
      </c>
      <c r="G640" s="8"/>
      <c r="H640" s="9"/>
      <c r="I640" s="9" t="str">
        <f t="shared" si="21"/>
        <v>-</v>
      </c>
      <c r="J640" s="9"/>
      <c r="K640" s="8"/>
    </row>
    <row r="641" customHeight="1" spans="2:11">
      <c r="B641" s="8" t="str">
        <f t="shared" si="20"/>
        <v/>
      </c>
      <c r="C641" s="8"/>
      <c r="D641" s="8"/>
      <c r="E641" s="8" t="str">
        <f>IFERROR(VLOOKUP(C641,选股!C641:E1637,2,FALSE),"-")</f>
        <v>-</v>
      </c>
      <c r="F641" s="8" t="str">
        <f>IFERROR(VLOOKUP(C641,选股!C641:E1637,3,FALSE),"-")</f>
        <v>-</v>
      </c>
      <c r="G641" s="8"/>
      <c r="H641" s="9"/>
      <c r="I641" s="9" t="str">
        <f t="shared" si="21"/>
        <v>-</v>
      </c>
      <c r="J641" s="9"/>
      <c r="K641" s="8"/>
    </row>
    <row r="642" customHeight="1" spans="2:11">
      <c r="B642" s="8" t="str">
        <f t="shared" si="20"/>
        <v/>
      </c>
      <c r="C642" s="8"/>
      <c r="D642" s="8"/>
      <c r="E642" s="8" t="str">
        <f>IFERROR(VLOOKUP(C642,选股!C642:E1638,2,FALSE),"-")</f>
        <v>-</v>
      </c>
      <c r="F642" s="8" t="str">
        <f>IFERROR(VLOOKUP(C642,选股!C642:E1638,3,FALSE),"-")</f>
        <v>-</v>
      </c>
      <c r="G642" s="8"/>
      <c r="H642" s="9"/>
      <c r="I642" s="9" t="str">
        <f t="shared" si="21"/>
        <v>-</v>
      </c>
      <c r="J642" s="9"/>
      <c r="K642" s="8"/>
    </row>
    <row r="643" customHeight="1" spans="2:11">
      <c r="B643" s="8" t="str">
        <f t="shared" si="20"/>
        <v/>
      </c>
      <c r="C643" s="8"/>
      <c r="D643" s="8"/>
      <c r="E643" s="8" t="str">
        <f>IFERROR(VLOOKUP(C643,选股!C643:E1639,2,FALSE),"-")</f>
        <v>-</v>
      </c>
      <c r="F643" s="8" t="str">
        <f>IFERROR(VLOOKUP(C643,选股!C643:E1639,3,FALSE),"-")</f>
        <v>-</v>
      </c>
      <c r="G643" s="8"/>
      <c r="H643" s="9"/>
      <c r="I643" s="9" t="str">
        <f t="shared" si="21"/>
        <v>-</v>
      </c>
      <c r="J643" s="9"/>
      <c r="K643" s="8"/>
    </row>
    <row r="644" customHeight="1" spans="2:11">
      <c r="B644" s="8" t="str">
        <f t="shared" si="20"/>
        <v/>
      </c>
      <c r="C644" s="8"/>
      <c r="D644" s="8"/>
      <c r="E644" s="8" t="str">
        <f>IFERROR(VLOOKUP(C644,选股!C644:E1640,2,FALSE),"-")</f>
        <v>-</v>
      </c>
      <c r="F644" s="8" t="str">
        <f>IFERROR(VLOOKUP(C644,选股!C644:E1640,3,FALSE),"-")</f>
        <v>-</v>
      </c>
      <c r="G644" s="8"/>
      <c r="H644" s="9"/>
      <c r="I644" s="9" t="str">
        <f t="shared" si="21"/>
        <v>-</v>
      </c>
      <c r="J644" s="9"/>
      <c r="K644" s="8"/>
    </row>
    <row r="645" customHeight="1" spans="2:11">
      <c r="B645" s="8" t="str">
        <f t="shared" ref="B645:B708" si="22">IF(C645&lt;&gt;"",ROW()-3,"")</f>
        <v/>
      </c>
      <c r="C645" s="8"/>
      <c r="D645" s="8"/>
      <c r="E645" s="8" t="str">
        <f>IFERROR(VLOOKUP(C645,选股!C645:E1641,2,FALSE),"-")</f>
        <v>-</v>
      </c>
      <c r="F645" s="8" t="str">
        <f>IFERROR(VLOOKUP(C645,选股!C645:E1641,3,FALSE),"-")</f>
        <v>-</v>
      </c>
      <c r="G645" s="8"/>
      <c r="H645" s="9"/>
      <c r="I645" s="9" t="str">
        <f t="shared" ref="I645:I708" si="23">IFERROR(IF(AND(G645&lt;&gt;"",H645&lt;&gt;""),G645*H645,"-"),"")</f>
        <v>-</v>
      </c>
      <c r="J645" s="9"/>
      <c r="K645" s="8"/>
    </row>
    <row r="646" customHeight="1" spans="2:11">
      <c r="B646" s="8" t="str">
        <f t="shared" si="22"/>
        <v/>
      </c>
      <c r="C646" s="8"/>
      <c r="D646" s="8"/>
      <c r="E646" s="8" t="str">
        <f>IFERROR(VLOOKUP(C646,选股!C646:E1642,2,FALSE),"-")</f>
        <v>-</v>
      </c>
      <c r="F646" s="8" t="str">
        <f>IFERROR(VLOOKUP(C646,选股!C646:E1642,3,FALSE),"-")</f>
        <v>-</v>
      </c>
      <c r="G646" s="8"/>
      <c r="H646" s="9"/>
      <c r="I646" s="9" t="str">
        <f t="shared" si="23"/>
        <v>-</v>
      </c>
      <c r="J646" s="9"/>
      <c r="K646" s="8"/>
    </row>
    <row r="647" customHeight="1" spans="2:11">
      <c r="B647" s="8" t="str">
        <f t="shared" si="22"/>
        <v/>
      </c>
      <c r="C647" s="8"/>
      <c r="D647" s="8"/>
      <c r="E647" s="8" t="str">
        <f>IFERROR(VLOOKUP(C647,选股!C647:E1643,2,FALSE),"-")</f>
        <v>-</v>
      </c>
      <c r="F647" s="8" t="str">
        <f>IFERROR(VLOOKUP(C647,选股!C647:E1643,3,FALSE),"-")</f>
        <v>-</v>
      </c>
      <c r="G647" s="8"/>
      <c r="H647" s="9"/>
      <c r="I647" s="9" t="str">
        <f t="shared" si="23"/>
        <v>-</v>
      </c>
      <c r="J647" s="9"/>
      <c r="K647" s="8"/>
    </row>
    <row r="648" customHeight="1" spans="2:11">
      <c r="B648" s="8" t="str">
        <f t="shared" si="22"/>
        <v/>
      </c>
      <c r="C648" s="8"/>
      <c r="D648" s="8"/>
      <c r="E648" s="8" t="str">
        <f>IFERROR(VLOOKUP(C648,选股!C648:E1644,2,FALSE),"-")</f>
        <v>-</v>
      </c>
      <c r="F648" s="8" t="str">
        <f>IFERROR(VLOOKUP(C648,选股!C648:E1644,3,FALSE),"-")</f>
        <v>-</v>
      </c>
      <c r="G648" s="8"/>
      <c r="H648" s="9"/>
      <c r="I648" s="9" t="str">
        <f t="shared" si="23"/>
        <v>-</v>
      </c>
      <c r="J648" s="9"/>
      <c r="K648" s="8"/>
    </row>
    <row r="649" customHeight="1" spans="2:11">
      <c r="B649" s="8" t="str">
        <f t="shared" si="22"/>
        <v/>
      </c>
      <c r="C649" s="8"/>
      <c r="D649" s="8"/>
      <c r="E649" s="8" t="str">
        <f>IFERROR(VLOOKUP(C649,选股!C649:E1645,2,FALSE),"-")</f>
        <v>-</v>
      </c>
      <c r="F649" s="8" t="str">
        <f>IFERROR(VLOOKUP(C649,选股!C649:E1645,3,FALSE),"-")</f>
        <v>-</v>
      </c>
      <c r="G649" s="8"/>
      <c r="H649" s="9"/>
      <c r="I649" s="9" t="str">
        <f t="shared" si="23"/>
        <v>-</v>
      </c>
      <c r="J649" s="9"/>
      <c r="K649" s="8"/>
    </row>
    <row r="650" customHeight="1" spans="2:11">
      <c r="B650" s="8" t="str">
        <f t="shared" si="22"/>
        <v/>
      </c>
      <c r="C650" s="8"/>
      <c r="D650" s="8"/>
      <c r="E650" s="8" t="str">
        <f>IFERROR(VLOOKUP(C650,选股!C650:E1646,2,FALSE),"-")</f>
        <v>-</v>
      </c>
      <c r="F650" s="8" t="str">
        <f>IFERROR(VLOOKUP(C650,选股!C650:E1646,3,FALSE),"-")</f>
        <v>-</v>
      </c>
      <c r="G650" s="8"/>
      <c r="H650" s="9"/>
      <c r="I650" s="9" t="str">
        <f t="shared" si="23"/>
        <v>-</v>
      </c>
      <c r="J650" s="9"/>
      <c r="K650" s="8"/>
    </row>
    <row r="651" customHeight="1" spans="2:11">
      <c r="B651" s="8" t="str">
        <f t="shared" si="22"/>
        <v/>
      </c>
      <c r="C651" s="8"/>
      <c r="D651" s="8"/>
      <c r="E651" s="8" t="str">
        <f>IFERROR(VLOOKUP(C651,选股!C651:E1647,2,FALSE),"-")</f>
        <v>-</v>
      </c>
      <c r="F651" s="8" t="str">
        <f>IFERROR(VLOOKUP(C651,选股!C651:E1647,3,FALSE),"-")</f>
        <v>-</v>
      </c>
      <c r="G651" s="8"/>
      <c r="H651" s="9"/>
      <c r="I651" s="9" t="str">
        <f t="shared" si="23"/>
        <v>-</v>
      </c>
      <c r="J651" s="9"/>
      <c r="K651" s="8"/>
    </row>
    <row r="652" customHeight="1" spans="2:11">
      <c r="B652" s="8" t="str">
        <f t="shared" si="22"/>
        <v/>
      </c>
      <c r="C652" s="8"/>
      <c r="D652" s="8"/>
      <c r="E652" s="8" t="str">
        <f>IFERROR(VLOOKUP(C652,选股!C652:E1648,2,FALSE),"-")</f>
        <v>-</v>
      </c>
      <c r="F652" s="8" t="str">
        <f>IFERROR(VLOOKUP(C652,选股!C652:E1648,3,FALSE),"-")</f>
        <v>-</v>
      </c>
      <c r="G652" s="8"/>
      <c r="H652" s="9"/>
      <c r="I652" s="9" t="str">
        <f t="shared" si="23"/>
        <v>-</v>
      </c>
      <c r="J652" s="9"/>
      <c r="K652" s="8"/>
    </row>
    <row r="653" customHeight="1" spans="2:11">
      <c r="B653" s="8" t="str">
        <f t="shared" si="22"/>
        <v/>
      </c>
      <c r="C653" s="8"/>
      <c r="D653" s="8"/>
      <c r="E653" s="8" t="str">
        <f>IFERROR(VLOOKUP(C653,选股!C653:E1649,2,FALSE),"-")</f>
        <v>-</v>
      </c>
      <c r="F653" s="8" t="str">
        <f>IFERROR(VLOOKUP(C653,选股!C653:E1649,3,FALSE),"-")</f>
        <v>-</v>
      </c>
      <c r="G653" s="8"/>
      <c r="H653" s="9"/>
      <c r="I653" s="9" t="str">
        <f t="shared" si="23"/>
        <v>-</v>
      </c>
      <c r="J653" s="9"/>
      <c r="K653" s="8"/>
    </row>
    <row r="654" customHeight="1" spans="2:11">
      <c r="B654" s="8" t="str">
        <f t="shared" si="22"/>
        <v/>
      </c>
      <c r="C654" s="8"/>
      <c r="D654" s="8"/>
      <c r="E654" s="8" t="str">
        <f>IFERROR(VLOOKUP(C654,选股!C654:E1650,2,FALSE),"-")</f>
        <v>-</v>
      </c>
      <c r="F654" s="8" t="str">
        <f>IFERROR(VLOOKUP(C654,选股!C654:E1650,3,FALSE),"-")</f>
        <v>-</v>
      </c>
      <c r="G654" s="8"/>
      <c r="H654" s="9"/>
      <c r="I654" s="9" t="str">
        <f t="shared" si="23"/>
        <v>-</v>
      </c>
      <c r="J654" s="9"/>
      <c r="K654" s="8"/>
    </row>
    <row r="655" customHeight="1" spans="2:11">
      <c r="B655" s="8" t="str">
        <f t="shared" si="22"/>
        <v/>
      </c>
      <c r="C655" s="8"/>
      <c r="D655" s="8"/>
      <c r="E655" s="8" t="str">
        <f>IFERROR(VLOOKUP(C655,选股!C655:E1651,2,FALSE),"-")</f>
        <v>-</v>
      </c>
      <c r="F655" s="8" t="str">
        <f>IFERROR(VLOOKUP(C655,选股!C655:E1651,3,FALSE),"-")</f>
        <v>-</v>
      </c>
      <c r="G655" s="8"/>
      <c r="H655" s="9"/>
      <c r="I655" s="9" t="str">
        <f t="shared" si="23"/>
        <v>-</v>
      </c>
      <c r="J655" s="9"/>
      <c r="K655" s="8"/>
    </row>
    <row r="656" customHeight="1" spans="2:11">
      <c r="B656" s="8" t="str">
        <f t="shared" si="22"/>
        <v/>
      </c>
      <c r="C656" s="8"/>
      <c r="D656" s="8"/>
      <c r="E656" s="8" t="str">
        <f>IFERROR(VLOOKUP(C656,选股!C656:E1652,2,FALSE),"-")</f>
        <v>-</v>
      </c>
      <c r="F656" s="8" t="str">
        <f>IFERROR(VLOOKUP(C656,选股!C656:E1652,3,FALSE),"-")</f>
        <v>-</v>
      </c>
      <c r="G656" s="8"/>
      <c r="H656" s="9"/>
      <c r="I656" s="9" t="str">
        <f t="shared" si="23"/>
        <v>-</v>
      </c>
      <c r="J656" s="9"/>
      <c r="K656" s="8"/>
    </row>
    <row r="657" customHeight="1" spans="2:11">
      <c r="B657" s="8" t="str">
        <f t="shared" si="22"/>
        <v/>
      </c>
      <c r="C657" s="8"/>
      <c r="D657" s="8"/>
      <c r="E657" s="8" t="str">
        <f>IFERROR(VLOOKUP(C657,选股!C657:E1653,2,FALSE),"-")</f>
        <v>-</v>
      </c>
      <c r="F657" s="8" t="str">
        <f>IFERROR(VLOOKUP(C657,选股!C657:E1653,3,FALSE),"-")</f>
        <v>-</v>
      </c>
      <c r="G657" s="8"/>
      <c r="H657" s="9"/>
      <c r="I657" s="9" t="str">
        <f t="shared" si="23"/>
        <v>-</v>
      </c>
      <c r="J657" s="9"/>
      <c r="K657" s="8"/>
    </row>
    <row r="658" customHeight="1" spans="2:11">
      <c r="B658" s="8" t="str">
        <f t="shared" si="22"/>
        <v/>
      </c>
      <c r="C658" s="8"/>
      <c r="D658" s="8"/>
      <c r="E658" s="8" t="str">
        <f>IFERROR(VLOOKUP(C658,选股!C658:E1654,2,FALSE),"-")</f>
        <v>-</v>
      </c>
      <c r="F658" s="8" t="str">
        <f>IFERROR(VLOOKUP(C658,选股!C658:E1654,3,FALSE),"-")</f>
        <v>-</v>
      </c>
      <c r="G658" s="8"/>
      <c r="H658" s="9"/>
      <c r="I658" s="9" t="str">
        <f t="shared" si="23"/>
        <v>-</v>
      </c>
      <c r="J658" s="9"/>
      <c r="K658" s="8"/>
    </row>
    <row r="659" customHeight="1" spans="2:11">
      <c r="B659" s="8" t="str">
        <f t="shared" si="22"/>
        <v/>
      </c>
      <c r="C659" s="8"/>
      <c r="D659" s="8"/>
      <c r="E659" s="8" t="str">
        <f>IFERROR(VLOOKUP(C659,选股!C659:E1655,2,FALSE),"-")</f>
        <v>-</v>
      </c>
      <c r="F659" s="8" t="str">
        <f>IFERROR(VLOOKUP(C659,选股!C659:E1655,3,FALSE),"-")</f>
        <v>-</v>
      </c>
      <c r="G659" s="8"/>
      <c r="H659" s="9"/>
      <c r="I659" s="9" t="str">
        <f t="shared" si="23"/>
        <v>-</v>
      </c>
      <c r="J659" s="9"/>
      <c r="K659" s="8"/>
    </row>
    <row r="660" customHeight="1" spans="2:11">
      <c r="B660" s="8" t="str">
        <f t="shared" si="22"/>
        <v/>
      </c>
      <c r="C660" s="8"/>
      <c r="D660" s="8"/>
      <c r="E660" s="8" t="str">
        <f>IFERROR(VLOOKUP(C660,选股!C660:E1656,2,FALSE),"-")</f>
        <v>-</v>
      </c>
      <c r="F660" s="8" t="str">
        <f>IFERROR(VLOOKUP(C660,选股!C660:E1656,3,FALSE),"-")</f>
        <v>-</v>
      </c>
      <c r="G660" s="8"/>
      <c r="H660" s="9"/>
      <c r="I660" s="9" t="str">
        <f t="shared" si="23"/>
        <v>-</v>
      </c>
      <c r="J660" s="9"/>
      <c r="K660" s="8"/>
    </row>
    <row r="661" customHeight="1" spans="2:11">
      <c r="B661" s="8" t="str">
        <f t="shared" si="22"/>
        <v/>
      </c>
      <c r="C661" s="8"/>
      <c r="D661" s="8"/>
      <c r="E661" s="8" t="str">
        <f>IFERROR(VLOOKUP(C661,选股!C661:E1657,2,FALSE),"-")</f>
        <v>-</v>
      </c>
      <c r="F661" s="8" t="str">
        <f>IFERROR(VLOOKUP(C661,选股!C661:E1657,3,FALSE),"-")</f>
        <v>-</v>
      </c>
      <c r="G661" s="8"/>
      <c r="H661" s="9"/>
      <c r="I661" s="9" t="str">
        <f t="shared" si="23"/>
        <v>-</v>
      </c>
      <c r="J661" s="9"/>
      <c r="K661" s="8"/>
    </row>
    <row r="662" customHeight="1" spans="2:11">
      <c r="B662" s="8" t="str">
        <f t="shared" si="22"/>
        <v/>
      </c>
      <c r="C662" s="8"/>
      <c r="D662" s="8"/>
      <c r="E662" s="8" t="str">
        <f>IFERROR(VLOOKUP(C662,选股!C662:E1658,2,FALSE),"-")</f>
        <v>-</v>
      </c>
      <c r="F662" s="8" t="str">
        <f>IFERROR(VLOOKUP(C662,选股!C662:E1658,3,FALSE),"-")</f>
        <v>-</v>
      </c>
      <c r="G662" s="8"/>
      <c r="H662" s="9"/>
      <c r="I662" s="9" t="str">
        <f t="shared" si="23"/>
        <v>-</v>
      </c>
      <c r="J662" s="9"/>
      <c r="K662" s="8"/>
    </row>
    <row r="663" customHeight="1" spans="2:11">
      <c r="B663" s="8" t="str">
        <f t="shared" si="22"/>
        <v/>
      </c>
      <c r="C663" s="8"/>
      <c r="D663" s="8"/>
      <c r="E663" s="8" t="str">
        <f>IFERROR(VLOOKUP(C663,选股!C663:E1659,2,FALSE),"-")</f>
        <v>-</v>
      </c>
      <c r="F663" s="8" t="str">
        <f>IFERROR(VLOOKUP(C663,选股!C663:E1659,3,FALSE),"-")</f>
        <v>-</v>
      </c>
      <c r="G663" s="8"/>
      <c r="H663" s="9"/>
      <c r="I663" s="9" t="str">
        <f t="shared" si="23"/>
        <v>-</v>
      </c>
      <c r="J663" s="9"/>
      <c r="K663" s="8"/>
    </row>
    <row r="664" customHeight="1" spans="2:11">
      <c r="B664" s="8" t="str">
        <f t="shared" si="22"/>
        <v/>
      </c>
      <c r="C664" s="8"/>
      <c r="D664" s="8"/>
      <c r="E664" s="8" t="str">
        <f>IFERROR(VLOOKUP(C664,选股!C664:E1660,2,FALSE),"-")</f>
        <v>-</v>
      </c>
      <c r="F664" s="8" t="str">
        <f>IFERROR(VLOOKUP(C664,选股!C664:E1660,3,FALSE),"-")</f>
        <v>-</v>
      </c>
      <c r="G664" s="8"/>
      <c r="H664" s="9"/>
      <c r="I664" s="9" t="str">
        <f t="shared" si="23"/>
        <v>-</v>
      </c>
      <c r="J664" s="9"/>
      <c r="K664" s="8"/>
    </row>
    <row r="665" customHeight="1" spans="2:11">
      <c r="B665" s="8" t="str">
        <f t="shared" si="22"/>
        <v/>
      </c>
      <c r="C665" s="8"/>
      <c r="D665" s="8"/>
      <c r="E665" s="8" t="str">
        <f>IFERROR(VLOOKUP(C665,选股!C665:E1661,2,FALSE),"-")</f>
        <v>-</v>
      </c>
      <c r="F665" s="8" t="str">
        <f>IFERROR(VLOOKUP(C665,选股!C665:E1661,3,FALSE),"-")</f>
        <v>-</v>
      </c>
      <c r="G665" s="8"/>
      <c r="H665" s="9"/>
      <c r="I665" s="9" t="str">
        <f t="shared" si="23"/>
        <v>-</v>
      </c>
      <c r="J665" s="9"/>
      <c r="K665" s="8"/>
    </row>
    <row r="666" customHeight="1" spans="2:11">
      <c r="B666" s="8" t="str">
        <f t="shared" si="22"/>
        <v/>
      </c>
      <c r="C666" s="8"/>
      <c r="D666" s="8"/>
      <c r="E666" s="8" t="str">
        <f>IFERROR(VLOOKUP(C666,选股!C666:E1662,2,FALSE),"-")</f>
        <v>-</v>
      </c>
      <c r="F666" s="8" t="str">
        <f>IFERROR(VLOOKUP(C666,选股!C666:E1662,3,FALSE),"-")</f>
        <v>-</v>
      </c>
      <c r="G666" s="8"/>
      <c r="H666" s="9"/>
      <c r="I666" s="9" t="str">
        <f t="shared" si="23"/>
        <v>-</v>
      </c>
      <c r="J666" s="9"/>
      <c r="K666" s="8"/>
    </row>
    <row r="667" customHeight="1" spans="2:11">
      <c r="B667" s="8" t="str">
        <f t="shared" si="22"/>
        <v/>
      </c>
      <c r="C667" s="8"/>
      <c r="D667" s="8"/>
      <c r="E667" s="8" t="str">
        <f>IFERROR(VLOOKUP(C667,选股!C667:E1663,2,FALSE),"-")</f>
        <v>-</v>
      </c>
      <c r="F667" s="8" t="str">
        <f>IFERROR(VLOOKUP(C667,选股!C667:E1663,3,FALSE),"-")</f>
        <v>-</v>
      </c>
      <c r="G667" s="8"/>
      <c r="H667" s="9"/>
      <c r="I667" s="9" t="str">
        <f t="shared" si="23"/>
        <v>-</v>
      </c>
      <c r="J667" s="9"/>
      <c r="K667" s="8"/>
    </row>
    <row r="668" customHeight="1" spans="2:11">
      <c r="B668" s="8" t="str">
        <f t="shared" si="22"/>
        <v/>
      </c>
      <c r="C668" s="8"/>
      <c r="D668" s="8"/>
      <c r="E668" s="8" t="str">
        <f>IFERROR(VLOOKUP(C668,选股!C668:E1664,2,FALSE),"-")</f>
        <v>-</v>
      </c>
      <c r="F668" s="8" t="str">
        <f>IFERROR(VLOOKUP(C668,选股!C668:E1664,3,FALSE),"-")</f>
        <v>-</v>
      </c>
      <c r="G668" s="8"/>
      <c r="H668" s="9"/>
      <c r="I668" s="9" t="str">
        <f t="shared" si="23"/>
        <v>-</v>
      </c>
      <c r="J668" s="9"/>
      <c r="K668" s="8"/>
    </row>
    <row r="669" customHeight="1" spans="2:11">
      <c r="B669" s="8" t="str">
        <f t="shared" si="22"/>
        <v/>
      </c>
      <c r="C669" s="8"/>
      <c r="D669" s="8"/>
      <c r="E669" s="8" t="str">
        <f>IFERROR(VLOOKUP(C669,选股!C669:E1665,2,FALSE),"-")</f>
        <v>-</v>
      </c>
      <c r="F669" s="8" t="str">
        <f>IFERROR(VLOOKUP(C669,选股!C669:E1665,3,FALSE),"-")</f>
        <v>-</v>
      </c>
      <c r="G669" s="8"/>
      <c r="H669" s="9"/>
      <c r="I669" s="9" t="str">
        <f t="shared" si="23"/>
        <v>-</v>
      </c>
      <c r="J669" s="9"/>
      <c r="K669" s="8"/>
    </row>
    <row r="670" customHeight="1" spans="2:11">
      <c r="B670" s="8" t="str">
        <f t="shared" si="22"/>
        <v/>
      </c>
      <c r="C670" s="8"/>
      <c r="D670" s="8"/>
      <c r="E670" s="8" t="str">
        <f>IFERROR(VLOOKUP(C670,选股!C670:E1666,2,FALSE),"-")</f>
        <v>-</v>
      </c>
      <c r="F670" s="8" t="str">
        <f>IFERROR(VLOOKUP(C670,选股!C670:E1666,3,FALSE),"-")</f>
        <v>-</v>
      </c>
      <c r="G670" s="8"/>
      <c r="H670" s="9"/>
      <c r="I670" s="9" t="str">
        <f t="shared" si="23"/>
        <v>-</v>
      </c>
      <c r="J670" s="9"/>
      <c r="K670" s="8"/>
    </row>
    <row r="671" customHeight="1" spans="2:11">
      <c r="B671" s="8" t="str">
        <f t="shared" si="22"/>
        <v/>
      </c>
      <c r="C671" s="8"/>
      <c r="D671" s="8"/>
      <c r="E671" s="8" t="str">
        <f>IFERROR(VLOOKUP(C671,选股!C671:E1667,2,FALSE),"-")</f>
        <v>-</v>
      </c>
      <c r="F671" s="8" t="str">
        <f>IFERROR(VLOOKUP(C671,选股!C671:E1667,3,FALSE),"-")</f>
        <v>-</v>
      </c>
      <c r="G671" s="8"/>
      <c r="H671" s="9"/>
      <c r="I671" s="9" t="str">
        <f t="shared" si="23"/>
        <v>-</v>
      </c>
      <c r="J671" s="9"/>
      <c r="K671" s="8"/>
    </row>
    <row r="672" customHeight="1" spans="2:11">
      <c r="B672" s="8" t="str">
        <f t="shared" si="22"/>
        <v/>
      </c>
      <c r="C672" s="8"/>
      <c r="D672" s="8"/>
      <c r="E672" s="8" t="str">
        <f>IFERROR(VLOOKUP(C672,选股!C672:E1668,2,FALSE),"-")</f>
        <v>-</v>
      </c>
      <c r="F672" s="8" t="str">
        <f>IFERROR(VLOOKUP(C672,选股!C672:E1668,3,FALSE),"-")</f>
        <v>-</v>
      </c>
      <c r="G672" s="8"/>
      <c r="H672" s="9"/>
      <c r="I672" s="9" t="str">
        <f t="shared" si="23"/>
        <v>-</v>
      </c>
      <c r="J672" s="9"/>
      <c r="K672" s="8"/>
    </row>
    <row r="673" customHeight="1" spans="2:11">
      <c r="B673" s="8" t="str">
        <f t="shared" si="22"/>
        <v/>
      </c>
      <c r="C673" s="8"/>
      <c r="D673" s="8"/>
      <c r="E673" s="8" t="str">
        <f>IFERROR(VLOOKUP(C673,选股!C673:E1669,2,FALSE),"-")</f>
        <v>-</v>
      </c>
      <c r="F673" s="8" t="str">
        <f>IFERROR(VLOOKUP(C673,选股!C673:E1669,3,FALSE),"-")</f>
        <v>-</v>
      </c>
      <c r="G673" s="8"/>
      <c r="H673" s="9"/>
      <c r="I673" s="9" t="str">
        <f t="shared" si="23"/>
        <v>-</v>
      </c>
      <c r="J673" s="9"/>
      <c r="K673" s="8"/>
    </row>
    <row r="674" customHeight="1" spans="2:11">
      <c r="B674" s="8" t="str">
        <f t="shared" si="22"/>
        <v/>
      </c>
      <c r="C674" s="8"/>
      <c r="D674" s="8"/>
      <c r="E674" s="8" t="str">
        <f>IFERROR(VLOOKUP(C674,选股!C674:E1670,2,FALSE),"-")</f>
        <v>-</v>
      </c>
      <c r="F674" s="8" t="str">
        <f>IFERROR(VLOOKUP(C674,选股!C674:E1670,3,FALSE),"-")</f>
        <v>-</v>
      </c>
      <c r="G674" s="8"/>
      <c r="H674" s="9"/>
      <c r="I674" s="9" t="str">
        <f t="shared" si="23"/>
        <v>-</v>
      </c>
      <c r="J674" s="9"/>
      <c r="K674" s="8"/>
    </row>
    <row r="675" customHeight="1" spans="2:11">
      <c r="B675" s="8" t="str">
        <f t="shared" si="22"/>
        <v/>
      </c>
      <c r="C675" s="8"/>
      <c r="D675" s="8"/>
      <c r="E675" s="8" t="str">
        <f>IFERROR(VLOOKUP(C675,选股!C675:E1671,2,FALSE),"-")</f>
        <v>-</v>
      </c>
      <c r="F675" s="8" t="str">
        <f>IFERROR(VLOOKUP(C675,选股!C675:E1671,3,FALSE),"-")</f>
        <v>-</v>
      </c>
      <c r="G675" s="8"/>
      <c r="H675" s="9"/>
      <c r="I675" s="9" t="str">
        <f t="shared" si="23"/>
        <v>-</v>
      </c>
      <c r="J675" s="9"/>
      <c r="K675" s="8"/>
    </row>
    <row r="676" customHeight="1" spans="2:11">
      <c r="B676" s="8" t="str">
        <f t="shared" si="22"/>
        <v/>
      </c>
      <c r="C676" s="8"/>
      <c r="D676" s="8"/>
      <c r="E676" s="8" t="str">
        <f>IFERROR(VLOOKUP(C676,选股!C676:E1672,2,FALSE),"-")</f>
        <v>-</v>
      </c>
      <c r="F676" s="8" t="str">
        <f>IFERROR(VLOOKUP(C676,选股!C676:E1672,3,FALSE),"-")</f>
        <v>-</v>
      </c>
      <c r="G676" s="8"/>
      <c r="H676" s="9"/>
      <c r="I676" s="9" t="str">
        <f t="shared" si="23"/>
        <v>-</v>
      </c>
      <c r="J676" s="9"/>
      <c r="K676" s="8"/>
    </row>
    <row r="677" customHeight="1" spans="2:11">
      <c r="B677" s="8" t="str">
        <f t="shared" si="22"/>
        <v/>
      </c>
      <c r="C677" s="8"/>
      <c r="D677" s="8"/>
      <c r="E677" s="8" t="str">
        <f>IFERROR(VLOOKUP(C677,选股!C677:E1673,2,FALSE),"-")</f>
        <v>-</v>
      </c>
      <c r="F677" s="8" t="str">
        <f>IFERROR(VLOOKUP(C677,选股!C677:E1673,3,FALSE),"-")</f>
        <v>-</v>
      </c>
      <c r="G677" s="8"/>
      <c r="H677" s="9"/>
      <c r="I677" s="9" t="str">
        <f t="shared" si="23"/>
        <v>-</v>
      </c>
      <c r="J677" s="9"/>
      <c r="K677" s="8"/>
    </row>
    <row r="678" customHeight="1" spans="2:11">
      <c r="B678" s="8" t="str">
        <f t="shared" si="22"/>
        <v/>
      </c>
      <c r="C678" s="8"/>
      <c r="D678" s="8"/>
      <c r="E678" s="8" t="str">
        <f>IFERROR(VLOOKUP(C678,选股!C678:E1674,2,FALSE),"-")</f>
        <v>-</v>
      </c>
      <c r="F678" s="8" t="str">
        <f>IFERROR(VLOOKUP(C678,选股!C678:E1674,3,FALSE),"-")</f>
        <v>-</v>
      </c>
      <c r="G678" s="8"/>
      <c r="H678" s="9"/>
      <c r="I678" s="9" t="str">
        <f t="shared" si="23"/>
        <v>-</v>
      </c>
      <c r="J678" s="9"/>
      <c r="K678" s="8"/>
    </row>
    <row r="679" customHeight="1" spans="2:11">
      <c r="B679" s="8" t="str">
        <f t="shared" si="22"/>
        <v/>
      </c>
      <c r="C679" s="8"/>
      <c r="D679" s="8"/>
      <c r="E679" s="8" t="str">
        <f>IFERROR(VLOOKUP(C679,选股!C679:E1675,2,FALSE),"-")</f>
        <v>-</v>
      </c>
      <c r="F679" s="8" t="str">
        <f>IFERROR(VLOOKUP(C679,选股!C679:E1675,3,FALSE),"-")</f>
        <v>-</v>
      </c>
      <c r="G679" s="8"/>
      <c r="H679" s="9"/>
      <c r="I679" s="9" t="str">
        <f t="shared" si="23"/>
        <v>-</v>
      </c>
      <c r="J679" s="9"/>
      <c r="K679" s="8"/>
    </row>
    <row r="680" customHeight="1" spans="2:11">
      <c r="B680" s="8" t="str">
        <f t="shared" si="22"/>
        <v/>
      </c>
      <c r="C680" s="8"/>
      <c r="D680" s="8"/>
      <c r="E680" s="8" t="str">
        <f>IFERROR(VLOOKUP(C680,选股!C680:E1676,2,FALSE),"-")</f>
        <v>-</v>
      </c>
      <c r="F680" s="8" t="str">
        <f>IFERROR(VLOOKUP(C680,选股!C680:E1676,3,FALSE),"-")</f>
        <v>-</v>
      </c>
      <c r="G680" s="8"/>
      <c r="H680" s="9"/>
      <c r="I680" s="9" t="str">
        <f t="shared" si="23"/>
        <v>-</v>
      </c>
      <c r="J680" s="9"/>
      <c r="K680" s="8"/>
    </row>
    <row r="681" customHeight="1" spans="2:11">
      <c r="B681" s="8" t="str">
        <f t="shared" si="22"/>
        <v/>
      </c>
      <c r="C681" s="8"/>
      <c r="D681" s="8"/>
      <c r="E681" s="8" t="str">
        <f>IFERROR(VLOOKUP(C681,选股!C681:E1677,2,FALSE),"-")</f>
        <v>-</v>
      </c>
      <c r="F681" s="8" t="str">
        <f>IFERROR(VLOOKUP(C681,选股!C681:E1677,3,FALSE),"-")</f>
        <v>-</v>
      </c>
      <c r="G681" s="8"/>
      <c r="H681" s="9"/>
      <c r="I681" s="9" t="str">
        <f t="shared" si="23"/>
        <v>-</v>
      </c>
      <c r="J681" s="9"/>
      <c r="K681" s="8"/>
    </row>
    <row r="682" customHeight="1" spans="2:11">
      <c r="B682" s="8" t="str">
        <f t="shared" si="22"/>
        <v/>
      </c>
      <c r="C682" s="8"/>
      <c r="D682" s="8"/>
      <c r="E682" s="8" t="str">
        <f>IFERROR(VLOOKUP(C682,选股!C682:E1678,2,FALSE),"-")</f>
        <v>-</v>
      </c>
      <c r="F682" s="8" t="str">
        <f>IFERROR(VLOOKUP(C682,选股!C682:E1678,3,FALSE),"-")</f>
        <v>-</v>
      </c>
      <c r="G682" s="8"/>
      <c r="H682" s="9"/>
      <c r="I682" s="9" t="str">
        <f t="shared" si="23"/>
        <v>-</v>
      </c>
      <c r="J682" s="9"/>
      <c r="K682" s="8"/>
    </row>
    <row r="683" customHeight="1" spans="2:11">
      <c r="B683" s="8" t="str">
        <f t="shared" si="22"/>
        <v/>
      </c>
      <c r="C683" s="8"/>
      <c r="D683" s="8"/>
      <c r="E683" s="8" t="str">
        <f>IFERROR(VLOOKUP(C683,选股!C683:E1679,2,FALSE),"-")</f>
        <v>-</v>
      </c>
      <c r="F683" s="8" t="str">
        <f>IFERROR(VLOOKUP(C683,选股!C683:E1679,3,FALSE),"-")</f>
        <v>-</v>
      </c>
      <c r="G683" s="8"/>
      <c r="H683" s="9"/>
      <c r="I683" s="9" t="str">
        <f t="shared" si="23"/>
        <v>-</v>
      </c>
      <c r="J683" s="9"/>
      <c r="K683" s="8"/>
    </row>
    <row r="684" customHeight="1" spans="2:11">
      <c r="B684" s="8" t="str">
        <f t="shared" si="22"/>
        <v/>
      </c>
      <c r="C684" s="8"/>
      <c r="D684" s="8"/>
      <c r="E684" s="8" t="str">
        <f>IFERROR(VLOOKUP(C684,选股!C684:E1680,2,FALSE),"-")</f>
        <v>-</v>
      </c>
      <c r="F684" s="8" t="str">
        <f>IFERROR(VLOOKUP(C684,选股!C684:E1680,3,FALSE),"-")</f>
        <v>-</v>
      </c>
      <c r="G684" s="8"/>
      <c r="H684" s="9"/>
      <c r="I684" s="9" t="str">
        <f t="shared" si="23"/>
        <v>-</v>
      </c>
      <c r="J684" s="9"/>
      <c r="K684" s="8"/>
    </row>
    <row r="685" customHeight="1" spans="2:11">
      <c r="B685" s="8" t="str">
        <f t="shared" si="22"/>
        <v/>
      </c>
      <c r="C685" s="8"/>
      <c r="D685" s="8"/>
      <c r="E685" s="8" t="str">
        <f>IFERROR(VLOOKUP(C685,选股!C685:E1681,2,FALSE),"-")</f>
        <v>-</v>
      </c>
      <c r="F685" s="8" t="str">
        <f>IFERROR(VLOOKUP(C685,选股!C685:E1681,3,FALSE),"-")</f>
        <v>-</v>
      </c>
      <c r="G685" s="8"/>
      <c r="H685" s="9"/>
      <c r="I685" s="9" t="str">
        <f t="shared" si="23"/>
        <v>-</v>
      </c>
      <c r="J685" s="9"/>
      <c r="K685" s="8"/>
    </row>
    <row r="686" customHeight="1" spans="2:11">
      <c r="B686" s="8" t="str">
        <f t="shared" si="22"/>
        <v/>
      </c>
      <c r="C686" s="8"/>
      <c r="D686" s="8"/>
      <c r="E686" s="8" t="str">
        <f>IFERROR(VLOOKUP(C686,选股!C686:E1682,2,FALSE),"-")</f>
        <v>-</v>
      </c>
      <c r="F686" s="8" t="str">
        <f>IFERROR(VLOOKUP(C686,选股!C686:E1682,3,FALSE),"-")</f>
        <v>-</v>
      </c>
      <c r="G686" s="8"/>
      <c r="H686" s="9"/>
      <c r="I686" s="9" t="str">
        <f t="shared" si="23"/>
        <v>-</v>
      </c>
      <c r="J686" s="9"/>
      <c r="K686" s="8"/>
    </row>
    <row r="687" customHeight="1" spans="2:11">
      <c r="B687" s="8" t="str">
        <f t="shared" si="22"/>
        <v/>
      </c>
      <c r="C687" s="8"/>
      <c r="D687" s="8"/>
      <c r="E687" s="8" t="str">
        <f>IFERROR(VLOOKUP(C687,选股!C687:E1683,2,FALSE),"-")</f>
        <v>-</v>
      </c>
      <c r="F687" s="8" t="str">
        <f>IFERROR(VLOOKUP(C687,选股!C687:E1683,3,FALSE),"-")</f>
        <v>-</v>
      </c>
      <c r="G687" s="8"/>
      <c r="H687" s="9"/>
      <c r="I687" s="9" t="str">
        <f t="shared" si="23"/>
        <v>-</v>
      </c>
      <c r="J687" s="9"/>
      <c r="K687" s="8"/>
    </row>
    <row r="688" customHeight="1" spans="2:11">
      <c r="B688" s="8" t="str">
        <f t="shared" si="22"/>
        <v/>
      </c>
      <c r="C688" s="8"/>
      <c r="D688" s="8"/>
      <c r="E688" s="8" t="str">
        <f>IFERROR(VLOOKUP(C688,选股!C688:E1684,2,FALSE),"-")</f>
        <v>-</v>
      </c>
      <c r="F688" s="8" t="str">
        <f>IFERROR(VLOOKUP(C688,选股!C688:E1684,3,FALSE),"-")</f>
        <v>-</v>
      </c>
      <c r="G688" s="8"/>
      <c r="H688" s="9"/>
      <c r="I688" s="9" t="str">
        <f t="shared" si="23"/>
        <v>-</v>
      </c>
      <c r="J688" s="9"/>
      <c r="K688" s="8"/>
    </row>
    <row r="689" customHeight="1" spans="2:11">
      <c r="B689" s="8" t="str">
        <f t="shared" si="22"/>
        <v/>
      </c>
      <c r="C689" s="8"/>
      <c r="D689" s="8"/>
      <c r="E689" s="8" t="str">
        <f>IFERROR(VLOOKUP(C689,选股!C689:E1685,2,FALSE),"-")</f>
        <v>-</v>
      </c>
      <c r="F689" s="8" t="str">
        <f>IFERROR(VLOOKUP(C689,选股!C689:E1685,3,FALSE),"-")</f>
        <v>-</v>
      </c>
      <c r="G689" s="8"/>
      <c r="H689" s="9"/>
      <c r="I689" s="9" t="str">
        <f t="shared" si="23"/>
        <v>-</v>
      </c>
      <c r="J689" s="9"/>
      <c r="K689" s="8"/>
    </row>
    <row r="690" customHeight="1" spans="2:11">
      <c r="B690" s="8" t="str">
        <f t="shared" si="22"/>
        <v/>
      </c>
      <c r="C690" s="8"/>
      <c r="D690" s="8"/>
      <c r="E690" s="8" t="str">
        <f>IFERROR(VLOOKUP(C690,选股!C690:E1686,2,FALSE),"-")</f>
        <v>-</v>
      </c>
      <c r="F690" s="8" t="str">
        <f>IFERROR(VLOOKUP(C690,选股!C690:E1686,3,FALSE),"-")</f>
        <v>-</v>
      </c>
      <c r="G690" s="8"/>
      <c r="H690" s="9"/>
      <c r="I690" s="9" t="str">
        <f t="shared" si="23"/>
        <v>-</v>
      </c>
      <c r="J690" s="9"/>
      <c r="K690" s="8"/>
    </row>
    <row r="691" customHeight="1" spans="2:11">
      <c r="B691" s="8" t="str">
        <f t="shared" si="22"/>
        <v/>
      </c>
      <c r="C691" s="8"/>
      <c r="D691" s="8"/>
      <c r="E691" s="8" t="str">
        <f>IFERROR(VLOOKUP(C691,选股!C691:E1687,2,FALSE),"-")</f>
        <v>-</v>
      </c>
      <c r="F691" s="8" t="str">
        <f>IFERROR(VLOOKUP(C691,选股!C691:E1687,3,FALSE),"-")</f>
        <v>-</v>
      </c>
      <c r="G691" s="8"/>
      <c r="H691" s="9"/>
      <c r="I691" s="9" t="str">
        <f t="shared" si="23"/>
        <v>-</v>
      </c>
      <c r="J691" s="9"/>
      <c r="K691" s="8"/>
    </row>
    <row r="692" customHeight="1" spans="2:11">
      <c r="B692" s="8" t="str">
        <f t="shared" si="22"/>
        <v/>
      </c>
      <c r="C692" s="8"/>
      <c r="D692" s="8"/>
      <c r="E692" s="8" t="str">
        <f>IFERROR(VLOOKUP(C692,选股!C692:E1688,2,FALSE),"-")</f>
        <v>-</v>
      </c>
      <c r="F692" s="8" t="str">
        <f>IFERROR(VLOOKUP(C692,选股!C692:E1688,3,FALSE),"-")</f>
        <v>-</v>
      </c>
      <c r="G692" s="8"/>
      <c r="H692" s="9"/>
      <c r="I692" s="9" t="str">
        <f t="shared" si="23"/>
        <v>-</v>
      </c>
      <c r="J692" s="9"/>
      <c r="K692" s="8"/>
    </row>
    <row r="693" customHeight="1" spans="2:11">
      <c r="B693" s="8" t="str">
        <f t="shared" si="22"/>
        <v/>
      </c>
      <c r="C693" s="8"/>
      <c r="D693" s="8"/>
      <c r="E693" s="8" t="str">
        <f>IFERROR(VLOOKUP(C693,选股!C693:E1689,2,FALSE),"-")</f>
        <v>-</v>
      </c>
      <c r="F693" s="8" t="str">
        <f>IFERROR(VLOOKUP(C693,选股!C693:E1689,3,FALSE),"-")</f>
        <v>-</v>
      </c>
      <c r="G693" s="8"/>
      <c r="H693" s="9"/>
      <c r="I693" s="9" t="str">
        <f t="shared" si="23"/>
        <v>-</v>
      </c>
      <c r="J693" s="9"/>
      <c r="K693" s="8"/>
    </row>
    <row r="694" customHeight="1" spans="2:11">
      <c r="B694" s="8" t="str">
        <f t="shared" si="22"/>
        <v/>
      </c>
      <c r="C694" s="8"/>
      <c r="D694" s="8"/>
      <c r="E694" s="8" t="str">
        <f>IFERROR(VLOOKUP(C694,选股!C694:E1690,2,FALSE),"-")</f>
        <v>-</v>
      </c>
      <c r="F694" s="8" t="str">
        <f>IFERROR(VLOOKUP(C694,选股!C694:E1690,3,FALSE),"-")</f>
        <v>-</v>
      </c>
      <c r="G694" s="8"/>
      <c r="H694" s="9"/>
      <c r="I694" s="9" t="str">
        <f t="shared" si="23"/>
        <v>-</v>
      </c>
      <c r="J694" s="9"/>
      <c r="K694" s="8"/>
    </row>
    <row r="695" customHeight="1" spans="2:11">
      <c r="B695" s="8" t="str">
        <f t="shared" si="22"/>
        <v/>
      </c>
      <c r="C695" s="8"/>
      <c r="D695" s="8"/>
      <c r="E695" s="8" t="str">
        <f>IFERROR(VLOOKUP(C695,选股!C695:E1691,2,FALSE),"-")</f>
        <v>-</v>
      </c>
      <c r="F695" s="8" t="str">
        <f>IFERROR(VLOOKUP(C695,选股!C695:E1691,3,FALSE),"-")</f>
        <v>-</v>
      </c>
      <c r="G695" s="8"/>
      <c r="H695" s="9"/>
      <c r="I695" s="9" t="str">
        <f t="shared" si="23"/>
        <v>-</v>
      </c>
      <c r="J695" s="9"/>
      <c r="K695" s="8"/>
    </row>
    <row r="696" customHeight="1" spans="2:11">
      <c r="B696" s="8" t="str">
        <f t="shared" si="22"/>
        <v/>
      </c>
      <c r="C696" s="8"/>
      <c r="D696" s="8"/>
      <c r="E696" s="8" t="str">
        <f>IFERROR(VLOOKUP(C696,选股!C696:E1692,2,FALSE),"-")</f>
        <v>-</v>
      </c>
      <c r="F696" s="8" t="str">
        <f>IFERROR(VLOOKUP(C696,选股!C696:E1692,3,FALSE),"-")</f>
        <v>-</v>
      </c>
      <c r="G696" s="8"/>
      <c r="H696" s="9"/>
      <c r="I696" s="9" t="str">
        <f t="shared" si="23"/>
        <v>-</v>
      </c>
      <c r="J696" s="9"/>
      <c r="K696" s="8"/>
    </row>
    <row r="697" customHeight="1" spans="2:11">
      <c r="B697" s="8" t="str">
        <f t="shared" si="22"/>
        <v/>
      </c>
      <c r="C697" s="8"/>
      <c r="D697" s="8"/>
      <c r="E697" s="8" t="str">
        <f>IFERROR(VLOOKUP(C697,选股!C697:E1693,2,FALSE),"-")</f>
        <v>-</v>
      </c>
      <c r="F697" s="8" t="str">
        <f>IFERROR(VLOOKUP(C697,选股!C697:E1693,3,FALSE),"-")</f>
        <v>-</v>
      </c>
      <c r="G697" s="8"/>
      <c r="H697" s="9"/>
      <c r="I697" s="9" t="str">
        <f t="shared" si="23"/>
        <v>-</v>
      </c>
      <c r="J697" s="9"/>
      <c r="K697" s="8"/>
    </row>
    <row r="698" customHeight="1" spans="2:11">
      <c r="B698" s="8" t="str">
        <f t="shared" si="22"/>
        <v/>
      </c>
      <c r="C698" s="8"/>
      <c r="D698" s="8"/>
      <c r="E698" s="8" t="str">
        <f>IFERROR(VLOOKUP(C698,选股!C698:E1694,2,FALSE),"-")</f>
        <v>-</v>
      </c>
      <c r="F698" s="8" t="str">
        <f>IFERROR(VLOOKUP(C698,选股!C698:E1694,3,FALSE),"-")</f>
        <v>-</v>
      </c>
      <c r="G698" s="8"/>
      <c r="H698" s="9"/>
      <c r="I698" s="9" t="str">
        <f t="shared" si="23"/>
        <v>-</v>
      </c>
      <c r="J698" s="9"/>
      <c r="K698" s="8"/>
    </row>
    <row r="699" customHeight="1" spans="2:11">
      <c r="B699" s="8" t="str">
        <f t="shared" si="22"/>
        <v/>
      </c>
      <c r="C699" s="8"/>
      <c r="D699" s="8"/>
      <c r="E699" s="8" t="str">
        <f>IFERROR(VLOOKUP(C699,选股!C699:E1695,2,FALSE),"-")</f>
        <v>-</v>
      </c>
      <c r="F699" s="8" t="str">
        <f>IFERROR(VLOOKUP(C699,选股!C699:E1695,3,FALSE),"-")</f>
        <v>-</v>
      </c>
      <c r="G699" s="8"/>
      <c r="H699" s="9"/>
      <c r="I699" s="9" t="str">
        <f t="shared" si="23"/>
        <v>-</v>
      </c>
      <c r="J699" s="9"/>
      <c r="K699" s="8"/>
    </row>
    <row r="700" customHeight="1" spans="2:11">
      <c r="B700" s="8" t="str">
        <f t="shared" si="22"/>
        <v/>
      </c>
      <c r="C700" s="8"/>
      <c r="D700" s="8"/>
      <c r="E700" s="8" t="str">
        <f>IFERROR(VLOOKUP(C700,选股!C700:E1696,2,FALSE),"-")</f>
        <v>-</v>
      </c>
      <c r="F700" s="8" t="str">
        <f>IFERROR(VLOOKUP(C700,选股!C700:E1696,3,FALSE),"-")</f>
        <v>-</v>
      </c>
      <c r="G700" s="8"/>
      <c r="H700" s="9"/>
      <c r="I700" s="9" t="str">
        <f t="shared" si="23"/>
        <v>-</v>
      </c>
      <c r="J700" s="9"/>
      <c r="K700" s="8"/>
    </row>
    <row r="701" customHeight="1" spans="2:11">
      <c r="B701" s="8" t="str">
        <f t="shared" si="22"/>
        <v/>
      </c>
      <c r="C701" s="8"/>
      <c r="D701" s="8"/>
      <c r="E701" s="8" t="str">
        <f>IFERROR(VLOOKUP(C701,选股!C701:E1697,2,FALSE),"-")</f>
        <v>-</v>
      </c>
      <c r="F701" s="8" t="str">
        <f>IFERROR(VLOOKUP(C701,选股!C701:E1697,3,FALSE),"-")</f>
        <v>-</v>
      </c>
      <c r="G701" s="8"/>
      <c r="H701" s="9"/>
      <c r="I701" s="9" t="str">
        <f t="shared" si="23"/>
        <v>-</v>
      </c>
      <c r="J701" s="9"/>
      <c r="K701" s="8"/>
    </row>
    <row r="702" customHeight="1" spans="2:11">
      <c r="B702" s="8" t="str">
        <f t="shared" si="22"/>
        <v/>
      </c>
      <c r="C702" s="8"/>
      <c r="D702" s="8"/>
      <c r="E702" s="8" t="str">
        <f>IFERROR(VLOOKUP(C702,选股!C702:E1698,2,FALSE),"-")</f>
        <v>-</v>
      </c>
      <c r="F702" s="8" t="str">
        <f>IFERROR(VLOOKUP(C702,选股!C702:E1698,3,FALSE),"-")</f>
        <v>-</v>
      </c>
      <c r="G702" s="8"/>
      <c r="H702" s="9"/>
      <c r="I702" s="9" t="str">
        <f t="shared" si="23"/>
        <v>-</v>
      </c>
      <c r="J702" s="9"/>
      <c r="K702" s="8"/>
    </row>
    <row r="703" customHeight="1" spans="2:11">
      <c r="B703" s="8" t="str">
        <f t="shared" si="22"/>
        <v/>
      </c>
      <c r="C703" s="8"/>
      <c r="D703" s="8"/>
      <c r="E703" s="8" t="str">
        <f>IFERROR(VLOOKUP(C703,选股!C703:E1699,2,FALSE),"-")</f>
        <v>-</v>
      </c>
      <c r="F703" s="8" t="str">
        <f>IFERROR(VLOOKUP(C703,选股!C703:E1699,3,FALSE),"-")</f>
        <v>-</v>
      </c>
      <c r="G703" s="8"/>
      <c r="H703" s="9"/>
      <c r="I703" s="9" t="str">
        <f t="shared" si="23"/>
        <v>-</v>
      </c>
      <c r="J703" s="9"/>
      <c r="K703" s="8"/>
    </row>
    <row r="704" customHeight="1" spans="2:11">
      <c r="B704" s="8" t="str">
        <f t="shared" si="22"/>
        <v/>
      </c>
      <c r="C704" s="8"/>
      <c r="D704" s="8"/>
      <c r="E704" s="8" t="str">
        <f>IFERROR(VLOOKUP(C704,选股!C704:E1700,2,FALSE),"-")</f>
        <v>-</v>
      </c>
      <c r="F704" s="8" t="str">
        <f>IFERROR(VLOOKUP(C704,选股!C704:E1700,3,FALSE),"-")</f>
        <v>-</v>
      </c>
      <c r="G704" s="8"/>
      <c r="H704" s="9"/>
      <c r="I704" s="9" t="str">
        <f t="shared" si="23"/>
        <v>-</v>
      </c>
      <c r="J704" s="9"/>
      <c r="K704" s="8"/>
    </row>
    <row r="705" customHeight="1" spans="2:11">
      <c r="B705" s="8" t="str">
        <f t="shared" si="22"/>
        <v/>
      </c>
      <c r="C705" s="8"/>
      <c r="D705" s="8"/>
      <c r="E705" s="8" t="str">
        <f>IFERROR(VLOOKUP(C705,选股!C705:E1701,2,FALSE),"-")</f>
        <v>-</v>
      </c>
      <c r="F705" s="8" t="str">
        <f>IFERROR(VLOOKUP(C705,选股!C705:E1701,3,FALSE),"-")</f>
        <v>-</v>
      </c>
      <c r="G705" s="8"/>
      <c r="H705" s="9"/>
      <c r="I705" s="9" t="str">
        <f t="shared" si="23"/>
        <v>-</v>
      </c>
      <c r="J705" s="9"/>
      <c r="K705" s="8"/>
    </row>
    <row r="706" customHeight="1" spans="2:11">
      <c r="B706" s="8" t="str">
        <f t="shared" si="22"/>
        <v/>
      </c>
      <c r="C706" s="8"/>
      <c r="D706" s="8"/>
      <c r="E706" s="8" t="str">
        <f>IFERROR(VLOOKUP(C706,选股!C706:E1702,2,FALSE),"-")</f>
        <v>-</v>
      </c>
      <c r="F706" s="8" t="str">
        <f>IFERROR(VLOOKUP(C706,选股!C706:E1702,3,FALSE),"-")</f>
        <v>-</v>
      </c>
      <c r="G706" s="8"/>
      <c r="H706" s="9"/>
      <c r="I706" s="9" t="str">
        <f t="shared" si="23"/>
        <v>-</v>
      </c>
      <c r="J706" s="9"/>
      <c r="K706" s="8"/>
    </row>
    <row r="707" customHeight="1" spans="2:11">
      <c r="B707" s="8" t="str">
        <f t="shared" si="22"/>
        <v/>
      </c>
      <c r="C707" s="8"/>
      <c r="D707" s="8"/>
      <c r="E707" s="8" t="str">
        <f>IFERROR(VLOOKUP(C707,选股!C707:E1703,2,FALSE),"-")</f>
        <v>-</v>
      </c>
      <c r="F707" s="8" t="str">
        <f>IFERROR(VLOOKUP(C707,选股!C707:E1703,3,FALSE),"-")</f>
        <v>-</v>
      </c>
      <c r="G707" s="8"/>
      <c r="H707" s="9"/>
      <c r="I707" s="9" t="str">
        <f t="shared" si="23"/>
        <v>-</v>
      </c>
      <c r="J707" s="9"/>
      <c r="K707" s="8"/>
    </row>
    <row r="708" customHeight="1" spans="2:11">
      <c r="B708" s="8" t="str">
        <f t="shared" si="22"/>
        <v/>
      </c>
      <c r="C708" s="8"/>
      <c r="D708" s="8"/>
      <c r="E708" s="8" t="str">
        <f>IFERROR(VLOOKUP(C708,选股!C708:E1704,2,FALSE),"-")</f>
        <v>-</v>
      </c>
      <c r="F708" s="8" t="str">
        <f>IFERROR(VLOOKUP(C708,选股!C708:E1704,3,FALSE),"-")</f>
        <v>-</v>
      </c>
      <c r="G708" s="8"/>
      <c r="H708" s="9"/>
      <c r="I708" s="9" t="str">
        <f t="shared" si="23"/>
        <v>-</v>
      </c>
      <c r="J708" s="9"/>
      <c r="K708" s="8"/>
    </row>
    <row r="709" customHeight="1" spans="2:11">
      <c r="B709" s="8" t="str">
        <f t="shared" ref="B709:B772" si="24">IF(C709&lt;&gt;"",ROW()-3,"")</f>
        <v/>
      </c>
      <c r="C709" s="8"/>
      <c r="D709" s="8"/>
      <c r="E709" s="8" t="str">
        <f>IFERROR(VLOOKUP(C709,选股!C709:E1705,2,FALSE),"-")</f>
        <v>-</v>
      </c>
      <c r="F709" s="8" t="str">
        <f>IFERROR(VLOOKUP(C709,选股!C709:E1705,3,FALSE),"-")</f>
        <v>-</v>
      </c>
      <c r="G709" s="8"/>
      <c r="H709" s="9"/>
      <c r="I709" s="9" t="str">
        <f t="shared" ref="I709:I772" si="25">IFERROR(IF(AND(G709&lt;&gt;"",H709&lt;&gt;""),G709*H709,"-"),"")</f>
        <v>-</v>
      </c>
      <c r="J709" s="9"/>
      <c r="K709" s="8"/>
    </row>
    <row r="710" customHeight="1" spans="2:11">
      <c r="B710" s="8" t="str">
        <f t="shared" si="24"/>
        <v/>
      </c>
      <c r="C710" s="8"/>
      <c r="D710" s="8"/>
      <c r="E710" s="8" t="str">
        <f>IFERROR(VLOOKUP(C710,选股!C710:E1706,2,FALSE),"-")</f>
        <v>-</v>
      </c>
      <c r="F710" s="8" t="str">
        <f>IFERROR(VLOOKUP(C710,选股!C710:E1706,3,FALSE),"-")</f>
        <v>-</v>
      </c>
      <c r="G710" s="8"/>
      <c r="H710" s="9"/>
      <c r="I710" s="9" t="str">
        <f t="shared" si="25"/>
        <v>-</v>
      </c>
      <c r="J710" s="9"/>
      <c r="K710" s="8"/>
    </row>
    <row r="711" customHeight="1" spans="2:11">
      <c r="B711" s="8" t="str">
        <f t="shared" si="24"/>
        <v/>
      </c>
      <c r="C711" s="8"/>
      <c r="D711" s="8"/>
      <c r="E711" s="8" t="str">
        <f>IFERROR(VLOOKUP(C711,选股!C711:E1707,2,FALSE),"-")</f>
        <v>-</v>
      </c>
      <c r="F711" s="8" t="str">
        <f>IFERROR(VLOOKUP(C711,选股!C711:E1707,3,FALSE),"-")</f>
        <v>-</v>
      </c>
      <c r="G711" s="8"/>
      <c r="H711" s="9"/>
      <c r="I711" s="9" t="str">
        <f t="shared" si="25"/>
        <v>-</v>
      </c>
      <c r="J711" s="9"/>
      <c r="K711" s="8"/>
    </row>
    <row r="712" customHeight="1" spans="2:11">
      <c r="B712" s="8" t="str">
        <f t="shared" si="24"/>
        <v/>
      </c>
      <c r="C712" s="8"/>
      <c r="D712" s="8"/>
      <c r="E712" s="8" t="str">
        <f>IFERROR(VLOOKUP(C712,选股!C712:E1708,2,FALSE),"-")</f>
        <v>-</v>
      </c>
      <c r="F712" s="8" t="str">
        <f>IFERROR(VLOOKUP(C712,选股!C712:E1708,3,FALSE),"-")</f>
        <v>-</v>
      </c>
      <c r="G712" s="8"/>
      <c r="H712" s="9"/>
      <c r="I712" s="9" t="str">
        <f t="shared" si="25"/>
        <v>-</v>
      </c>
      <c r="J712" s="9"/>
      <c r="K712" s="8"/>
    </row>
    <row r="713" customHeight="1" spans="2:11">
      <c r="B713" s="8" t="str">
        <f t="shared" si="24"/>
        <v/>
      </c>
      <c r="C713" s="8"/>
      <c r="D713" s="8"/>
      <c r="E713" s="8" t="str">
        <f>IFERROR(VLOOKUP(C713,选股!C713:E1709,2,FALSE),"-")</f>
        <v>-</v>
      </c>
      <c r="F713" s="8" t="str">
        <f>IFERROR(VLOOKUP(C713,选股!C713:E1709,3,FALSE),"-")</f>
        <v>-</v>
      </c>
      <c r="G713" s="8"/>
      <c r="H713" s="9"/>
      <c r="I713" s="9" t="str">
        <f t="shared" si="25"/>
        <v>-</v>
      </c>
      <c r="J713" s="9"/>
      <c r="K713" s="8"/>
    </row>
    <row r="714" customHeight="1" spans="2:11">
      <c r="B714" s="8" t="str">
        <f t="shared" si="24"/>
        <v/>
      </c>
      <c r="C714" s="8"/>
      <c r="D714" s="8"/>
      <c r="E714" s="8" t="str">
        <f>IFERROR(VLOOKUP(C714,选股!C714:E1710,2,FALSE),"-")</f>
        <v>-</v>
      </c>
      <c r="F714" s="8" t="str">
        <f>IFERROR(VLOOKUP(C714,选股!C714:E1710,3,FALSE),"-")</f>
        <v>-</v>
      </c>
      <c r="G714" s="8"/>
      <c r="H714" s="9"/>
      <c r="I714" s="9" t="str">
        <f t="shared" si="25"/>
        <v>-</v>
      </c>
      <c r="J714" s="9"/>
      <c r="K714" s="8"/>
    </row>
    <row r="715" customHeight="1" spans="2:11">
      <c r="B715" s="8" t="str">
        <f t="shared" si="24"/>
        <v/>
      </c>
      <c r="C715" s="8"/>
      <c r="D715" s="8"/>
      <c r="E715" s="8" t="str">
        <f>IFERROR(VLOOKUP(C715,选股!C715:E1711,2,FALSE),"-")</f>
        <v>-</v>
      </c>
      <c r="F715" s="8" t="str">
        <f>IFERROR(VLOOKUP(C715,选股!C715:E1711,3,FALSE),"-")</f>
        <v>-</v>
      </c>
      <c r="G715" s="8"/>
      <c r="H715" s="9"/>
      <c r="I715" s="9" t="str">
        <f t="shared" si="25"/>
        <v>-</v>
      </c>
      <c r="J715" s="9"/>
      <c r="K715" s="8"/>
    </row>
    <row r="716" customHeight="1" spans="2:11">
      <c r="B716" s="8" t="str">
        <f t="shared" si="24"/>
        <v/>
      </c>
      <c r="C716" s="8"/>
      <c r="D716" s="8"/>
      <c r="E716" s="8" t="str">
        <f>IFERROR(VLOOKUP(C716,选股!C716:E1712,2,FALSE),"-")</f>
        <v>-</v>
      </c>
      <c r="F716" s="8" t="str">
        <f>IFERROR(VLOOKUP(C716,选股!C716:E1712,3,FALSE),"-")</f>
        <v>-</v>
      </c>
      <c r="G716" s="8"/>
      <c r="H716" s="9"/>
      <c r="I716" s="9" t="str">
        <f t="shared" si="25"/>
        <v>-</v>
      </c>
      <c r="J716" s="9"/>
      <c r="K716" s="8"/>
    </row>
    <row r="717" customHeight="1" spans="2:11">
      <c r="B717" s="8" t="str">
        <f t="shared" si="24"/>
        <v/>
      </c>
      <c r="C717" s="8"/>
      <c r="D717" s="8"/>
      <c r="E717" s="8" t="str">
        <f>IFERROR(VLOOKUP(C717,选股!C717:E1713,2,FALSE),"-")</f>
        <v>-</v>
      </c>
      <c r="F717" s="8" t="str">
        <f>IFERROR(VLOOKUP(C717,选股!C717:E1713,3,FALSE),"-")</f>
        <v>-</v>
      </c>
      <c r="G717" s="8"/>
      <c r="H717" s="9"/>
      <c r="I717" s="9" t="str">
        <f t="shared" si="25"/>
        <v>-</v>
      </c>
      <c r="J717" s="9"/>
      <c r="K717" s="8"/>
    </row>
    <row r="718" customHeight="1" spans="2:11">
      <c r="B718" s="8" t="str">
        <f t="shared" si="24"/>
        <v/>
      </c>
      <c r="C718" s="8"/>
      <c r="D718" s="8"/>
      <c r="E718" s="8" t="str">
        <f>IFERROR(VLOOKUP(C718,选股!C718:E1714,2,FALSE),"-")</f>
        <v>-</v>
      </c>
      <c r="F718" s="8" t="str">
        <f>IFERROR(VLOOKUP(C718,选股!C718:E1714,3,FALSE),"-")</f>
        <v>-</v>
      </c>
      <c r="G718" s="8"/>
      <c r="H718" s="9"/>
      <c r="I718" s="9" t="str">
        <f t="shared" si="25"/>
        <v>-</v>
      </c>
      <c r="J718" s="9"/>
      <c r="K718" s="8"/>
    </row>
    <row r="719" customHeight="1" spans="2:11">
      <c r="B719" s="8" t="str">
        <f t="shared" si="24"/>
        <v/>
      </c>
      <c r="C719" s="8"/>
      <c r="D719" s="8"/>
      <c r="E719" s="8" t="str">
        <f>IFERROR(VLOOKUP(C719,选股!C719:E1715,2,FALSE),"-")</f>
        <v>-</v>
      </c>
      <c r="F719" s="8" t="str">
        <f>IFERROR(VLOOKUP(C719,选股!C719:E1715,3,FALSE),"-")</f>
        <v>-</v>
      </c>
      <c r="G719" s="8"/>
      <c r="H719" s="9"/>
      <c r="I719" s="9" t="str">
        <f t="shared" si="25"/>
        <v>-</v>
      </c>
      <c r="J719" s="9"/>
      <c r="K719" s="8"/>
    </row>
    <row r="720" customHeight="1" spans="2:11">
      <c r="B720" s="8" t="str">
        <f t="shared" si="24"/>
        <v/>
      </c>
      <c r="C720" s="8"/>
      <c r="D720" s="8"/>
      <c r="E720" s="8" t="str">
        <f>IFERROR(VLOOKUP(C720,选股!C720:E1716,2,FALSE),"-")</f>
        <v>-</v>
      </c>
      <c r="F720" s="8" t="str">
        <f>IFERROR(VLOOKUP(C720,选股!C720:E1716,3,FALSE),"-")</f>
        <v>-</v>
      </c>
      <c r="G720" s="8"/>
      <c r="H720" s="9"/>
      <c r="I720" s="9" t="str">
        <f t="shared" si="25"/>
        <v>-</v>
      </c>
      <c r="J720" s="9"/>
      <c r="K720" s="8"/>
    </row>
    <row r="721" customHeight="1" spans="2:11">
      <c r="B721" s="8" t="str">
        <f t="shared" si="24"/>
        <v/>
      </c>
      <c r="C721" s="8"/>
      <c r="D721" s="8"/>
      <c r="E721" s="8" t="str">
        <f>IFERROR(VLOOKUP(C721,选股!C721:E1717,2,FALSE),"-")</f>
        <v>-</v>
      </c>
      <c r="F721" s="8" t="str">
        <f>IFERROR(VLOOKUP(C721,选股!C721:E1717,3,FALSE),"-")</f>
        <v>-</v>
      </c>
      <c r="G721" s="8"/>
      <c r="H721" s="9"/>
      <c r="I721" s="9" t="str">
        <f t="shared" si="25"/>
        <v>-</v>
      </c>
      <c r="J721" s="9"/>
      <c r="K721" s="8"/>
    </row>
    <row r="722" customHeight="1" spans="2:11">
      <c r="B722" s="8" t="str">
        <f t="shared" si="24"/>
        <v/>
      </c>
      <c r="C722" s="8"/>
      <c r="D722" s="8"/>
      <c r="E722" s="8" t="str">
        <f>IFERROR(VLOOKUP(C722,选股!C722:E1718,2,FALSE),"-")</f>
        <v>-</v>
      </c>
      <c r="F722" s="8" t="str">
        <f>IFERROR(VLOOKUP(C722,选股!C722:E1718,3,FALSE),"-")</f>
        <v>-</v>
      </c>
      <c r="G722" s="8"/>
      <c r="H722" s="9"/>
      <c r="I722" s="9" t="str">
        <f t="shared" si="25"/>
        <v>-</v>
      </c>
      <c r="J722" s="9"/>
      <c r="K722" s="8"/>
    </row>
    <row r="723" customHeight="1" spans="2:11">
      <c r="B723" s="8" t="str">
        <f t="shared" si="24"/>
        <v/>
      </c>
      <c r="C723" s="8"/>
      <c r="D723" s="8"/>
      <c r="E723" s="8" t="str">
        <f>IFERROR(VLOOKUP(C723,选股!C723:E1719,2,FALSE),"-")</f>
        <v>-</v>
      </c>
      <c r="F723" s="8" t="str">
        <f>IFERROR(VLOOKUP(C723,选股!C723:E1719,3,FALSE),"-")</f>
        <v>-</v>
      </c>
      <c r="G723" s="8"/>
      <c r="H723" s="9"/>
      <c r="I723" s="9" t="str">
        <f t="shared" si="25"/>
        <v>-</v>
      </c>
      <c r="J723" s="9"/>
      <c r="K723" s="8"/>
    </row>
    <row r="724" customHeight="1" spans="2:11">
      <c r="B724" s="8" t="str">
        <f t="shared" si="24"/>
        <v/>
      </c>
      <c r="C724" s="8"/>
      <c r="D724" s="8"/>
      <c r="E724" s="8" t="str">
        <f>IFERROR(VLOOKUP(C724,选股!C724:E1720,2,FALSE),"-")</f>
        <v>-</v>
      </c>
      <c r="F724" s="8" t="str">
        <f>IFERROR(VLOOKUP(C724,选股!C724:E1720,3,FALSE),"-")</f>
        <v>-</v>
      </c>
      <c r="G724" s="8"/>
      <c r="H724" s="9"/>
      <c r="I724" s="9" t="str">
        <f t="shared" si="25"/>
        <v>-</v>
      </c>
      <c r="J724" s="9"/>
      <c r="K724" s="8"/>
    </row>
    <row r="725" customHeight="1" spans="2:11">
      <c r="B725" s="8" t="str">
        <f t="shared" si="24"/>
        <v/>
      </c>
      <c r="C725" s="8"/>
      <c r="D725" s="8"/>
      <c r="E725" s="8" t="str">
        <f>IFERROR(VLOOKUP(C725,选股!C725:E1721,2,FALSE),"-")</f>
        <v>-</v>
      </c>
      <c r="F725" s="8" t="str">
        <f>IFERROR(VLOOKUP(C725,选股!C725:E1721,3,FALSE),"-")</f>
        <v>-</v>
      </c>
      <c r="G725" s="8"/>
      <c r="H725" s="9"/>
      <c r="I725" s="9" t="str">
        <f t="shared" si="25"/>
        <v>-</v>
      </c>
      <c r="J725" s="9"/>
      <c r="K725" s="8"/>
    </row>
    <row r="726" customHeight="1" spans="2:11">
      <c r="B726" s="8" t="str">
        <f t="shared" si="24"/>
        <v/>
      </c>
      <c r="C726" s="8"/>
      <c r="D726" s="8"/>
      <c r="E726" s="8" t="str">
        <f>IFERROR(VLOOKUP(C726,选股!C726:E1722,2,FALSE),"-")</f>
        <v>-</v>
      </c>
      <c r="F726" s="8" t="str">
        <f>IFERROR(VLOOKUP(C726,选股!C726:E1722,3,FALSE),"-")</f>
        <v>-</v>
      </c>
      <c r="G726" s="8"/>
      <c r="H726" s="9"/>
      <c r="I726" s="9" t="str">
        <f t="shared" si="25"/>
        <v>-</v>
      </c>
      <c r="J726" s="9"/>
      <c r="K726" s="8"/>
    </row>
    <row r="727" customHeight="1" spans="2:11">
      <c r="B727" s="8" t="str">
        <f t="shared" si="24"/>
        <v/>
      </c>
      <c r="C727" s="8"/>
      <c r="D727" s="8"/>
      <c r="E727" s="8" t="str">
        <f>IFERROR(VLOOKUP(C727,选股!C727:E1723,2,FALSE),"-")</f>
        <v>-</v>
      </c>
      <c r="F727" s="8" t="str">
        <f>IFERROR(VLOOKUP(C727,选股!C727:E1723,3,FALSE),"-")</f>
        <v>-</v>
      </c>
      <c r="G727" s="8"/>
      <c r="H727" s="9"/>
      <c r="I727" s="9" t="str">
        <f t="shared" si="25"/>
        <v>-</v>
      </c>
      <c r="J727" s="9"/>
      <c r="K727" s="8"/>
    </row>
    <row r="728" customHeight="1" spans="2:11">
      <c r="B728" s="8" t="str">
        <f t="shared" si="24"/>
        <v/>
      </c>
      <c r="C728" s="8"/>
      <c r="D728" s="8"/>
      <c r="E728" s="8" t="str">
        <f>IFERROR(VLOOKUP(C728,选股!C728:E1724,2,FALSE),"-")</f>
        <v>-</v>
      </c>
      <c r="F728" s="8" t="str">
        <f>IFERROR(VLOOKUP(C728,选股!C728:E1724,3,FALSE),"-")</f>
        <v>-</v>
      </c>
      <c r="G728" s="8"/>
      <c r="H728" s="9"/>
      <c r="I728" s="9" t="str">
        <f t="shared" si="25"/>
        <v>-</v>
      </c>
      <c r="J728" s="9"/>
      <c r="K728" s="8"/>
    </row>
    <row r="729" customHeight="1" spans="2:11">
      <c r="B729" s="8" t="str">
        <f t="shared" si="24"/>
        <v/>
      </c>
      <c r="C729" s="8"/>
      <c r="D729" s="8"/>
      <c r="E729" s="8" t="str">
        <f>IFERROR(VLOOKUP(C729,选股!C729:E1725,2,FALSE),"-")</f>
        <v>-</v>
      </c>
      <c r="F729" s="8" t="str">
        <f>IFERROR(VLOOKUP(C729,选股!C729:E1725,3,FALSE),"-")</f>
        <v>-</v>
      </c>
      <c r="G729" s="8"/>
      <c r="H729" s="9"/>
      <c r="I729" s="9" t="str">
        <f t="shared" si="25"/>
        <v>-</v>
      </c>
      <c r="J729" s="9"/>
      <c r="K729" s="8"/>
    </row>
    <row r="730" customHeight="1" spans="2:11">
      <c r="B730" s="8" t="str">
        <f t="shared" si="24"/>
        <v/>
      </c>
      <c r="C730" s="8"/>
      <c r="D730" s="8"/>
      <c r="E730" s="8" t="str">
        <f>IFERROR(VLOOKUP(C730,选股!C730:E1726,2,FALSE),"-")</f>
        <v>-</v>
      </c>
      <c r="F730" s="8" t="str">
        <f>IFERROR(VLOOKUP(C730,选股!C730:E1726,3,FALSE),"-")</f>
        <v>-</v>
      </c>
      <c r="G730" s="8"/>
      <c r="H730" s="9"/>
      <c r="I730" s="9" t="str">
        <f t="shared" si="25"/>
        <v>-</v>
      </c>
      <c r="J730" s="9"/>
      <c r="K730" s="8"/>
    </row>
    <row r="731" customHeight="1" spans="2:11">
      <c r="B731" s="8" t="str">
        <f t="shared" si="24"/>
        <v/>
      </c>
      <c r="C731" s="8"/>
      <c r="D731" s="8"/>
      <c r="E731" s="8" t="str">
        <f>IFERROR(VLOOKUP(C731,选股!C731:E1727,2,FALSE),"-")</f>
        <v>-</v>
      </c>
      <c r="F731" s="8" t="str">
        <f>IFERROR(VLOOKUP(C731,选股!C731:E1727,3,FALSE),"-")</f>
        <v>-</v>
      </c>
      <c r="G731" s="8"/>
      <c r="H731" s="9"/>
      <c r="I731" s="9" t="str">
        <f t="shared" si="25"/>
        <v>-</v>
      </c>
      <c r="J731" s="9"/>
      <c r="K731" s="8"/>
    </row>
    <row r="732" customHeight="1" spans="2:11">
      <c r="B732" s="8" t="str">
        <f t="shared" si="24"/>
        <v/>
      </c>
      <c r="C732" s="8"/>
      <c r="D732" s="8"/>
      <c r="E732" s="8" t="str">
        <f>IFERROR(VLOOKUP(C732,选股!C732:E1728,2,FALSE),"-")</f>
        <v>-</v>
      </c>
      <c r="F732" s="8" t="str">
        <f>IFERROR(VLOOKUP(C732,选股!C732:E1728,3,FALSE),"-")</f>
        <v>-</v>
      </c>
      <c r="G732" s="8"/>
      <c r="H732" s="9"/>
      <c r="I732" s="9" t="str">
        <f t="shared" si="25"/>
        <v>-</v>
      </c>
      <c r="J732" s="9"/>
      <c r="K732" s="8"/>
    </row>
    <row r="733" customHeight="1" spans="2:11">
      <c r="B733" s="8" t="str">
        <f t="shared" si="24"/>
        <v/>
      </c>
      <c r="C733" s="8"/>
      <c r="D733" s="8"/>
      <c r="E733" s="8" t="str">
        <f>IFERROR(VLOOKUP(C733,选股!C733:E1729,2,FALSE),"-")</f>
        <v>-</v>
      </c>
      <c r="F733" s="8" t="str">
        <f>IFERROR(VLOOKUP(C733,选股!C733:E1729,3,FALSE),"-")</f>
        <v>-</v>
      </c>
      <c r="G733" s="8"/>
      <c r="H733" s="9"/>
      <c r="I733" s="9" t="str">
        <f t="shared" si="25"/>
        <v>-</v>
      </c>
      <c r="J733" s="9"/>
      <c r="K733" s="8"/>
    </row>
    <row r="734" customHeight="1" spans="2:11">
      <c r="B734" s="8" t="str">
        <f t="shared" si="24"/>
        <v/>
      </c>
      <c r="C734" s="8"/>
      <c r="D734" s="8"/>
      <c r="E734" s="8" t="str">
        <f>IFERROR(VLOOKUP(C734,选股!C734:E1730,2,FALSE),"-")</f>
        <v>-</v>
      </c>
      <c r="F734" s="8" t="str">
        <f>IFERROR(VLOOKUP(C734,选股!C734:E1730,3,FALSE),"-")</f>
        <v>-</v>
      </c>
      <c r="G734" s="8"/>
      <c r="H734" s="9"/>
      <c r="I734" s="9" t="str">
        <f t="shared" si="25"/>
        <v>-</v>
      </c>
      <c r="J734" s="9"/>
      <c r="K734" s="8"/>
    </row>
    <row r="735" customHeight="1" spans="2:11">
      <c r="B735" s="8" t="str">
        <f t="shared" si="24"/>
        <v/>
      </c>
      <c r="C735" s="8"/>
      <c r="D735" s="8"/>
      <c r="E735" s="8" t="str">
        <f>IFERROR(VLOOKUP(C735,选股!C735:E1731,2,FALSE),"-")</f>
        <v>-</v>
      </c>
      <c r="F735" s="8" t="str">
        <f>IFERROR(VLOOKUP(C735,选股!C735:E1731,3,FALSE),"-")</f>
        <v>-</v>
      </c>
      <c r="G735" s="8"/>
      <c r="H735" s="9"/>
      <c r="I735" s="9" t="str">
        <f t="shared" si="25"/>
        <v>-</v>
      </c>
      <c r="J735" s="9"/>
      <c r="K735" s="8"/>
    </row>
    <row r="736" customHeight="1" spans="2:11">
      <c r="B736" s="8" t="str">
        <f t="shared" si="24"/>
        <v/>
      </c>
      <c r="C736" s="8"/>
      <c r="D736" s="8"/>
      <c r="E736" s="8" t="str">
        <f>IFERROR(VLOOKUP(C736,选股!C736:E1732,2,FALSE),"-")</f>
        <v>-</v>
      </c>
      <c r="F736" s="8" t="str">
        <f>IFERROR(VLOOKUP(C736,选股!C736:E1732,3,FALSE),"-")</f>
        <v>-</v>
      </c>
      <c r="G736" s="8"/>
      <c r="H736" s="9"/>
      <c r="I736" s="9" t="str">
        <f t="shared" si="25"/>
        <v>-</v>
      </c>
      <c r="J736" s="9"/>
      <c r="K736" s="8"/>
    </row>
    <row r="737" customHeight="1" spans="2:11">
      <c r="B737" s="8" t="str">
        <f t="shared" si="24"/>
        <v/>
      </c>
      <c r="C737" s="8"/>
      <c r="D737" s="8"/>
      <c r="E737" s="8" t="str">
        <f>IFERROR(VLOOKUP(C737,选股!C737:E1733,2,FALSE),"-")</f>
        <v>-</v>
      </c>
      <c r="F737" s="8" t="str">
        <f>IFERROR(VLOOKUP(C737,选股!C737:E1733,3,FALSE),"-")</f>
        <v>-</v>
      </c>
      <c r="G737" s="8"/>
      <c r="H737" s="9"/>
      <c r="I737" s="9" t="str">
        <f t="shared" si="25"/>
        <v>-</v>
      </c>
      <c r="J737" s="9"/>
      <c r="K737" s="8"/>
    </row>
    <row r="738" customHeight="1" spans="2:11">
      <c r="B738" s="8" t="str">
        <f t="shared" si="24"/>
        <v/>
      </c>
      <c r="C738" s="8"/>
      <c r="D738" s="8"/>
      <c r="E738" s="8" t="str">
        <f>IFERROR(VLOOKUP(C738,选股!C738:E1734,2,FALSE),"-")</f>
        <v>-</v>
      </c>
      <c r="F738" s="8" t="str">
        <f>IFERROR(VLOOKUP(C738,选股!C738:E1734,3,FALSE),"-")</f>
        <v>-</v>
      </c>
      <c r="G738" s="8"/>
      <c r="H738" s="9"/>
      <c r="I738" s="9" t="str">
        <f t="shared" si="25"/>
        <v>-</v>
      </c>
      <c r="J738" s="9"/>
      <c r="K738" s="8"/>
    </row>
    <row r="739" customHeight="1" spans="2:11">
      <c r="B739" s="8" t="str">
        <f t="shared" si="24"/>
        <v/>
      </c>
      <c r="C739" s="8"/>
      <c r="D739" s="8"/>
      <c r="E739" s="8" t="str">
        <f>IFERROR(VLOOKUP(C739,选股!C739:E1735,2,FALSE),"-")</f>
        <v>-</v>
      </c>
      <c r="F739" s="8" t="str">
        <f>IFERROR(VLOOKUP(C739,选股!C739:E1735,3,FALSE),"-")</f>
        <v>-</v>
      </c>
      <c r="G739" s="8"/>
      <c r="H739" s="9"/>
      <c r="I739" s="9" t="str">
        <f t="shared" si="25"/>
        <v>-</v>
      </c>
      <c r="J739" s="9"/>
      <c r="K739" s="8"/>
    </row>
    <row r="740" customHeight="1" spans="2:11">
      <c r="B740" s="8" t="str">
        <f t="shared" si="24"/>
        <v/>
      </c>
      <c r="C740" s="8"/>
      <c r="D740" s="8"/>
      <c r="E740" s="8" t="str">
        <f>IFERROR(VLOOKUP(C740,选股!C740:E1736,2,FALSE),"-")</f>
        <v>-</v>
      </c>
      <c r="F740" s="8" t="str">
        <f>IFERROR(VLOOKUP(C740,选股!C740:E1736,3,FALSE),"-")</f>
        <v>-</v>
      </c>
      <c r="G740" s="8"/>
      <c r="H740" s="9"/>
      <c r="I740" s="9" t="str">
        <f t="shared" si="25"/>
        <v>-</v>
      </c>
      <c r="J740" s="9"/>
      <c r="K740" s="8"/>
    </row>
    <row r="741" customHeight="1" spans="2:11">
      <c r="B741" s="8" t="str">
        <f t="shared" si="24"/>
        <v/>
      </c>
      <c r="C741" s="8"/>
      <c r="D741" s="8"/>
      <c r="E741" s="8" t="str">
        <f>IFERROR(VLOOKUP(C741,选股!C741:E1737,2,FALSE),"-")</f>
        <v>-</v>
      </c>
      <c r="F741" s="8" t="str">
        <f>IFERROR(VLOOKUP(C741,选股!C741:E1737,3,FALSE),"-")</f>
        <v>-</v>
      </c>
      <c r="G741" s="8"/>
      <c r="H741" s="9"/>
      <c r="I741" s="9" t="str">
        <f t="shared" si="25"/>
        <v>-</v>
      </c>
      <c r="J741" s="9"/>
      <c r="K741" s="8"/>
    </row>
    <row r="742" customHeight="1" spans="2:11">
      <c r="B742" s="8" t="str">
        <f t="shared" si="24"/>
        <v/>
      </c>
      <c r="C742" s="8"/>
      <c r="D742" s="8"/>
      <c r="E742" s="8" t="str">
        <f>IFERROR(VLOOKUP(C742,选股!C742:E1738,2,FALSE),"-")</f>
        <v>-</v>
      </c>
      <c r="F742" s="8" t="str">
        <f>IFERROR(VLOOKUP(C742,选股!C742:E1738,3,FALSE),"-")</f>
        <v>-</v>
      </c>
      <c r="G742" s="8"/>
      <c r="H742" s="9"/>
      <c r="I742" s="9" t="str">
        <f t="shared" si="25"/>
        <v>-</v>
      </c>
      <c r="J742" s="9"/>
      <c r="K742" s="8"/>
    </row>
    <row r="743" customHeight="1" spans="2:11">
      <c r="B743" s="8" t="str">
        <f t="shared" si="24"/>
        <v/>
      </c>
      <c r="C743" s="8"/>
      <c r="D743" s="8"/>
      <c r="E743" s="8" t="str">
        <f>IFERROR(VLOOKUP(C743,选股!C743:E1739,2,FALSE),"-")</f>
        <v>-</v>
      </c>
      <c r="F743" s="8" t="str">
        <f>IFERROR(VLOOKUP(C743,选股!C743:E1739,3,FALSE),"-")</f>
        <v>-</v>
      </c>
      <c r="G743" s="8"/>
      <c r="H743" s="9"/>
      <c r="I743" s="9" t="str">
        <f t="shared" si="25"/>
        <v>-</v>
      </c>
      <c r="J743" s="9"/>
      <c r="K743" s="8"/>
    </row>
    <row r="744" customHeight="1" spans="2:11">
      <c r="B744" s="8" t="str">
        <f t="shared" si="24"/>
        <v/>
      </c>
      <c r="C744" s="8"/>
      <c r="D744" s="8"/>
      <c r="E744" s="8" t="str">
        <f>IFERROR(VLOOKUP(C744,选股!C744:E1740,2,FALSE),"-")</f>
        <v>-</v>
      </c>
      <c r="F744" s="8" t="str">
        <f>IFERROR(VLOOKUP(C744,选股!C744:E1740,3,FALSE),"-")</f>
        <v>-</v>
      </c>
      <c r="G744" s="8"/>
      <c r="H744" s="9"/>
      <c r="I744" s="9" t="str">
        <f t="shared" si="25"/>
        <v>-</v>
      </c>
      <c r="J744" s="9"/>
      <c r="K744" s="8"/>
    </row>
    <row r="745" customHeight="1" spans="2:11">
      <c r="B745" s="8" t="str">
        <f t="shared" si="24"/>
        <v/>
      </c>
      <c r="C745" s="8"/>
      <c r="D745" s="8"/>
      <c r="E745" s="8" t="str">
        <f>IFERROR(VLOOKUP(C745,选股!C745:E1741,2,FALSE),"-")</f>
        <v>-</v>
      </c>
      <c r="F745" s="8" t="str">
        <f>IFERROR(VLOOKUP(C745,选股!C745:E1741,3,FALSE),"-")</f>
        <v>-</v>
      </c>
      <c r="G745" s="8"/>
      <c r="H745" s="9"/>
      <c r="I745" s="9" t="str">
        <f t="shared" si="25"/>
        <v>-</v>
      </c>
      <c r="J745" s="9"/>
      <c r="K745" s="8"/>
    </row>
    <row r="746" customHeight="1" spans="2:11">
      <c r="B746" s="8" t="str">
        <f t="shared" si="24"/>
        <v/>
      </c>
      <c r="C746" s="8"/>
      <c r="D746" s="8"/>
      <c r="E746" s="8" t="str">
        <f>IFERROR(VLOOKUP(C746,选股!C746:E1742,2,FALSE),"-")</f>
        <v>-</v>
      </c>
      <c r="F746" s="8" t="str">
        <f>IFERROR(VLOOKUP(C746,选股!C746:E1742,3,FALSE),"-")</f>
        <v>-</v>
      </c>
      <c r="G746" s="8"/>
      <c r="H746" s="9"/>
      <c r="I746" s="9" t="str">
        <f t="shared" si="25"/>
        <v>-</v>
      </c>
      <c r="J746" s="9"/>
      <c r="K746" s="8"/>
    </row>
    <row r="747" customHeight="1" spans="2:11">
      <c r="B747" s="8" t="str">
        <f t="shared" si="24"/>
        <v/>
      </c>
      <c r="C747" s="8"/>
      <c r="D747" s="8"/>
      <c r="E747" s="8" t="str">
        <f>IFERROR(VLOOKUP(C747,选股!C747:E1743,2,FALSE),"-")</f>
        <v>-</v>
      </c>
      <c r="F747" s="8" t="str">
        <f>IFERROR(VLOOKUP(C747,选股!C747:E1743,3,FALSE),"-")</f>
        <v>-</v>
      </c>
      <c r="G747" s="8"/>
      <c r="H747" s="9"/>
      <c r="I747" s="9" t="str">
        <f t="shared" si="25"/>
        <v>-</v>
      </c>
      <c r="J747" s="9"/>
      <c r="K747" s="8"/>
    </row>
    <row r="748" customHeight="1" spans="2:11">
      <c r="B748" s="8" t="str">
        <f t="shared" si="24"/>
        <v/>
      </c>
      <c r="C748" s="8"/>
      <c r="D748" s="8"/>
      <c r="E748" s="8" t="str">
        <f>IFERROR(VLOOKUP(C748,选股!C748:E1744,2,FALSE),"-")</f>
        <v>-</v>
      </c>
      <c r="F748" s="8" t="str">
        <f>IFERROR(VLOOKUP(C748,选股!C748:E1744,3,FALSE),"-")</f>
        <v>-</v>
      </c>
      <c r="G748" s="8"/>
      <c r="H748" s="9"/>
      <c r="I748" s="9" t="str">
        <f t="shared" si="25"/>
        <v>-</v>
      </c>
      <c r="J748" s="9"/>
      <c r="K748" s="8"/>
    </row>
    <row r="749" customHeight="1" spans="2:11">
      <c r="B749" s="8" t="str">
        <f t="shared" si="24"/>
        <v/>
      </c>
      <c r="C749" s="8"/>
      <c r="D749" s="8"/>
      <c r="E749" s="8" t="str">
        <f>IFERROR(VLOOKUP(C749,选股!C749:E1745,2,FALSE),"-")</f>
        <v>-</v>
      </c>
      <c r="F749" s="8" t="str">
        <f>IFERROR(VLOOKUP(C749,选股!C749:E1745,3,FALSE),"-")</f>
        <v>-</v>
      </c>
      <c r="G749" s="8"/>
      <c r="H749" s="9"/>
      <c r="I749" s="9" t="str">
        <f t="shared" si="25"/>
        <v>-</v>
      </c>
      <c r="J749" s="9"/>
      <c r="K749" s="8"/>
    </row>
    <row r="750" customHeight="1" spans="2:11">
      <c r="B750" s="8" t="str">
        <f t="shared" si="24"/>
        <v/>
      </c>
      <c r="C750" s="8"/>
      <c r="D750" s="8"/>
      <c r="E750" s="8" t="str">
        <f>IFERROR(VLOOKUP(C750,选股!C750:E1746,2,FALSE),"-")</f>
        <v>-</v>
      </c>
      <c r="F750" s="8" t="str">
        <f>IFERROR(VLOOKUP(C750,选股!C750:E1746,3,FALSE),"-")</f>
        <v>-</v>
      </c>
      <c r="G750" s="8"/>
      <c r="H750" s="9"/>
      <c r="I750" s="9" t="str">
        <f t="shared" si="25"/>
        <v>-</v>
      </c>
      <c r="J750" s="9"/>
      <c r="K750" s="8"/>
    </row>
    <row r="751" customHeight="1" spans="2:11">
      <c r="B751" s="8" t="str">
        <f t="shared" si="24"/>
        <v/>
      </c>
      <c r="C751" s="8"/>
      <c r="D751" s="8"/>
      <c r="E751" s="8" t="str">
        <f>IFERROR(VLOOKUP(C751,选股!C751:E1747,2,FALSE),"-")</f>
        <v>-</v>
      </c>
      <c r="F751" s="8" t="str">
        <f>IFERROR(VLOOKUP(C751,选股!C751:E1747,3,FALSE),"-")</f>
        <v>-</v>
      </c>
      <c r="G751" s="8"/>
      <c r="H751" s="9"/>
      <c r="I751" s="9" t="str">
        <f t="shared" si="25"/>
        <v>-</v>
      </c>
      <c r="J751" s="9"/>
      <c r="K751" s="8"/>
    </row>
    <row r="752" customHeight="1" spans="2:11">
      <c r="B752" s="8" t="str">
        <f t="shared" si="24"/>
        <v/>
      </c>
      <c r="C752" s="8"/>
      <c r="D752" s="8"/>
      <c r="E752" s="8" t="str">
        <f>IFERROR(VLOOKUP(C752,选股!C752:E1748,2,FALSE),"-")</f>
        <v>-</v>
      </c>
      <c r="F752" s="8" t="str">
        <f>IFERROR(VLOOKUP(C752,选股!C752:E1748,3,FALSE),"-")</f>
        <v>-</v>
      </c>
      <c r="G752" s="8"/>
      <c r="H752" s="9"/>
      <c r="I752" s="9" t="str">
        <f t="shared" si="25"/>
        <v>-</v>
      </c>
      <c r="J752" s="9"/>
      <c r="K752" s="8"/>
    </row>
    <row r="753" customHeight="1" spans="2:11">
      <c r="B753" s="8" t="str">
        <f t="shared" si="24"/>
        <v/>
      </c>
      <c r="C753" s="8"/>
      <c r="D753" s="8"/>
      <c r="E753" s="8" t="str">
        <f>IFERROR(VLOOKUP(C753,选股!C753:E1749,2,FALSE),"-")</f>
        <v>-</v>
      </c>
      <c r="F753" s="8" t="str">
        <f>IFERROR(VLOOKUP(C753,选股!C753:E1749,3,FALSE),"-")</f>
        <v>-</v>
      </c>
      <c r="G753" s="8"/>
      <c r="H753" s="9"/>
      <c r="I753" s="9" t="str">
        <f t="shared" si="25"/>
        <v>-</v>
      </c>
      <c r="J753" s="9"/>
      <c r="K753" s="8"/>
    </row>
    <row r="754" customHeight="1" spans="2:11">
      <c r="B754" s="8" t="str">
        <f t="shared" si="24"/>
        <v/>
      </c>
      <c r="C754" s="8"/>
      <c r="D754" s="8"/>
      <c r="E754" s="8" t="str">
        <f>IFERROR(VLOOKUP(C754,选股!C754:E1750,2,FALSE),"-")</f>
        <v>-</v>
      </c>
      <c r="F754" s="8" t="str">
        <f>IFERROR(VLOOKUP(C754,选股!C754:E1750,3,FALSE),"-")</f>
        <v>-</v>
      </c>
      <c r="G754" s="8"/>
      <c r="H754" s="9"/>
      <c r="I754" s="9" t="str">
        <f t="shared" si="25"/>
        <v>-</v>
      </c>
      <c r="J754" s="9"/>
      <c r="K754" s="8"/>
    </row>
    <row r="755" customHeight="1" spans="2:11">
      <c r="B755" s="8" t="str">
        <f t="shared" si="24"/>
        <v/>
      </c>
      <c r="C755" s="8"/>
      <c r="D755" s="8"/>
      <c r="E755" s="8" t="str">
        <f>IFERROR(VLOOKUP(C755,选股!C755:E1751,2,FALSE),"-")</f>
        <v>-</v>
      </c>
      <c r="F755" s="8" t="str">
        <f>IFERROR(VLOOKUP(C755,选股!C755:E1751,3,FALSE),"-")</f>
        <v>-</v>
      </c>
      <c r="G755" s="8"/>
      <c r="H755" s="9"/>
      <c r="I755" s="9" t="str">
        <f t="shared" si="25"/>
        <v>-</v>
      </c>
      <c r="J755" s="9"/>
      <c r="K755" s="8"/>
    </row>
    <row r="756" customHeight="1" spans="2:11">
      <c r="B756" s="8" t="str">
        <f t="shared" si="24"/>
        <v/>
      </c>
      <c r="C756" s="8"/>
      <c r="D756" s="8"/>
      <c r="E756" s="8" t="str">
        <f>IFERROR(VLOOKUP(C756,选股!C756:E1752,2,FALSE),"-")</f>
        <v>-</v>
      </c>
      <c r="F756" s="8" t="str">
        <f>IFERROR(VLOOKUP(C756,选股!C756:E1752,3,FALSE),"-")</f>
        <v>-</v>
      </c>
      <c r="G756" s="8"/>
      <c r="H756" s="9"/>
      <c r="I756" s="9" t="str">
        <f t="shared" si="25"/>
        <v>-</v>
      </c>
      <c r="J756" s="9"/>
      <c r="K756" s="8"/>
    </row>
    <row r="757" customHeight="1" spans="2:11">
      <c r="B757" s="8" t="str">
        <f t="shared" si="24"/>
        <v/>
      </c>
      <c r="C757" s="8"/>
      <c r="D757" s="8"/>
      <c r="E757" s="8" t="str">
        <f>IFERROR(VLOOKUP(C757,选股!C757:E1753,2,FALSE),"-")</f>
        <v>-</v>
      </c>
      <c r="F757" s="8" t="str">
        <f>IFERROR(VLOOKUP(C757,选股!C757:E1753,3,FALSE),"-")</f>
        <v>-</v>
      </c>
      <c r="G757" s="8"/>
      <c r="H757" s="9"/>
      <c r="I757" s="9" t="str">
        <f t="shared" si="25"/>
        <v>-</v>
      </c>
      <c r="J757" s="9"/>
      <c r="K757" s="8"/>
    </row>
    <row r="758" customHeight="1" spans="2:11">
      <c r="B758" s="8" t="str">
        <f t="shared" si="24"/>
        <v/>
      </c>
      <c r="C758" s="8"/>
      <c r="D758" s="8"/>
      <c r="E758" s="8" t="str">
        <f>IFERROR(VLOOKUP(C758,选股!C758:E1754,2,FALSE),"-")</f>
        <v>-</v>
      </c>
      <c r="F758" s="8" t="str">
        <f>IFERROR(VLOOKUP(C758,选股!C758:E1754,3,FALSE),"-")</f>
        <v>-</v>
      </c>
      <c r="G758" s="8"/>
      <c r="H758" s="9"/>
      <c r="I758" s="9" t="str">
        <f t="shared" si="25"/>
        <v>-</v>
      </c>
      <c r="J758" s="9"/>
      <c r="K758" s="8"/>
    </row>
    <row r="759" customHeight="1" spans="2:11">
      <c r="B759" s="8" t="str">
        <f t="shared" si="24"/>
        <v/>
      </c>
      <c r="C759" s="8"/>
      <c r="D759" s="8"/>
      <c r="E759" s="8" t="str">
        <f>IFERROR(VLOOKUP(C759,选股!C759:E1755,2,FALSE),"-")</f>
        <v>-</v>
      </c>
      <c r="F759" s="8" t="str">
        <f>IFERROR(VLOOKUP(C759,选股!C759:E1755,3,FALSE),"-")</f>
        <v>-</v>
      </c>
      <c r="G759" s="8"/>
      <c r="H759" s="9"/>
      <c r="I759" s="9" t="str">
        <f t="shared" si="25"/>
        <v>-</v>
      </c>
      <c r="J759" s="9"/>
      <c r="K759" s="8"/>
    </row>
    <row r="760" customHeight="1" spans="2:11">
      <c r="B760" s="8" t="str">
        <f t="shared" si="24"/>
        <v/>
      </c>
      <c r="C760" s="8"/>
      <c r="D760" s="8"/>
      <c r="E760" s="8" t="str">
        <f>IFERROR(VLOOKUP(C760,选股!C760:E1756,2,FALSE),"-")</f>
        <v>-</v>
      </c>
      <c r="F760" s="8" t="str">
        <f>IFERROR(VLOOKUP(C760,选股!C760:E1756,3,FALSE),"-")</f>
        <v>-</v>
      </c>
      <c r="G760" s="8"/>
      <c r="H760" s="9"/>
      <c r="I760" s="9" t="str">
        <f t="shared" si="25"/>
        <v>-</v>
      </c>
      <c r="J760" s="9"/>
      <c r="K760" s="8"/>
    </row>
    <row r="761" customHeight="1" spans="2:11">
      <c r="B761" s="8" t="str">
        <f t="shared" si="24"/>
        <v/>
      </c>
      <c r="C761" s="8"/>
      <c r="D761" s="8"/>
      <c r="E761" s="8" t="str">
        <f>IFERROR(VLOOKUP(C761,选股!C761:E1757,2,FALSE),"-")</f>
        <v>-</v>
      </c>
      <c r="F761" s="8" t="str">
        <f>IFERROR(VLOOKUP(C761,选股!C761:E1757,3,FALSE),"-")</f>
        <v>-</v>
      </c>
      <c r="G761" s="8"/>
      <c r="H761" s="9"/>
      <c r="I761" s="9" t="str">
        <f t="shared" si="25"/>
        <v>-</v>
      </c>
      <c r="J761" s="9"/>
      <c r="K761" s="8"/>
    </row>
    <row r="762" customHeight="1" spans="2:11">
      <c r="B762" s="8" t="str">
        <f t="shared" si="24"/>
        <v/>
      </c>
      <c r="C762" s="8"/>
      <c r="D762" s="8"/>
      <c r="E762" s="8" t="str">
        <f>IFERROR(VLOOKUP(C762,选股!C762:E1758,2,FALSE),"-")</f>
        <v>-</v>
      </c>
      <c r="F762" s="8" t="str">
        <f>IFERROR(VLOOKUP(C762,选股!C762:E1758,3,FALSE),"-")</f>
        <v>-</v>
      </c>
      <c r="G762" s="8"/>
      <c r="H762" s="9"/>
      <c r="I762" s="9" t="str">
        <f t="shared" si="25"/>
        <v>-</v>
      </c>
      <c r="J762" s="9"/>
      <c r="K762" s="8"/>
    </row>
    <row r="763" customHeight="1" spans="2:11">
      <c r="B763" s="8" t="str">
        <f t="shared" si="24"/>
        <v/>
      </c>
      <c r="C763" s="8"/>
      <c r="D763" s="8"/>
      <c r="E763" s="8" t="str">
        <f>IFERROR(VLOOKUP(C763,选股!C763:E1759,2,FALSE),"-")</f>
        <v>-</v>
      </c>
      <c r="F763" s="8" t="str">
        <f>IFERROR(VLOOKUP(C763,选股!C763:E1759,3,FALSE),"-")</f>
        <v>-</v>
      </c>
      <c r="G763" s="8"/>
      <c r="H763" s="9"/>
      <c r="I763" s="9" t="str">
        <f t="shared" si="25"/>
        <v>-</v>
      </c>
      <c r="J763" s="9"/>
      <c r="K763" s="8"/>
    </row>
    <row r="764" customHeight="1" spans="2:11">
      <c r="B764" s="8" t="str">
        <f t="shared" si="24"/>
        <v/>
      </c>
      <c r="C764" s="8"/>
      <c r="D764" s="8"/>
      <c r="E764" s="8" t="str">
        <f>IFERROR(VLOOKUP(C764,选股!C764:E1760,2,FALSE),"-")</f>
        <v>-</v>
      </c>
      <c r="F764" s="8" t="str">
        <f>IFERROR(VLOOKUP(C764,选股!C764:E1760,3,FALSE),"-")</f>
        <v>-</v>
      </c>
      <c r="G764" s="8"/>
      <c r="H764" s="9"/>
      <c r="I764" s="9" t="str">
        <f t="shared" si="25"/>
        <v>-</v>
      </c>
      <c r="J764" s="9"/>
      <c r="K764" s="8"/>
    </row>
    <row r="765" customHeight="1" spans="2:11">
      <c r="B765" s="8" t="str">
        <f t="shared" si="24"/>
        <v/>
      </c>
      <c r="C765" s="8"/>
      <c r="D765" s="8"/>
      <c r="E765" s="8" t="str">
        <f>IFERROR(VLOOKUP(C765,选股!C765:E1761,2,FALSE),"-")</f>
        <v>-</v>
      </c>
      <c r="F765" s="8" t="str">
        <f>IFERROR(VLOOKUP(C765,选股!C765:E1761,3,FALSE),"-")</f>
        <v>-</v>
      </c>
      <c r="G765" s="8"/>
      <c r="H765" s="9"/>
      <c r="I765" s="9" t="str">
        <f t="shared" si="25"/>
        <v>-</v>
      </c>
      <c r="J765" s="9"/>
      <c r="K765" s="8"/>
    </row>
    <row r="766" customHeight="1" spans="2:11">
      <c r="B766" s="8" t="str">
        <f t="shared" si="24"/>
        <v/>
      </c>
      <c r="C766" s="8"/>
      <c r="D766" s="8"/>
      <c r="E766" s="8" t="str">
        <f>IFERROR(VLOOKUP(C766,选股!C766:E1762,2,FALSE),"-")</f>
        <v>-</v>
      </c>
      <c r="F766" s="8" t="str">
        <f>IFERROR(VLOOKUP(C766,选股!C766:E1762,3,FALSE),"-")</f>
        <v>-</v>
      </c>
      <c r="G766" s="8"/>
      <c r="H766" s="9"/>
      <c r="I766" s="9" t="str">
        <f t="shared" si="25"/>
        <v>-</v>
      </c>
      <c r="J766" s="9"/>
      <c r="K766" s="8"/>
    </row>
    <row r="767" customHeight="1" spans="2:11">
      <c r="B767" s="8" t="str">
        <f t="shared" si="24"/>
        <v/>
      </c>
      <c r="C767" s="8"/>
      <c r="D767" s="8"/>
      <c r="E767" s="8" t="str">
        <f>IFERROR(VLOOKUP(C767,选股!C767:E1763,2,FALSE),"-")</f>
        <v>-</v>
      </c>
      <c r="F767" s="8" t="str">
        <f>IFERROR(VLOOKUP(C767,选股!C767:E1763,3,FALSE),"-")</f>
        <v>-</v>
      </c>
      <c r="G767" s="8"/>
      <c r="H767" s="9"/>
      <c r="I767" s="9" t="str">
        <f t="shared" si="25"/>
        <v>-</v>
      </c>
      <c r="J767" s="9"/>
      <c r="K767" s="8"/>
    </row>
    <row r="768" customHeight="1" spans="2:11">
      <c r="B768" s="8" t="str">
        <f t="shared" si="24"/>
        <v/>
      </c>
      <c r="C768" s="8"/>
      <c r="D768" s="8"/>
      <c r="E768" s="8" t="str">
        <f>IFERROR(VLOOKUP(C768,选股!C768:E1764,2,FALSE),"-")</f>
        <v>-</v>
      </c>
      <c r="F768" s="8" t="str">
        <f>IFERROR(VLOOKUP(C768,选股!C768:E1764,3,FALSE),"-")</f>
        <v>-</v>
      </c>
      <c r="G768" s="8"/>
      <c r="H768" s="9"/>
      <c r="I768" s="9" t="str">
        <f t="shared" si="25"/>
        <v>-</v>
      </c>
      <c r="J768" s="9"/>
      <c r="K768" s="8"/>
    </row>
    <row r="769" customHeight="1" spans="2:11">
      <c r="B769" s="8" t="str">
        <f t="shared" si="24"/>
        <v/>
      </c>
      <c r="C769" s="8"/>
      <c r="D769" s="8"/>
      <c r="E769" s="8" t="str">
        <f>IFERROR(VLOOKUP(C769,选股!C769:E1765,2,FALSE),"-")</f>
        <v>-</v>
      </c>
      <c r="F769" s="8" t="str">
        <f>IFERROR(VLOOKUP(C769,选股!C769:E1765,3,FALSE),"-")</f>
        <v>-</v>
      </c>
      <c r="G769" s="8"/>
      <c r="H769" s="9"/>
      <c r="I769" s="9" t="str">
        <f t="shared" si="25"/>
        <v>-</v>
      </c>
      <c r="J769" s="9"/>
      <c r="K769" s="8"/>
    </row>
    <row r="770" customHeight="1" spans="2:11">
      <c r="B770" s="8" t="str">
        <f t="shared" si="24"/>
        <v/>
      </c>
      <c r="C770" s="8"/>
      <c r="D770" s="8"/>
      <c r="E770" s="8" t="str">
        <f>IFERROR(VLOOKUP(C770,选股!C770:E1766,2,FALSE),"-")</f>
        <v>-</v>
      </c>
      <c r="F770" s="8" t="str">
        <f>IFERROR(VLOOKUP(C770,选股!C770:E1766,3,FALSE),"-")</f>
        <v>-</v>
      </c>
      <c r="G770" s="8"/>
      <c r="H770" s="9"/>
      <c r="I770" s="9" t="str">
        <f t="shared" si="25"/>
        <v>-</v>
      </c>
      <c r="J770" s="9"/>
      <c r="K770" s="8"/>
    </row>
    <row r="771" customHeight="1" spans="2:11">
      <c r="B771" s="8" t="str">
        <f t="shared" si="24"/>
        <v/>
      </c>
      <c r="C771" s="8"/>
      <c r="D771" s="8"/>
      <c r="E771" s="8" t="str">
        <f>IFERROR(VLOOKUP(C771,选股!C771:E1767,2,FALSE),"-")</f>
        <v>-</v>
      </c>
      <c r="F771" s="8" t="str">
        <f>IFERROR(VLOOKUP(C771,选股!C771:E1767,3,FALSE),"-")</f>
        <v>-</v>
      </c>
      <c r="G771" s="8"/>
      <c r="H771" s="9"/>
      <c r="I771" s="9" t="str">
        <f t="shared" si="25"/>
        <v>-</v>
      </c>
      <c r="J771" s="9"/>
      <c r="K771" s="8"/>
    </row>
    <row r="772" customHeight="1" spans="2:11">
      <c r="B772" s="8" t="str">
        <f t="shared" si="24"/>
        <v/>
      </c>
      <c r="C772" s="8"/>
      <c r="D772" s="8"/>
      <c r="E772" s="8" t="str">
        <f>IFERROR(VLOOKUP(C772,选股!C772:E1768,2,FALSE),"-")</f>
        <v>-</v>
      </c>
      <c r="F772" s="8" t="str">
        <f>IFERROR(VLOOKUP(C772,选股!C772:E1768,3,FALSE),"-")</f>
        <v>-</v>
      </c>
      <c r="G772" s="8"/>
      <c r="H772" s="9"/>
      <c r="I772" s="9" t="str">
        <f t="shared" si="25"/>
        <v>-</v>
      </c>
      <c r="J772" s="9"/>
      <c r="K772" s="8"/>
    </row>
    <row r="773" customHeight="1" spans="2:11">
      <c r="B773" s="8" t="str">
        <f t="shared" ref="B773:B836" si="26">IF(C773&lt;&gt;"",ROW()-3,"")</f>
        <v/>
      </c>
      <c r="C773" s="8"/>
      <c r="D773" s="8"/>
      <c r="E773" s="8" t="str">
        <f>IFERROR(VLOOKUP(C773,选股!C773:E1769,2,FALSE),"-")</f>
        <v>-</v>
      </c>
      <c r="F773" s="8" t="str">
        <f>IFERROR(VLOOKUP(C773,选股!C773:E1769,3,FALSE),"-")</f>
        <v>-</v>
      </c>
      <c r="G773" s="8"/>
      <c r="H773" s="9"/>
      <c r="I773" s="9" t="str">
        <f t="shared" ref="I773:I836" si="27">IFERROR(IF(AND(G773&lt;&gt;"",H773&lt;&gt;""),G773*H773,"-"),"")</f>
        <v>-</v>
      </c>
      <c r="J773" s="9"/>
      <c r="K773" s="8"/>
    </row>
    <row r="774" customHeight="1" spans="2:11">
      <c r="B774" s="8" t="str">
        <f t="shared" si="26"/>
        <v/>
      </c>
      <c r="C774" s="8"/>
      <c r="D774" s="8"/>
      <c r="E774" s="8" t="str">
        <f>IFERROR(VLOOKUP(C774,选股!C774:E1770,2,FALSE),"-")</f>
        <v>-</v>
      </c>
      <c r="F774" s="8" t="str">
        <f>IFERROR(VLOOKUP(C774,选股!C774:E1770,3,FALSE),"-")</f>
        <v>-</v>
      </c>
      <c r="G774" s="8"/>
      <c r="H774" s="9"/>
      <c r="I774" s="9" t="str">
        <f t="shared" si="27"/>
        <v>-</v>
      </c>
      <c r="J774" s="9"/>
      <c r="K774" s="8"/>
    </row>
    <row r="775" customHeight="1" spans="2:11">
      <c r="B775" s="8" t="str">
        <f t="shared" si="26"/>
        <v/>
      </c>
      <c r="C775" s="8"/>
      <c r="D775" s="8"/>
      <c r="E775" s="8" t="str">
        <f>IFERROR(VLOOKUP(C775,选股!C775:E1771,2,FALSE),"-")</f>
        <v>-</v>
      </c>
      <c r="F775" s="8" t="str">
        <f>IFERROR(VLOOKUP(C775,选股!C775:E1771,3,FALSE),"-")</f>
        <v>-</v>
      </c>
      <c r="G775" s="8"/>
      <c r="H775" s="9"/>
      <c r="I775" s="9" t="str">
        <f t="shared" si="27"/>
        <v>-</v>
      </c>
      <c r="J775" s="9"/>
      <c r="K775" s="8"/>
    </row>
    <row r="776" customHeight="1" spans="2:11">
      <c r="B776" s="8" t="str">
        <f t="shared" si="26"/>
        <v/>
      </c>
      <c r="C776" s="8"/>
      <c r="D776" s="8"/>
      <c r="E776" s="8" t="str">
        <f>IFERROR(VLOOKUP(C776,选股!C776:E1772,2,FALSE),"-")</f>
        <v>-</v>
      </c>
      <c r="F776" s="8" t="str">
        <f>IFERROR(VLOOKUP(C776,选股!C776:E1772,3,FALSE),"-")</f>
        <v>-</v>
      </c>
      <c r="G776" s="8"/>
      <c r="H776" s="9"/>
      <c r="I776" s="9" t="str">
        <f t="shared" si="27"/>
        <v>-</v>
      </c>
      <c r="J776" s="9"/>
      <c r="K776" s="8"/>
    </row>
    <row r="777" customHeight="1" spans="2:11">
      <c r="B777" s="8" t="str">
        <f t="shared" si="26"/>
        <v/>
      </c>
      <c r="C777" s="8"/>
      <c r="D777" s="8"/>
      <c r="E777" s="8" t="str">
        <f>IFERROR(VLOOKUP(C777,选股!C777:E1773,2,FALSE),"-")</f>
        <v>-</v>
      </c>
      <c r="F777" s="8" t="str">
        <f>IFERROR(VLOOKUP(C777,选股!C777:E1773,3,FALSE),"-")</f>
        <v>-</v>
      </c>
      <c r="G777" s="8"/>
      <c r="H777" s="9"/>
      <c r="I777" s="9" t="str">
        <f t="shared" si="27"/>
        <v>-</v>
      </c>
      <c r="J777" s="9"/>
      <c r="K777" s="8"/>
    </row>
    <row r="778" customHeight="1" spans="2:11">
      <c r="B778" s="8" t="str">
        <f t="shared" si="26"/>
        <v/>
      </c>
      <c r="C778" s="8"/>
      <c r="D778" s="8"/>
      <c r="E778" s="8" t="str">
        <f>IFERROR(VLOOKUP(C778,选股!C778:E1774,2,FALSE),"-")</f>
        <v>-</v>
      </c>
      <c r="F778" s="8" t="str">
        <f>IFERROR(VLOOKUP(C778,选股!C778:E1774,3,FALSE),"-")</f>
        <v>-</v>
      </c>
      <c r="G778" s="8"/>
      <c r="H778" s="9"/>
      <c r="I778" s="9" t="str">
        <f t="shared" si="27"/>
        <v>-</v>
      </c>
      <c r="J778" s="9"/>
      <c r="K778" s="8"/>
    </row>
    <row r="779" customHeight="1" spans="2:11">
      <c r="B779" s="8" t="str">
        <f t="shared" si="26"/>
        <v/>
      </c>
      <c r="C779" s="8"/>
      <c r="D779" s="8"/>
      <c r="E779" s="8" t="str">
        <f>IFERROR(VLOOKUP(C779,选股!C779:E1775,2,FALSE),"-")</f>
        <v>-</v>
      </c>
      <c r="F779" s="8" t="str">
        <f>IFERROR(VLOOKUP(C779,选股!C779:E1775,3,FALSE),"-")</f>
        <v>-</v>
      </c>
      <c r="G779" s="8"/>
      <c r="H779" s="9"/>
      <c r="I779" s="9" t="str">
        <f t="shared" si="27"/>
        <v>-</v>
      </c>
      <c r="J779" s="9"/>
      <c r="K779" s="8"/>
    </row>
    <row r="780" customHeight="1" spans="2:11">
      <c r="B780" s="8" t="str">
        <f t="shared" si="26"/>
        <v/>
      </c>
      <c r="C780" s="8"/>
      <c r="D780" s="8"/>
      <c r="E780" s="8" t="str">
        <f>IFERROR(VLOOKUP(C780,选股!C780:E1776,2,FALSE),"-")</f>
        <v>-</v>
      </c>
      <c r="F780" s="8" t="str">
        <f>IFERROR(VLOOKUP(C780,选股!C780:E1776,3,FALSE),"-")</f>
        <v>-</v>
      </c>
      <c r="G780" s="8"/>
      <c r="H780" s="9"/>
      <c r="I780" s="9" t="str">
        <f t="shared" si="27"/>
        <v>-</v>
      </c>
      <c r="J780" s="9"/>
      <c r="K780" s="8"/>
    </row>
    <row r="781" customHeight="1" spans="2:11">
      <c r="B781" s="8" t="str">
        <f t="shared" si="26"/>
        <v/>
      </c>
      <c r="C781" s="8"/>
      <c r="D781" s="8"/>
      <c r="E781" s="8" t="str">
        <f>IFERROR(VLOOKUP(C781,选股!C781:E1777,2,FALSE),"-")</f>
        <v>-</v>
      </c>
      <c r="F781" s="8" t="str">
        <f>IFERROR(VLOOKUP(C781,选股!C781:E1777,3,FALSE),"-")</f>
        <v>-</v>
      </c>
      <c r="G781" s="8"/>
      <c r="H781" s="9"/>
      <c r="I781" s="9" t="str">
        <f t="shared" si="27"/>
        <v>-</v>
      </c>
      <c r="J781" s="9"/>
      <c r="K781" s="8"/>
    </row>
    <row r="782" customHeight="1" spans="2:11">
      <c r="B782" s="8" t="str">
        <f t="shared" si="26"/>
        <v/>
      </c>
      <c r="C782" s="8"/>
      <c r="D782" s="8"/>
      <c r="E782" s="8" t="str">
        <f>IFERROR(VLOOKUP(C782,选股!C782:E1778,2,FALSE),"-")</f>
        <v>-</v>
      </c>
      <c r="F782" s="8" t="str">
        <f>IFERROR(VLOOKUP(C782,选股!C782:E1778,3,FALSE),"-")</f>
        <v>-</v>
      </c>
      <c r="G782" s="8"/>
      <c r="H782" s="9"/>
      <c r="I782" s="9" t="str">
        <f t="shared" si="27"/>
        <v>-</v>
      </c>
      <c r="J782" s="9"/>
      <c r="K782" s="8"/>
    </row>
    <row r="783" customHeight="1" spans="2:11">
      <c r="B783" s="8" t="str">
        <f t="shared" si="26"/>
        <v/>
      </c>
      <c r="C783" s="8"/>
      <c r="D783" s="8"/>
      <c r="E783" s="8" t="str">
        <f>IFERROR(VLOOKUP(C783,选股!C783:E1779,2,FALSE),"-")</f>
        <v>-</v>
      </c>
      <c r="F783" s="8" t="str">
        <f>IFERROR(VLOOKUP(C783,选股!C783:E1779,3,FALSE),"-")</f>
        <v>-</v>
      </c>
      <c r="G783" s="8"/>
      <c r="H783" s="9"/>
      <c r="I783" s="9" t="str">
        <f t="shared" si="27"/>
        <v>-</v>
      </c>
      <c r="J783" s="9"/>
      <c r="K783" s="8"/>
    </row>
    <row r="784" customHeight="1" spans="2:11">
      <c r="B784" s="8" t="str">
        <f t="shared" si="26"/>
        <v/>
      </c>
      <c r="C784" s="8"/>
      <c r="D784" s="8"/>
      <c r="E784" s="8" t="str">
        <f>IFERROR(VLOOKUP(C784,选股!C784:E1780,2,FALSE),"-")</f>
        <v>-</v>
      </c>
      <c r="F784" s="8" t="str">
        <f>IFERROR(VLOOKUP(C784,选股!C784:E1780,3,FALSE),"-")</f>
        <v>-</v>
      </c>
      <c r="G784" s="8"/>
      <c r="H784" s="9"/>
      <c r="I784" s="9" t="str">
        <f t="shared" si="27"/>
        <v>-</v>
      </c>
      <c r="J784" s="9"/>
      <c r="K784" s="8"/>
    </row>
    <row r="785" customHeight="1" spans="2:11">
      <c r="B785" s="8" t="str">
        <f t="shared" si="26"/>
        <v/>
      </c>
      <c r="C785" s="8"/>
      <c r="D785" s="8"/>
      <c r="E785" s="8" t="str">
        <f>IFERROR(VLOOKUP(C785,选股!C785:E1781,2,FALSE),"-")</f>
        <v>-</v>
      </c>
      <c r="F785" s="8" t="str">
        <f>IFERROR(VLOOKUP(C785,选股!C785:E1781,3,FALSE),"-")</f>
        <v>-</v>
      </c>
      <c r="G785" s="8"/>
      <c r="H785" s="9"/>
      <c r="I785" s="9" t="str">
        <f t="shared" si="27"/>
        <v>-</v>
      </c>
      <c r="J785" s="9"/>
      <c r="K785" s="8"/>
    </row>
    <row r="786" customHeight="1" spans="2:11">
      <c r="B786" s="8" t="str">
        <f t="shared" si="26"/>
        <v/>
      </c>
      <c r="C786" s="8"/>
      <c r="D786" s="8"/>
      <c r="E786" s="8" t="str">
        <f>IFERROR(VLOOKUP(C786,选股!C786:E1782,2,FALSE),"-")</f>
        <v>-</v>
      </c>
      <c r="F786" s="8" t="str">
        <f>IFERROR(VLOOKUP(C786,选股!C786:E1782,3,FALSE),"-")</f>
        <v>-</v>
      </c>
      <c r="G786" s="8"/>
      <c r="H786" s="9"/>
      <c r="I786" s="9" t="str">
        <f t="shared" si="27"/>
        <v>-</v>
      </c>
      <c r="J786" s="9"/>
      <c r="K786" s="8"/>
    </row>
    <row r="787" customHeight="1" spans="2:11">
      <c r="B787" s="8" t="str">
        <f t="shared" si="26"/>
        <v/>
      </c>
      <c r="C787" s="8"/>
      <c r="D787" s="8"/>
      <c r="E787" s="8" t="str">
        <f>IFERROR(VLOOKUP(C787,选股!C787:E1783,2,FALSE),"-")</f>
        <v>-</v>
      </c>
      <c r="F787" s="8" t="str">
        <f>IFERROR(VLOOKUP(C787,选股!C787:E1783,3,FALSE),"-")</f>
        <v>-</v>
      </c>
      <c r="G787" s="8"/>
      <c r="H787" s="9"/>
      <c r="I787" s="9" t="str">
        <f t="shared" si="27"/>
        <v>-</v>
      </c>
      <c r="J787" s="9"/>
      <c r="K787" s="8"/>
    </row>
    <row r="788" customHeight="1" spans="2:11">
      <c r="B788" s="8" t="str">
        <f t="shared" si="26"/>
        <v/>
      </c>
      <c r="C788" s="8"/>
      <c r="D788" s="8"/>
      <c r="E788" s="8" t="str">
        <f>IFERROR(VLOOKUP(C788,选股!C788:E1784,2,FALSE),"-")</f>
        <v>-</v>
      </c>
      <c r="F788" s="8" t="str">
        <f>IFERROR(VLOOKUP(C788,选股!C788:E1784,3,FALSE),"-")</f>
        <v>-</v>
      </c>
      <c r="G788" s="8"/>
      <c r="H788" s="9"/>
      <c r="I788" s="9" t="str">
        <f t="shared" si="27"/>
        <v>-</v>
      </c>
      <c r="J788" s="9"/>
      <c r="K788" s="8"/>
    </row>
    <row r="789" customHeight="1" spans="2:11">
      <c r="B789" s="8" t="str">
        <f t="shared" si="26"/>
        <v/>
      </c>
      <c r="C789" s="8"/>
      <c r="D789" s="8"/>
      <c r="E789" s="8" t="str">
        <f>IFERROR(VLOOKUP(C789,选股!C789:E1785,2,FALSE),"-")</f>
        <v>-</v>
      </c>
      <c r="F789" s="8" t="str">
        <f>IFERROR(VLOOKUP(C789,选股!C789:E1785,3,FALSE),"-")</f>
        <v>-</v>
      </c>
      <c r="G789" s="8"/>
      <c r="H789" s="9"/>
      <c r="I789" s="9" t="str">
        <f t="shared" si="27"/>
        <v>-</v>
      </c>
      <c r="J789" s="9"/>
      <c r="K789" s="8"/>
    </row>
    <row r="790" customHeight="1" spans="2:11">
      <c r="B790" s="8" t="str">
        <f t="shared" si="26"/>
        <v/>
      </c>
      <c r="C790" s="8"/>
      <c r="D790" s="8"/>
      <c r="E790" s="8" t="str">
        <f>IFERROR(VLOOKUP(C790,选股!C790:E1786,2,FALSE),"-")</f>
        <v>-</v>
      </c>
      <c r="F790" s="8" t="str">
        <f>IFERROR(VLOOKUP(C790,选股!C790:E1786,3,FALSE),"-")</f>
        <v>-</v>
      </c>
      <c r="G790" s="8"/>
      <c r="H790" s="9"/>
      <c r="I790" s="9" t="str">
        <f t="shared" si="27"/>
        <v>-</v>
      </c>
      <c r="J790" s="9"/>
      <c r="K790" s="8"/>
    </row>
    <row r="791" customHeight="1" spans="2:11">
      <c r="B791" s="8" t="str">
        <f t="shared" si="26"/>
        <v/>
      </c>
      <c r="C791" s="8"/>
      <c r="D791" s="8"/>
      <c r="E791" s="8" t="str">
        <f>IFERROR(VLOOKUP(C791,选股!C791:E1787,2,FALSE),"-")</f>
        <v>-</v>
      </c>
      <c r="F791" s="8" t="str">
        <f>IFERROR(VLOOKUP(C791,选股!C791:E1787,3,FALSE),"-")</f>
        <v>-</v>
      </c>
      <c r="G791" s="8"/>
      <c r="H791" s="9"/>
      <c r="I791" s="9" t="str">
        <f t="shared" si="27"/>
        <v>-</v>
      </c>
      <c r="J791" s="9"/>
      <c r="K791" s="8"/>
    </row>
    <row r="792" customHeight="1" spans="2:11">
      <c r="B792" s="8" t="str">
        <f t="shared" si="26"/>
        <v/>
      </c>
      <c r="C792" s="8"/>
      <c r="D792" s="8"/>
      <c r="E792" s="8" t="str">
        <f>IFERROR(VLOOKUP(C792,选股!C792:E1788,2,FALSE),"-")</f>
        <v>-</v>
      </c>
      <c r="F792" s="8" t="str">
        <f>IFERROR(VLOOKUP(C792,选股!C792:E1788,3,FALSE),"-")</f>
        <v>-</v>
      </c>
      <c r="G792" s="8"/>
      <c r="H792" s="9"/>
      <c r="I792" s="9" t="str">
        <f t="shared" si="27"/>
        <v>-</v>
      </c>
      <c r="J792" s="9"/>
      <c r="K792" s="8"/>
    </row>
    <row r="793" customHeight="1" spans="2:11">
      <c r="B793" s="8" t="str">
        <f t="shared" si="26"/>
        <v/>
      </c>
      <c r="C793" s="8"/>
      <c r="D793" s="8"/>
      <c r="E793" s="8" t="str">
        <f>IFERROR(VLOOKUP(C793,选股!C793:E1789,2,FALSE),"-")</f>
        <v>-</v>
      </c>
      <c r="F793" s="8" t="str">
        <f>IFERROR(VLOOKUP(C793,选股!C793:E1789,3,FALSE),"-")</f>
        <v>-</v>
      </c>
      <c r="G793" s="8"/>
      <c r="H793" s="9"/>
      <c r="I793" s="9" t="str">
        <f t="shared" si="27"/>
        <v>-</v>
      </c>
      <c r="J793" s="9"/>
      <c r="K793" s="8"/>
    </row>
    <row r="794" customHeight="1" spans="2:11">
      <c r="B794" s="8" t="str">
        <f t="shared" si="26"/>
        <v/>
      </c>
      <c r="C794" s="8"/>
      <c r="D794" s="8"/>
      <c r="E794" s="8" t="str">
        <f>IFERROR(VLOOKUP(C794,选股!C794:E1790,2,FALSE),"-")</f>
        <v>-</v>
      </c>
      <c r="F794" s="8" t="str">
        <f>IFERROR(VLOOKUP(C794,选股!C794:E1790,3,FALSE),"-")</f>
        <v>-</v>
      </c>
      <c r="G794" s="8"/>
      <c r="H794" s="9"/>
      <c r="I794" s="9" t="str">
        <f t="shared" si="27"/>
        <v>-</v>
      </c>
      <c r="J794" s="9"/>
      <c r="K794" s="8"/>
    </row>
    <row r="795" customHeight="1" spans="2:11">
      <c r="B795" s="8" t="str">
        <f t="shared" si="26"/>
        <v/>
      </c>
      <c r="C795" s="8"/>
      <c r="D795" s="8"/>
      <c r="E795" s="8" t="str">
        <f>IFERROR(VLOOKUP(C795,选股!C795:E1791,2,FALSE),"-")</f>
        <v>-</v>
      </c>
      <c r="F795" s="8" t="str">
        <f>IFERROR(VLOOKUP(C795,选股!C795:E1791,3,FALSE),"-")</f>
        <v>-</v>
      </c>
      <c r="G795" s="8"/>
      <c r="H795" s="9"/>
      <c r="I795" s="9" t="str">
        <f t="shared" si="27"/>
        <v>-</v>
      </c>
      <c r="J795" s="9"/>
      <c r="K795" s="8"/>
    </row>
    <row r="796" customHeight="1" spans="2:11">
      <c r="B796" s="8" t="str">
        <f t="shared" si="26"/>
        <v/>
      </c>
      <c r="C796" s="8"/>
      <c r="D796" s="8"/>
      <c r="E796" s="8" t="str">
        <f>IFERROR(VLOOKUP(C796,选股!C796:E1792,2,FALSE),"-")</f>
        <v>-</v>
      </c>
      <c r="F796" s="8" t="str">
        <f>IFERROR(VLOOKUP(C796,选股!C796:E1792,3,FALSE),"-")</f>
        <v>-</v>
      </c>
      <c r="G796" s="8"/>
      <c r="H796" s="9"/>
      <c r="I796" s="9" t="str">
        <f t="shared" si="27"/>
        <v>-</v>
      </c>
      <c r="J796" s="9"/>
      <c r="K796" s="8"/>
    </row>
    <row r="797" customHeight="1" spans="2:11">
      <c r="B797" s="8" t="str">
        <f t="shared" si="26"/>
        <v/>
      </c>
      <c r="C797" s="8"/>
      <c r="D797" s="8"/>
      <c r="E797" s="8" t="str">
        <f>IFERROR(VLOOKUP(C797,选股!C797:E1793,2,FALSE),"-")</f>
        <v>-</v>
      </c>
      <c r="F797" s="8" t="str">
        <f>IFERROR(VLOOKUP(C797,选股!C797:E1793,3,FALSE),"-")</f>
        <v>-</v>
      </c>
      <c r="G797" s="8"/>
      <c r="H797" s="9"/>
      <c r="I797" s="9" t="str">
        <f t="shared" si="27"/>
        <v>-</v>
      </c>
      <c r="J797" s="9"/>
      <c r="K797" s="8"/>
    </row>
    <row r="798" customHeight="1" spans="2:11">
      <c r="B798" s="8" t="str">
        <f t="shared" si="26"/>
        <v/>
      </c>
      <c r="C798" s="8"/>
      <c r="D798" s="8"/>
      <c r="E798" s="8" t="str">
        <f>IFERROR(VLOOKUP(C798,选股!C798:E1794,2,FALSE),"-")</f>
        <v>-</v>
      </c>
      <c r="F798" s="8" t="str">
        <f>IFERROR(VLOOKUP(C798,选股!C798:E1794,3,FALSE),"-")</f>
        <v>-</v>
      </c>
      <c r="G798" s="8"/>
      <c r="H798" s="9"/>
      <c r="I798" s="9" t="str">
        <f t="shared" si="27"/>
        <v>-</v>
      </c>
      <c r="J798" s="9"/>
      <c r="K798" s="8"/>
    </row>
    <row r="799" customHeight="1" spans="2:11">
      <c r="B799" s="8" t="str">
        <f t="shared" si="26"/>
        <v/>
      </c>
      <c r="C799" s="8"/>
      <c r="D799" s="8"/>
      <c r="E799" s="8" t="str">
        <f>IFERROR(VLOOKUP(C799,选股!C799:E1795,2,FALSE),"-")</f>
        <v>-</v>
      </c>
      <c r="F799" s="8" t="str">
        <f>IFERROR(VLOOKUP(C799,选股!C799:E1795,3,FALSE),"-")</f>
        <v>-</v>
      </c>
      <c r="G799" s="8"/>
      <c r="H799" s="9"/>
      <c r="I799" s="9" t="str">
        <f t="shared" si="27"/>
        <v>-</v>
      </c>
      <c r="J799" s="9"/>
      <c r="K799" s="8"/>
    </row>
    <row r="800" customHeight="1" spans="2:11">
      <c r="B800" s="8" t="str">
        <f t="shared" si="26"/>
        <v/>
      </c>
      <c r="C800" s="8"/>
      <c r="D800" s="8"/>
      <c r="E800" s="8" t="str">
        <f>IFERROR(VLOOKUP(C800,选股!C800:E1796,2,FALSE),"-")</f>
        <v>-</v>
      </c>
      <c r="F800" s="8" t="str">
        <f>IFERROR(VLOOKUP(C800,选股!C800:E1796,3,FALSE),"-")</f>
        <v>-</v>
      </c>
      <c r="G800" s="8"/>
      <c r="H800" s="9"/>
      <c r="I800" s="9" t="str">
        <f t="shared" si="27"/>
        <v>-</v>
      </c>
      <c r="J800" s="9"/>
      <c r="K800" s="8"/>
    </row>
    <row r="801" customHeight="1" spans="2:11">
      <c r="B801" s="8" t="str">
        <f t="shared" si="26"/>
        <v/>
      </c>
      <c r="C801" s="8"/>
      <c r="D801" s="8"/>
      <c r="E801" s="8" t="str">
        <f>IFERROR(VLOOKUP(C801,选股!C801:E1797,2,FALSE),"-")</f>
        <v>-</v>
      </c>
      <c r="F801" s="8" t="str">
        <f>IFERROR(VLOOKUP(C801,选股!C801:E1797,3,FALSE),"-")</f>
        <v>-</v>
      </c>
      <c r="G801" s="8"/>
      <c r="H801" s="9"/>
      <c r="I801" s="9" t="str">
        <f t="shared" si="27"/>
        <v>-</v>
      </c>
      <c r="J801" s="9"/>
      <c r="K801" s="8"/>
    </row>
    <row r="802" customHeight="1" spans="2:11">
      <c r="B802" s="8" t="str">
        <f t="shared" si="26"/>
        <v/>
      </c>
      <c r="C802" s="8"/>
      <c r="D802" s="8"/>
      <c r="E802" s="8" t="str">
        <f>IFERROR(VLOOKUP(C802,选股!C802:E1798,2,FALSE),"-")</f>
        <v>-</v>
      </c>
      <c r="F802" s="8" t="str">
        <f>IFERROR(VLOOKUP(C802,选股!C802:E1798,3,FALSE),"-")</f>
        <v>-</v>
      </c>
      <c r="G802" s="8"/>
      <c r="H802" s="9"/>
      <c r="I802" s="9" t="str">
        <f t="shared" si="27"/>
        <v>-</v>
      </c>
      <c r="J802" s="9"/>
      <c r="K802" s="8"/>
    </row>
    <row r="803" customHeight="1" spans="2:11">
      <c r="B803" s="8" t="str">
        <f t="shared" si="26"/>
        <v/>
      </c>
      <c r="C803" s="8"/>
      <c r="D803" s="8"/>
      <c r="E803" s="8" t="str">
        <f>IFERROR(VLOOKUP(C803,选股!C803:E1799,2,FALSE),"-")</f>
        <v>-</v>
      </c>
      <c r="F803" s="8" t="str">
        <f>IFERROR(VLOOKUP(C803,选股!C803:E1799,3,FALSE),"-")</f>
        <v>-</v>
      </c>
      <c r="G803" s="8"/>
      <c r="H803" s="9"/>
      <c r="I803" s="9" t="str">
        <f t="shared" si="27"/>
        <v>-</v>
      </c>
      <c r="J803" s="9"/>
      <c r="K803" s="8"/>
    </row>
    <row r="804" customHeight="1" spans="2:11">
      <c r="B804" s="8" t="str">
        <f t="shared" si="26"/>
        <v/>
      </c>
      <c r="C804" s="8"/>
      <c r="D804" s="8"/>
      <c r="E804" s="8" t="str">
        <f>IFERROR(VLOOKUP(C804,选股!C804:E1800,2,FALSE),"-")</f>
        <v>-</v>
      </c>
      <c r="F804" s="8" t="str">
        <f>IFERROR(VLOOKUP(C804,选股!C804:E1800,3,FALSE),"-")</f>
        <v>-</v>
      </c>
      <c r="G804" s="8"/>
      <c r="H804" s="9"/>
      <c r="I804" s="9" t="str">
        <f t="shared" si="27"/>
        <v>-</v>
      </c>
      <c r="J804" s="9"/>
      <c r="K804" s="8"/>
    </row>
    <row r="805" customHeight="1" spans="2:11">
      <c r="B805" s="8" t="str">
        <f t="shared" si="26"/>
        <v/>
      </c>
      <c r="C805" s="8"/>
      <c r="D805" s="8"/>
      <c r="E805" s="8" t="str">
        <f>IFERROR(VLOOKUP(C805,选股!C805:E1801,2,FALSE),"-")</f>
        <v>-</v>
      </c>
      <c r="F805" s="8" t="str">
        <f>IFERROR(VLOOKUP(C805,选股!C805:E1801,3,FALSE),"-")</f>
        <v>-</v>
      </c>
      <c r="G805" s="8"/>
      <c r="H805" s="9"/>
      <c r="I805" s="9" t="str">
        <f t="shared" si="27"/>
        <v>-</v>
      </c>
      <c r="J805" s="9"/>
      <c r="K805" s="8"/>
    </row>
    <row r="806" customHeight="1" spans="2:11">
      <c r="B806" s="8" t="str">
        <f t="shared" si="26"/>
        <v/>
      </c>
      <c r="C806" s="8"/>
      <c r="D806" s="8"/>
      <c r="E806" s="8" t="str">
        <f>IFERROR(VLOOKUP(C806,选股!C806:E1802,2,FALSE),"-")</f>
        <v>-</v>
      </c>
      <c r="F806" s="8" t="str">
        <f>IFERROR(VLOOKUP(C806,选股!C806:E1802,3,FALSE),"-")</f>
        <v>-</v>
      </c>
      <c r="G806" s="8"/>
      <c r="H806" s="9"/>
      <c r="I806" s="9" t="str">
        <f t="shared" si="27"/>
        <v>-</v>
      </c>
      <c r="J806" s="9"/>
      <c r="K806" s="8"/>
    </row>
    <row r="807" customHeight="1" spans="2:11">
      <c r="B807" s="8" t="str">
        <f t="shared" si="26"/>
        <v/>
      </c>
      <c r="C807" s="8"/>
      <c r="D807" s="8"/>
      <c r="E807" s="8" t="str">
        <f>IFERROR(VLOOKUP(C807,选股!C807:E1803,2,FALSE),"-")</f>
        <v>-</v>
      </c>
      <c r="F807" s="8" t="str">
        <f>IFERROR(VLOOKUP(C807,选股!C807:E1803,3,FALSE),"-")</f>
        <v>-</v>
      </c>
      <c r="G807" s="8"/>
      <c r="H807" s="9"/>
      <c r="I807" s="9" t="str">
        <f t="shared" si="27"/>
        <v>-</v>
      </c>
      <c r="J807" s="9"/>
      <c r="K807" s="8"/>
    </row>
    <row r="808" customHeight="1" spans="2:11">
      <c r="B808" s="8" t="str">
        <f t="shared" si="26"/>
        <v/>
      </c>
      <c r="C808" s="8"/>
      <c r="D808" s="8"/>
      <c r="E808" s="8" t="str">
        <f>IFERROR(VLOOKUP(C808,选股!C808:E1804,2,FALSE),"-")</f>
        <v>-</v>
      </c>
      <c r="F808" s="8" t="str">
        <f>IFERROR(VLOOKUP(C808,选股!C808:E1804,3,FALSE),"-")</f>
        <v>-</v>
      </c>
      <c r="G808" s="8"/>
      <c r="H808" s="9"/>
      <c r="I808" s="9" t="str">
        <f t="shared" si="27"/>
        <v>-</v>
      </c>
      <c r="J808" s="9"/>
      <c r="K808" s="8"/>
    </row>
    <row r="809" customHeight="1" spans="2:11">
      <c r="B809" s="8" t="str">
        <f t="shared" si="26"/>
        <v/>
      </c>
      <c r="C809" s="8"/>
      <c r="D809" s="8"/>
      <c r="E809" s="8" t="str">
        <f>IFERROR(VLOOKUP(C809,选股!C809:E1805,2,FALSE),"-")</f>
        <v>-</v>
      </c>
      <c r="F809" s="8" t="str">
        <f>IFERROR(VLOOKUP(C809,选股!C809:E1805,3,FALSE),"-")</f>
        <v>-</v>
      </c>
      <c r="G809" s="8"/>
      <c r="H809" s="9"/>
      <c r="I809" s="9" t="str">
        <f t="shared" si="27"/>
        <v>-</v>
      </c>
      <c r="J809" s="9"/>
      <c r="K809" s="8"/>
    </row>
    <row r="810" customHeight="1" spans="2:11">
      <c r="B810" s="8" t="str">
        <f t="shared" si="26"/>
        <v/>
      </c>
      <c r="C810" s="8"/>
      <c r="D810" s="8"/>
      <c r="E810" s="8" t="str">
        <f>IFERROR(VLOOKUP(C810,选股!C810:E1806,2,FALSE),"-")</f>
        <v>-</v>
      </c>
      <c r="F810" s="8" t="str">
        <f>IFERROR(VLOOKUP(C810,选股!C810:E1806,3,FALSE),"-")</f>
        <v>-</v>
      </c>
      <c r="G810" s="8"/>
      <c r="H810" s="9"/>
      <c r="I810" s="9" t="str">
        <f t="shared" si="27"/>
        <v>-</v>
      </c>
      <c r="J810" s="9"/>
      <c r="K810" s="8"/>
    </row>
    <row r="811" customHeight="1" spans="2:11">
      <c r="B811" s="8" t="str">
        <f t="shared" si="26"/>
        <v/>
      </c>
      <c r="C811" s="8"/>
      <c r="D811" s="8"/>
      <c r="E811" s="8" t="str">
        <f>IFERROR(VLOOKUP(C811,选股!C811:E1807,2,FALSE),"-")</f>
        <v>-</v>
      </c>
      <c r="F811" s="8" t="str">
        <f>IFERROR(VLOOKUP(C811,选股!C811:E1807,3,FALSE),"-")</f>
        <v>-</v>
      </c>
      <c r="G811" s="8"/>
      <c r="H811" s="9"/>
      <c r="I811" s="9" t="str">
        <f t="shared" si="27"/>
        <v>-</v>
      </c>
      <c r="J811" s="9"/>
      <c r="K811" s="8"/>
    </row>
    <row r="812" customHeight="1" spans="2:11">
      <c r="B812" s="8" t="str">
        <f t="shared" si="26"/>
        <v/>
      </c>
      <c r="C812" s="8"/>
      <c r="D812" s="8"/>
      <c r="E812" s="8" t="str">
        <f>IFERROR(VLOOKUP(C812,选股!C812:E1808,2,FALSE),"-")</f>
        <v>-</v>
      </c>
      <c r="F812" s="8" t="str">
        <f>IFERROR(VLOOKUP(C812,选股!C812:E1808,3,FALSE),"-")</f>
        <v>-</v>
      </c>
      <c r="G812" s="8"/>
      <c r="H812" s="9"/>
      <c r="I812" s="9" t="str">
        <f t="shared" si="27"/>
        <v>-</v>
      </c>
      <c r="J812" s="9"/>
      <c r="K812" s="8"/>
    </row>
    <row r="813" customHeight="1" spans="2:11">
      <c r="B813" s="8" t="str">
        <f t="shared" si="26"/>
        <v/>
      </c>
      <c r="C813" s="8"/>
      <c r="D813" s="8"/>
      <c r="E813" s="8" t="str">
        <f>IFERROR(VLOOKUP(C813,选股!C813:E1809,2,FALSE),"-")</f>
        <v>-</v>
      </c>
      <c r="F813" s="8" t="str">
        <f>IFERROR(VLOOKUP(C813,选股!C813:E1809,3,FALSE),"-")</f>
        <v>-</v>
      </c>
      <c r="G813" s="8"/>
      <c r="H813" s="9"/>
      <c r="I813" s="9" t="str">
        <f t="shared" si="27"/>
        <v>-</v>
      </c>
      <c r="J813" s="9"/>
      <c r="K813" s="8"/>
    </row>
    <row r="814" customHeight="1" spans="2:11">
      <c r="B814" s="8" t="str">
        <f t="shared" si="26"/>
        <v/>
      </c>
      <c r="C814" s="8"/>
      <c r="D814" s="8"/>
      <c r="E814" s="8" t="str">
        <f>IFERROR(VLOOKUP(C814,选股!C814:E1810,2,FALSE),"-")</f>
        <v>-</v>
      </c>
      <c r="F814" s="8" t="str">
        <f>IFERROR(VLOOKUP(C814,选股!C814:E1810,3,FALSE),"-")</f>
        <v>-</v>
      </c>
      <c r="G814" s="8"/>
      <c r="H814" s="9"/>
      <c r="I814" s="9" t="str">
        <f t="shared" si="27"/>
        <v>-</v>
      </c>
      <c r="J814" s="9"/>
      <c r="K814" s="8"/>
    </row>
    <row r="815" customHeight="1" spans="2:11">
      <c r="B815" s="8" t="str">
        <f t="shared" si="26"/>
        <v/>
      </c>
      <c r="C815" s="8"/>
      <c r="D815" s="8"/>
      <c r="E815" s="8" t="str">
        <f>IFERROR(VLOOKUP(C815,选股!C815:E1811,2,FALSE),"-")</f>
        <v>-</v>
      </c>
      <c r="F815" s="8" t="str">
        <f>IFERROR(VLOOKUP(C815,选股!C815:E1811,3,FALSE),"-")</f>
        <v>-</v>
      </c>
      <c r="G815" s="8"/>
      <c r="H815" s="9"/>
      <c r="I815" s="9" t="str">
        <f t="shared" si="27"/>
        <v>-</v>
      </c>
      <c r="J815" s="9"/>
      <c r="K815" s="8"/>
    </row>
    <row r="816" customHeight="1" spans="2:11">
      <c r="B816" s="8" t="str">
        <f t="shared" si="26"/>
        <v/>
      </c>
      <c r="C816" s="8"/>
      <c r="D816" s="8"/>
      <c r="E816" s="8" t="str">
        <f>IFERROR(VLOOKUP(C816,选股!C816:E1812,2,FALSE),"-")</f>
        <v>-</v>
      </c>
      <c r="F816" s="8" t="str">
        <f>IFERROR(VLOOKUP(C816,选股!C816:E1812,3,FALSE),"-")</f>
        <v>-</v>
      </c>
      <c r="G816" s="8"/>
      <c r="H816" s="9"/>
      <c r="I816" s="9" t="str">
        <f t="shared" si="27"/>
        <v>-</v>
      </c>
      <c r="J816" s="9"/>
      <c r="K816" s="8"/>
    </row>
    <row r="817" customHeight="1" spans="2:11">
      <c r="B817" s="8" t="str">
        <f t="shared" si="26"/>
        <v/>
      </c>
      <c r="C817" s="8"/>
      <c r="D817" s="8"/>
      <c r="E817" s="8" t="str">
        <f>IFERROR(VLOOKUP(C817,选股!C817:E1813,2,FALSE),"-")</f>
        <v>-</v>
      </c>
      <c r="F817" s="8" t="str">
        <f>IFERROR(VLOOKUP(C817,选股!C817:E1813,3,FALSE),"-")</f>
        <v>-</v>
      </c>
      <c r="G817" s="8"/>
      <c r="H817" s="9"/>
      <c r="I817" s="9" t="str">
        <f t="shared" si="27"/>
        <v>-</v>
      </c>
      <c r="J817" s="9"/>
      <c r="K817" s="8"/>
    </row>
    <row r="818" customHeight="1" spans="2:11">
      <c r="B818" s="8" t="str">
        <f t="shared" si="26"/>
        <v/>
      </c>
      <c r="C818" s="8"/>
      <c r="D818" s="8"/>
      <c r="E818" s="8" t="str">
        <f>IFERROR(VLOOKUP(C818,选股!C818:E1814,2,FALSE),"-")</f>
        <v>-</v>
      </c>
      <c r="F818" s="8" t="str">
        <f>IFERROR(VLOOKUP(C818,选股!C818:E1814,3,FALSE),"-")</f>
        <v>-</v>
      </c>
      <c r="G818" s="8"/>
      <c r="H818" s="9"/>
      <c r="I818" s="9" t="str">
        <f t="shared" si="27"/>
        <v>-</v>
      </c>
      <c r="J818" s="9"/>
      <c r="K818" s="8"/>
    </row>
    <row r="819" customHeight="1" spans="2:11">
      <c r="B819" s="8" t="str">
        <f t="shared" si="26"/>
        <v/>
      </c>
      <c r="C819" s="8"/>
      <c r="D819" s="8"/>
      <c r="E819" s="8" t="str">
        <f>IFERROR(VLOOKUP(C819,选股!C819:E1815,2,FALSE),"-")</f>
        <v>-</v>
      </c>
      <c r="F819" s="8" t="str">
        <f>IFERROR(VLOOKUP(C819,选股!C819:E1815,3,FALSE),"-")</f>
        <v>-</v>
      </c>
      <c r="G819" s="8"/>
      <c r="H819" s="9"/>
      <c r="I819" s="9" t="str">
        <f t="shared" si="27"/>
        <v>-</v>
      </c>
      <c r="J819" s="9"/>
      <c r="K819" s="8"/>
    </row>
    <row r="820" customHeight="1" spans="2:11">
      <c r="B820" s="8" t="str">
        <f t="shared" si="26"/>
        <v/>
      </c>
      <c r="C820" s="8"/>
      <c r="D820" s="8"/>
      <c r="E820" s="8" t="str">
        <f>IFERROR(VLOOKUP(C820,选股!C820:E1816,2,FALSE),"-")</f>
        <v>-</v>
      </c>
      <c r="F820" s="8" t="str">
        <f>IFERROR(VLOOKUP(C820,选股!C820:E1816,3,FALSE),"-")</f>
        <v>-</v>
      </c>
      <c r="G820" s="8"/>
      <c r="H820" s="9"/>
      <c r="I820" s="9" t="str">
        <f t="shared" si="27"/>
        <v>-</v>
      </c>
      <c r="J820" s="9"/>
      <c r="K820" s="8"/>
    </row>
    <row r="821" customHeight="1" spans="2:11">
      <c r="B821" s="8" t="str">
        <f t="shared" si="26"/>
        <v/>
      </c>
      <c r="C821" s="8"/>
      <c r="D821" s="8"/>
      <c r="E821" s="8" t="str">
        <f>IFERROR(VLOOKUP(C821,选股!C821:E1817,2,FALSE),"-")</f>
        <v>-</v>
      </c>
      <c r="F821" s="8" t="str">
        <f>IFERROR(VLOOKUP(C821,选股!C821:E1817,3,FALSE),"-")</f>
        <v>-</v>
      </c>
      <c r="G821" s="8"/>
      <c r="H821" s="9"/>
      <c r="I821" s="9" t="str">
        <f t="shared" si="27"/>
        <v>-</v>
      </c>
      <c r="J821" s="9"/>
      <c r="K821" s="8"/>
    </row>
    <row r="822" customHeight="1" spans="2:11">
      <c r="B822" s="8" t="str">
        <f t="shared" si="26"/>
        <v/>
      </c>
      <c r="C822" s="8"/>
      <c r="D822" s="8"/>
      <c r="E822" s="8" t="str">
        <f>IFERROR(VLOOKUP(C822,选股!C822:E1818,2,FALSE),"-")</f>
        <v>-</v>
      </c>
      <c r="F822" s="8" t="str">
        <f>IFERROR(VLOOKUP(C822,选股!C822:E1818,3,FALSE),"-")</f>
        <v>-</v>
      </c>
      <c r="G822" s="8"/>
      <c r="H822" s="9"/>
      <c r="I822" s="9" t="str">
        <f t="shared" si="27"/>
        <v>-</v>
      </c>
      <c r="J822" s="9"/>
      <c r="K822" s="8"/>
    </row>
    <row r="823" customHeight="1" spans="2:11">
      <c r="B823" s="8" t="str">
        <f t="shared" si="26"/>
        <v/>
      </c>
      <c r="C823" s="8"/>
      <c r="D823" s="8"/>
      <c r="E823" s="8" t="str">
        <f>IFERROR(VLOOKUP(C823,选股!C823:E1819,2,FALSE),"-")</f>
        <v>-</v>
      </c>
      <c r="F823" s="8" t="str">
        <f>IFERROR(VLOOKUP(C823,选股!C823:E1819,3,FALSE),"-")</f>
        <v>-</v>
      </c>
      <c r="G823" s="8"/>
      <c r="H823" s="9"/>
      <c r="I823" s="9" t="str">
        <f t="shared" si="27"/>
        <v>-</v>
      </c>
      <c r="J823" s="9"/>
      <c r="K823" s="8"/>
    </row>
    <row r="824" customHeight="1" spans="2:11">
      <c r="B824" s="8" t="str">
        <f t="shared" si="26"/>
        <v/>
      </c>
      <c r="C824" s="8"/>
      <c r="D824" s="8"/>
      <c r="E824" s="8" t="str">
        <f>IFERROR(VLOOKUP(C824,选股!C824:E1820,2,FALSE),"-")</f>
        <v>-</v>
      </c>
      <c r="F824" s="8" t="str">
        <f>IFERROR(VLOOKUP(C824,选股!C824:E1820,3,FALSE),"-")</f>
        <v>-</v>
      </c>
      <c r="G824" s="8"/>
      <c r="H824" s="9"/>
      <c r="I824" s="9" t="str">
        <f t="shared" si="27"/>
        <v>-</v>
      </c>
      <c r="J824" s="9"/>
      <c r="K824" s="8"/>
    </row>
    <row r="825" customHeight="1" spans="2:11">
      <c r="B825" s="8" t="str">
        <f t="shared" si="26"/>
        <v/>
      </c>
      <c r="C825" s="8"/>
      <c r="D825" s="8"/>
      <c r="E825" s="8" t="str">
        <f>IFERROR(VLOOKUP(C825,选股!C825:E1821,2,FALSE),"-")</f>
        <v>-</v>
      </c>
      <c r="F825" s="8" t="str">
        <f>IFERROR(VLOOKUP(C825,选股!C825:E1821,3,FALSE),"-")</f>
        <v>-</v>
      </c>
      <c r="G825" s="8"/>
      <c r="H825" s="9"/>
      <c r="I825" s="9" t="str">
        <f t="shared" si="27"/>
        <v>-</v>
      </c>
      <c r="J825" s="9"/>
      <c r="K825" s="8"/>
    </row>
    <row r="826" customHeight="1" spans="2:11">
      <c r="B826" s="8" t="str">
        <f t="shared" si="26"/>
        <v/>
      </c>
      <c r="C826" s="8"/>
      <c r="D826" s="8"/>
      <c r="E826" s="8" t="str">
        <f>IFERROR(VLOOKUP(C826,选股!C826:E1822,2,FALSE),"-")</f>
        <v>-</v>
      </c>
      <c r="F826" s="8" t="str">
        <f>IFERROR(VLOOKUP(C826,选股!C826:E1822,3,FALSE),"-")</f>
        <v>-</v>
      </c>
      <c r="G826" s="8"/>
      <c r="H826" s="9"/>
      <c r="I826" s="9" t="str">
        <f t="shared" si="27"/>
        <v>-</v>
      </c>
      <c r="J826" s="9"/>
      <c r="K826" s="8"/>
    </row>
    <row r="827" customHeight="1" spans="2:11">
      <c r="B827" s="8" t="str">
        <f t="shared" si="26"/>
        <v/>
      </c>
      <c r="C827" s="8"/>
      <c r="D827" s="8"/>
      <c r="E827" s="8" t="str">
        <f>IFERROR(VLOOKUP(C827,选股!C827:E1823,2,FALSE),"-")</f>
        <v>-</v>
      </c>
      <c r="F827" s="8" t="str">
        <f>IFERROR(VLOOKUP(C827,选股!C827:E1823,3,FALSE),"-")</f>
        <v>-</v>
      </c>
      <c r="G827" s="8"/>
      <c r="H827" s="9"/>
      <c r="I827" s="9" t="str">
        <f t="shared" si="27"/>
        <v>-</v>
      </c>
      <c r="J827" s="9"/>
      <c r="K827" s="8"/>
    </row>
    <row r="828" customHeight="1" spans="2:11">
      <c r="B828" s="8" t="str">
        <f t="shared" si="26"/>
        <v/>
      </c>
      <c r="C828" s="8"/>
      <c r="D828" s="8"/>
      <c r="E828" s="8" t="str">
        <f>IFERROR(VLOOKUP(C828,选股!C828:E1824,2,FALSE),"-")</f>
        <v>-</v>
      </c>
      <c r="F828" s="8" t="str">
        <f>IFERROR(VLOOKUP(C828,选股!C828:E1824,3,FALSE),"-")</f>
        <v>-</v>
      </c>
      <c r="G828" s="8"/>
      <c r="H828" s="9"/>
      <c r="I828" s="9" t="str">
        <f t="shared" si="27"/>
        <v>-</v>
      </c>
      <c r="J828" s="9"/>
      <c r="K828" s="8"/>
    </row>
    <row r="829" customHeight="1" spans="2:11">
      <c r="B829" s="8" t="str">
        <f t="shared" si="26"/>
        <v/>
      </c>
      <c r="C829" s="8"/>
      <c r="D829" s="8"/>
      <c r="E829" s="8" t="str">
        <f>IFERROR(VLOOKUP(C829,选股!C829:E1825,2,FALSE),"-")</f>
        <v>-</v>
      </c>
      <c r="F829" s="8" t="str">
        <f>IFERROR(VLOOKUP(C829,选股!C829:E1825,3,FALSE),"-")</f>
        <v>-</v>
      </c>
      <c r="G829" s="8"/>
      <c r="H829" s="9"/>
      <c r="I829" s="9" t="str">
        <f t="shared" si="27"/>
        <v>-</v>
      </c>
      <c r="J829" s="9"/>
      <c r="K829" s="8"/>
    </row>
    <row r="830" customHeight="1" spans="2:11">
      <c r="B830" s="8" t="str">
        <f t="shared" si="26"/>
        <v/>
      </c>
      <c r="C830" s="8"/>
      <c r="D830" s="8"/>
      <c r="E830" s="8" t="str">
        <f>IFERROR(VLOOKUP(C830,选股!C830:E1826,2,FALSE),"-")</f>
        <v>-</v>
      </c>
      <c r="F830" s="8" t="str">
        <f>IFERROR(VLOOKUP(C830,选股!C830:E1826,3,FALSE),"-")</f>
        <v>-</v>
      </c>
      <c r="G830" s="8"/>
      <c r="H830" s="9"/>
      <c r="I830" s="9" t="str">
        <f t="shared" si="27"/>
        <v>-</v>
      </c>
      <c r="J830" s="9"/>
      <c r="K830" s="8"/>
    </row>
    <row r="831" customHeight="1" spans="2:11">
      <c r="B831" s="8" t="str">
        <f t="shared" si="26"/>
        <v/>
      </c>
      <c r="C831" s="8"/>
      <c r="D831" s="8"/>
      <c r="E831" s="8" t="str">
        <f>IFERROR(VLOOKUP(C831,选股!C831:E1827,2,FALSE),"-")</f>
        <v>-</v>
      </c>
      <c r="F831" s="8" t="str">
        <f>IFERROR(VLOOKUP(C831,选股!C831:E1827,3,FALSE),"-")</f>
        <v>-</v>
      </c>
      <c r="G831" s="8"/>
      <c r="H831" s="9"/>
      <c r="I831" s="9" t="str">
        <f t="shared" si="27"/>
        <v>-</v>
      </c>
      <c r="J831" s="9"/>
      <c r="K831" s="8"/>
    </row>
    <row r="832" customHeight="1" spans="2:11">
      <c r="B832" s="8" t="str">
        <f t="shared" si="26"/>
        <v/>
      </c>
      <c r="C832" s="8"/>
      <c r="D832" s="8"/>
      <c r="E832" s="8" t="str">
        <f>IFERROR(VLOOKUP(C832,选股!C832:E1828,2,FALSE),"-")</f>
        <v>-</v>
      </c>
      <c r="F832" s="8" t="str">
        <f>IFERROR(VLOOKUP(C832,选股!C832:E1828,3,FALSE),"-")</f>
        <v>-</v>
      </c>
      <c r="G832" s="8"/>
      <c r="H832" s="9"/>
      <c r="I832" s="9" t="str">
        <f t="shared" si="27"/>
        <v>-</v>
      </c>
      <c r="J832" s="9"/>
      <c r="K832" s="8"/>
    </row>
    <row r="833" customHeight="1" spans="2:11">
      <c r="B833" s="8" t="str">
        <f t="shared" si="26"/>
        <v/>
      </c>
      <c r="C833" s="8"/>
      <c r="D833" s="8"/>
      <c r="E833" s="8" t="str">
        <f>IFERROR(VLOOKUP(C833,选股!C833:E1829,2,FALSE),"-")</f>
        <v>-</v>
      </c>
      <c r="F833" s="8" t="str">
        <f>IFERROR(VLOOKUP(C833,选股!C833:E1829,3,FALSE),"-")</f>
        <v>-</v>
      </c>
      <c r="G833" s="8"/>
      <c r="H833" s="9"/>
      <c r="I833" s="9" t="str">
        <f t="shared" si="27"/>
        <v>-</v>
      </c>
      <c r="J833" s="9"/>
      <c r="K833" s="8"/>
    </row>
    <row r="834" customHeight="1" spans="2:11">
      <c r="B834" s="8" t="str">
        <f t="shared" si="26"/>
        <v/>
      </c>
      <c r="C834" s="8"/>
      <c r="D834" s="8"/>
      <c r="E834" s="8" t="str">
        <f>IFERROR(VLOOKUP(C834,选股!C834:E1830,2,FALSE),"-")</f>
        <v>-</v>
      </c>
      <c r="F834" s="8" t="str">
        <f>IFERROR(VLOOKUP(C834,选股!C834:E1830,3,FALSE),"-")</f>
        <v>-</v>
      </c>
      <c r="G834" s="8"/>
      <c r="H834" s="9"/>
      <c r="I834" s="9" t="str">
        <f t="shared" si="27"/>
        <v>-</v>
      </c>
      <c r="J834" s="9"/>
      <c r="K834" s="8"/>
    </row>
    <row r="835" customHeight="1" spans="2:11">
      <c r="B835" s="8" t="str">
        <f t="shared" si="26"/>
        <v/>
      </c>
      <c r="C835" s="8"/>
      <c r="D835" s="8"/>
      <c r="E835" s="8" t="str">
        <f>IFERROR(VLOOKUP(C835,选股!C835:E1831,2,FALSE),"-")</f>
        <v>-</v>
      </c>
      <c r="F835" s="8" t="str">
        <f>IFERROR(VLOOKUP(C835,选股!C835:E1831,3,FALSE),"-")</f>
        <v>-</v>
      </c>
      <c r="G835" s="8"/>
      <c r="H835" s="9"/>
      <c r="I835" s="9" t="str">
        <f t="shared" si="27"/>
        <v>-</v>
      </c>
      <c r="J835" s="9"/>
      <c r="K835" s="8"/>
    </row>
    <row r="836" customHeight="1" spans="2:11">
      <c r="B836" s="8" t="str">
        <f t="shared" si="26"/>
        <v/>
      </c>
      <c r="C836" s="8"/>
      <c r="D836" s="8"/>
      <c r="E836" s="8" t="str">
        <f>IFERROR(VLOOKUP(C836,选股!C836:E1832,2,FALSE),"-")</f>
        <v>-</v>
      </c>
      <c r="F836" s="8" t="str">
        <f>IFERROR(VLOOKUP(C836,选股!C836:E1832,3,FALSE),"-")</f>
        <v>-</v>
      </c>
      <c r="G836" s="8"/>
      <c r="H836" s="9"/>
      <c r="I836" s="9" t="str">
        <f t="shared" si="27"/>
        <v>-</v>
      </c>
      <c r="J836" s="9"/>
      <c r="K836" s="8"/>
    </row>
    <row r="837" customHeight="1" spans="2:11">
      <c r="B837" s="8" t="str">
        <f t="shared" ref="B837:B900" si="28">IF(C837&lt;&gt;"",ROW()-3,"")</f>
        <v/>
      </c>
      <c r="C837" s="8"/>
      <c r="D837" s="8"/>
      <c r="E837" s="8" t="str">
        <f>IFERROR(VLOOKUP(C837,选股!C837:E1833,2,FALSE),"-")</f>
        <v>-</v>
      </c>
      <c r="F837" s="8" t="str">
        <f>IFERROR(VLOOKUP(C837,选股!C837:E1833,3,FALSE),"-")</f>
        <v>-</v>
      </c>
      <c r="G837" s="8"/>
      <c r="H837" s="9"/>
      <c r="I837" s="9" t="str">
        <f t="shared" ref="I837:I900" si="29">IFERROR(IF(AND(G837&lt;&gt;"",H837&lt;&gt;""),G837*H837,"-"),"")</f>
        <v>-</v>
      </c>
      <c r="J837" s="9"/>
      <c r="K837" s="8"/>
    </row>
    <row r="838" customHeight="1" spans="2:11">
      <c r="B838" s="8" t="str">
        <f t="shared" si="28"/>
        <v/>
      </c>
      <c r="C838" s="8"/>
      <c r="D838" s="8"/>
      <c r="E838" s="8" t="str">
        <f>IFERROR(VLOOKUP(C838,选股!C838:E1834,2,FALSE),"-")</f>
        <v>-</v>
      </c>
      <c r="F838" s="8" t="str">
        <f>IFERROR(VLOOKUP(C838,选股!C838:E1834,3,FALSE),"-")</f>
        <v>-</v>
      </c>
      <c r="G838" s="8"/>
      <c r="H838" s="9"/>
      <c r="I838" s="9" t="str">
        <f t="shared" si="29"/>
        <v>-</v>
      </c>
      <c r="J838" s="9"/>
      <c r="K838" s="8"/>
    </row>
    <row r="839" customHeight="1" spans="2:11">
      <c r="B839" s="8" t="str">
        <f t="shared" si="28"/>
        <v/>
      </c>
      <c r="C839" s="8"/>
      <c r="D839" s="8"/>
      <c r="E839" s="8" t="str">
        <f>IFERROR(VLOOKUP(C839,选股!C839:E1835,2,FALSE),"-")</f>
        <v>-</v>
      </c>
      <c r="F839" s="8" t="str">
        <f>IFERROR(VLOOKUP(C839,选股!C839:E1835,3,FALSE),"-")</f>
        <v>-</v>
      </c>
      <c r="G839" s="8"/>
      <c r="H839" s="9"/>
      <c r="I839" s="9" t="str">
        <f t="shared" si="29"/>
        <v>-</v>
      </c>
      <c r="J839" s="9"/>
      <c r="K839" s="8"/>
    </row>
    <row r="840" customHeight="1" spans="2:11">
      <c r="B840" s="8" t="str">
        <f t="shared" si="28"/>
        <v/>
      </c>
      <c r="C840" s="8"/>
      <c r="D840" s="8"/>
      <c r="E840" s="8" t="str">
        <f>IFERROR(VLOOKUP(C840,选股!C840:E1836,2,FALSE),"-")</f>
        <v>-</v>
      </c>
      <c r="F840" s="8" t="str">
        <f>IFERROR(VLOOKUP(C840,选股!C840:E1836,3,FALSE),"-")</f>
        <v>-</v>
      </c>
      <c r="G840" s="8"/>
      <c r="H840" s="9"/>
      <c r="I840" s="9" t="str">
        <f t="shared" si="29"/>
        <v>-</v>
      </c>
      <c r="J840" s="9"/>
      <c r="K840" s="8"/>
    </row>
    <row r="841" customHeight="1" spans="2:11">
      <c r="B841" s="8" t="str">
        <f t="shared" si="28"/>
        <v/>
      </c>
      <c r="C841" s="8"/>
      <c r="D841" s="8"/>
      <c r="E841" s="8" t="str">
        <f>IFERROR(VLOOKUP(C841,选股!C841:E1837,2,FALSE),"-")</f>
        <v>-</v>
      </c>
      <c r="F841" s="8" t="str">
        <f>IFERROR(VLOOKUP(C841,选股!C841:E1837,3,FALSE),"-")</f>
        <v>-</v>
      </c>
      <c r="G841" s="8"/>
      <c r="H841" s="9"/>
      <c r="I841" s="9" t="str">
        <f t="shared" si="29"/>
        <v>-</v>
      </c>
      <c r="J841" s="9"/>
      <c r="K841" s="8"/>
    </row>
    <row r="842" customHeight="1" spans="2:11">
      <c r="B842" s="8" t="str">
        <f t="shared" si="28"/>
        <v/>
      </c>
      <c r="C842" s="8"/>
      <c r="D842" s="8"/>
      <c r="E842" s="8" t="str">
        <f>IFERROR(VLOOKUP(C842,选股!C842:E1838,2,FALSE),"-")</f>
        <v>-</v>
      </c>
      <c r="F842" s="8" t="str">
        <f>IFERROR(VLOOKUP(C842,选股!C842:E1838,3,FALSE),"-")</f>
        <v>-</v>
      </c>
      <c r="G842" s="8"/>
      <c r="H842" s="9"/>
      <c r="I842" s="9" t="str">
        <f t="shared" si="29"/>
        <v>-</v>
      </c>
      <c r="J842" s="9"/>
      <c r="K842" s="8"/>
    </row>
    <row r="843" customHeight="1" spans="2:11">
      <c r="B843" s="8" t="str">
        <f t="shared" si="28"/>
        <v/>
      </c>
      <c r="C843" s="8"/>
      <c r="D843" s="8"/>
      <c r="E843" s="8" t="str">
        <f>IFERROR(VLOOKUP(C843,选股!C843:E1839,2,FALSE),"-")</f>
        <v>-</v>
      </c>
      <c r="F843" s="8" t="str">
        <f>IFERROR(VLOOKUP(C843,选股!C843:E1839,3,FALSE),"-")</f>
        <v>-</v>
      </c>
      <c r="G843" s="8"/>
      <c r="H843" s="9"/>
      <c r="I843" s="9" t="str">
        <f t="shared" si="29"/>
        <v>-</v>
      </c>
      <c r="J843" s="9"/>
      <c r="K843" s="8"/>
    </row>
    <row r="844" customHeight="1" spans="2:11">
      <c r="B844" s="8" t="str">
        <f t="shared" si="28"/>
        <v/>
      </c>
      <c r="C844" s="8"/>
      <c r="D844" s="8"/>
      <c r="E844" s="8" t="str">
        <f>IFERROR(VLOOKUP(C844,选股!C844:E1840,2,FALSE),"-")</f>
        <v>-</v>
      </c>
      <c r="F844" s="8" t="str">
        <f>IFERROR(VLOOKUP(C844,选股!C844:E1840,3,FALSE),"-")</f>
        <v>-</v>
      </c>
      <c r="G844" s="8"/>
      <c r="H844" s="9"/>
      <c r="I844" s="9" t="str">
        <f t="shared" si="29"/>
        <v>-</v>
      </c>
      <c r="J844" s="9"/>
      <c r="K844" s="8"/>
    </row>
    <row r="845" customHeight="1" spans="2:11">
      <c r="B845" s="8" t="str">
        <f t="shared" si="28"/>
        <v/>
      </c>
      <c r="C845" s="8"/>
      <c r="D845" s="8"/>
      <c r="E845" s="8" t="str">
        <f>IFERROR(VLOOKUP(C845,选股!C845:E1841,2,FALSE),"-")</f>
        <v>-</v>
      </c>
      <c r="F845" s="8" t="str">
        <f>IFERROR(VLOOKUP(C845,选股!C845:E1841,3,FALSE),"-")</f>
        <v>-</v>
      </c>
      <c r="G845" s="8"/>
      <c r="H845" s="9"/>
      <c r="I845" s="9" t="str">
        <f t="shared" si="29"/>
        <v>-</v>
      </c>
      <c r="J845" s="9"/>
      <c r="K845" s="8"/>
    </row>
    <row r="846" customHeight="1" spans="2:11">
      <c r="B846" s="8" t="str">
        <f t="shared" si="28"/>
        <v/>
      </c>
      <c r="C846" s="8"/>
      <c r="D846" s="8"/>
      <c r="E846" s="8" t="str">
        <f>IFERROR(VLOOKUP(C846,选股!C846:E1842,2,FALSE),"-")</f>
        <v>-</v>
      </c>
      <c r="F846" s="8" t="str">
        <f>IFERROR(VLOOKUP(C846,选股!C846:E1842,3,FALSE),"-")</f>
        <v>-</v>
      </c>
      <c r="G846" s="8"/>
      <c r="H846" s="9"/>
      <c r="I846" s="9" t="str">
        <f t="shared" si="29"/>
        <v>-</v>
      </c>
      <c r="J846" s="9"/>
      <c r="K846" s="8"/>
    </row>
    <row r="847" customHeight="1" spans="2:11">
      <c r="B847" s="8" t="str">
        <f t="shared" si="28"/>
        <v/>
      </c>
      <c r="C847" s="8"/>
      <c r="D847" s="8"/>
      <c r="E847" s="8" t="str">
        <f>IFERROR(VLOOKUP(C847,选股!C847:E1843,2,FALSE),"-")</f>
        <v>-</v>
      </c>
      <c r="F847" s="8" t="str">
        <f>IFERROR(VLOOKUP(C847,选股!C847:E1843,3,FALSE),"-")</f>
        <v>-</v>
      </c>
      <c r="G847" s="8"/>
      <c r="H847" s="9"/>
      <c r="I847" s="9" t="str">
        <f t="shared" si="29"/>
        <v>-</v>
      </c>
      <c r="J847" s="9"/>
      <c r="K847" s="8"/>
    </row>
    <row r="848" customHeight="1" spans="2:11">
      <c r="B848" s="8" t="str">
        <f t="shared" si="28"/>
        <v/>
      </c>
      <c r="C848" s="8"/>
      <c r="D848" s="8"/>
      <c r="E848" s="8" t="str">
        <f>IFERROR(VLOOKUP(C848,选股!C848:E1844,2,FALSE),"-")</f>
        <v>-</v>
      </c>
      <c r="F848" s="8" t="str">
        <f>IFERROR(VLOOKUP(C848,选股!C848:E1844,3,FALSE),"-")</f>
        <v>-</v>
      </c>
      <c r="G848" s="8"/>
      <c r="H848" s="9"/>
      <c r="I848" s="9" t="str">
        <f t="shared" si="29"/>
        <v>-</v>
      </c>
      <c r="J848" s="9"/>
      <c r="K848" s="8"/>
    </row>
    <row r="849" customHeight="1" spans="2:11">
      <c r="B849" s="8" t="str">
        <f t="shared" si="28"/>
        <v/>
      </c>
      <c r="C849" s="8"/>
      <c r="D849" s="8"/>
      <c r="E849" s="8" t="str">
        <f>IFERROR(VLOOKUP(C849,选股!C849:E1845,2,FALSE),"-")</f>
        <v>-</v>
      </c>
      <c r="F849" s="8" t="str">
        <f>IFERROR(VLOOKUP(C849,选股!C849:E1845,3,FALSE),"-")</f>
        <v>-</v>
      </c>
      <c r="G849" s="8"/>
      <c r="H849" s="9"/>
      <c r="I849" s="9" t="str">
        <f t="shared" si="29"/>
        <v>-</v>
      </c>
      <c r="J849" s="9"/>
      <c r="K849" s="8"/>
    </row>
    <row r="850" customHeight="1" spans="2:11">
      <c r="B850" s="8" t="str">
        <f t="shared" si="28"/>
        <v/>
      </c>
      <c r="C850" s="8"/>
      <c r="D850" s="8"/>
      <c r="E850" s="8" t="str">
        <f>IFERROR(VLOOKUP(C850,选股!C850:E1846,2,FALSE),"-")</f>
        <v>-</v>
      </c>
      <c r="F850" s="8" t="str">
        <f>IFERROR(VLOOKUP(C850,选股!C850:E1846,3,FALSE),"-")</f>
        <v>-</v>
      </c>
      <c r="G850" s="8"/>
      <c r="H850" s="9"/>
      <c r="I850" s="9" t="str">
        <f t="shared" si="29"/>
        <v>-</v>
      </c>
      <c r="J850" s="9"/>
      <c r="K850" s="8"/>
    </row>
    <row r="851" customHeight="1" spans="2:11">
      <c r="B851" s="8" t="str">
        <f t="shared" si="28"/>
        <v/>
      </c>
      <c r="C851" s="8"/>
      <c r="D851" s="8"/>
      <c r="E851" s="8" t="str">
        <f>IFERROR(VLOOKUP(C851,选股!C851:E1847,2,FALSE),"-")</f>
        <v>-</v>
      </c>
      <c r="F851" s="8" t="str">
        <f>IFERROR(VLOOKUP(C851,选股!C851:E1847,3,FALSE),"-")</f>
        <v>-</v>
      </c>
      <c r="G851" s="8"/>
      <c r="H851" s="9"/>
      <c r="I851" s="9" t="str">
        <f t="shared" si="29"/>
        <v>-</v>
      </c>
      <c r="J851" s="9"/>
      <c r="K851" s="8"/>
    </row>
    <row r="852" customHeight="1" spans="2:11">
      <c r="B852" s="8" t="str">
        <f t="shared" si="28"/>
        <v/>
      </c>
      <c r="C852" s="8"/>
      <c r="D852" s="8"/>
      <c r="E852" s="8" t="str">
        <f>IFERROR(VLOOKUP(C852,选股!C852:E1848,2,FALSE),"-")</f>
        <v>-</v>
      </c>
      <c r="F852" s="8" t="str">
        <f>IFERROR(VLOOKUP(C852,选股!C852:E1848,3,FALSE),"-")</f>
        <v>-</v>
      </c>
      <c r="G852" s="8"/>
      <c r="H852" s="9"/>
      <c r="I852" s="9" t="str">
        <f t="shared" si="29"/>
        <v>-</v>
      </c>
      <c r="J852" s="9"/>
      <c r="K852" s="8"/>
    </row>
    <row r="853" customHeight="1" spans="2:11">
      <c r="B853" s="8" t="str">
        <f t="shared" si="28"/>
        <v/>
      </c>
      <c r="C853" s="8"/>
      <c r="D853" s="8"/>
      <c r="E853" s="8" t="str">
        <f>IFERROR(VLOOKUP(C853,选股!C853:E1849,2,FALSE),"-")</f>
        <v>-</v>
      </c>
      <c r="F853" s="8" t="str">
        <f>IFERROR(VLOOKUP(C853,选股!C853:E1849,3,FALSE),"-")</f>
        <v>-</v>
      </c>
      <c r="G853" s="8"/>
      <c r="H853" s="9"/>
      <c r="I853" s="9" t="str">
        <f t="shared" si="29"/>
        <v>-</v>
      </c>
      <c r="J853" s="9"/>
      <c r="K853" s="8"/>
    </row>
    <row r="854" customHeight="1" spans="2:11">
      <c r="B854" s="8" t="str">
        <f t="shared" si="28"/>
        <v/>
      </c>
      <c r="C854" s="8"/>
      <c r="D854" s="8"/>
      <c r="E854" s="8" t="str">
        <f>IFERROR(VLOOKUP(C854,选股!C854:E1850,2,FALSE),"-")</f>
        <v>-</v>
      </c>
      <c r="F854" s="8" t="str">
        <f>IFERROR(VLOOKUP(C854,选股!C854:E1850,3,FALSE),"-")</f>
        <v>-</v>
      </c>
      <c r="G854" s="8"/>
      <c r="H854" s="9"/>
      <c r="I854" s="9" t="str">
        <f t="shared" si="29"/>
        <v>-</v>
      </c>
      <c r="J854" s="9"/>
      <c r="K854" s="8"/>
    </row>
    <row r="855" customHeight="1" spans="2:11">
      <c r="B855" s="8" t="str">
        <f t="shared" si="28"/>
        <v/>
      </c>
      <c r="C855" s="8"/>
      <c r="D855" s="8"/>
      <c r="E855" s="8" t="str">
        <f>IFERROR(VLOOKUP(C855,选股!C855:E1851,2,FALSE),"-")</f>
        <v>-</v>
      </c>
      <c r="F855" s="8" t="str">
        <f>IFERROR(VLOOKUP(C855,选股!C855:E1851,3,FALSE),"-")</f>
        <v>-</v>
      </c>
      <c r="G855" s="8"/>
      <c r="H855" s="9"/>
      <c r="I855" s="9" t="str">
        <f t="shared" si="29"/>
        <v>-</v>
      </c>
      <c r="J855" s="9"/>
      <c r="K855" s="8"/>
    </row>
    <row r="856" customHeight="1" spans="2:11">
      <c r="B856" s="8" t="str">
        <f t="shared" si="28"/>
        <v/>
      </c>
      <c r="C856" s="8"/>
      <c r="D856" s="8"/>
      <c r="E856" s="8" t="str">
        <f>IFERROR(VLOOKUP(C856,选股!C856:E1852,2,FALSE),"-")</f>
        <v>-</v>
      </c>
      <c r="F856" s="8" t="str">
        <f>IFERROR(VLOOKUP(C856,选股!C856:E1852,3,FALSE),"-")</f>
        <v>-</v>
      </c>
      <c r="G856" s="8"/>
      <c r="H856" s="9"/>
      <c r="I856" s="9" t="str">
        <f t="shared" si="29"/>
        <v>-</v>
      </c>
      <c r="J856" s="9"/>
      <c r="K856" s="8"/>
    </row>
    <row r="857" customHeight="1" spans="2:11">
      <c r="B857" s="8" t="str">
        <f t="shared" si="28"/>
        <v/>
      </c>
      <c r="C857" s="8"/>
      <c r="D857" s="8"/>
      <c r="E857" s="8" t="str">
        <f>IFERROR(VLOOKUP(C857,选股!C857:E1853,2,FALSE),"-")</f>
        <v>-</v>
      </c>
      <c r="F857" s="8" t="str">
        <f>IFERROR(VLOOKUP(C857,选股!C857:E1853,3,FALSE),"-")</f>
        <v>-</v>
      </c>
      <c r="G857" s="8"/>
      <c r="H857" s="9"/>
      <c r="I857" s="9" t="str">
        <f t="shared" si="29"/>
        <v>-</v>
      </c>
      <c r="J857" s="9"/>
      <c r="K857" s="8"/>
    </row>
    <row r="858" customHeight="1" spans="2:11">
      <c r="B858" s="8" t="str">
        <f t="shared" si="28"/>
        <v/>
      </c>
      <c r="C858" s="8"/>
      <c r="D858" s="8"/>
      <c r="E858" s="8" t="str">
        <f>IFERROR(VLOOKUP(C858,选股!C858:E1854,2,FALSE),"-")</f>
        <v>-</v>
      </c>
      <c r="F858" s="8" t="str">
        <f>IFERROR(VLOOKUP(C858,选股!C858:E1854,3,FALSE),"-")</f>
        <v>-</v>
      </c>
      <c r="G858" s="8"/>
      <c r="H858" s="9"/>
      <c r="I858" s="9" t="str">
        <f t="shared" si="29"/>
        <v>-</v>
      </c>
      <c r="J858" s="9"/>
      <c r="K858" s="8"/>
    </row>
    <row r="859" customHeight="1" spans="2:11">
      <c r="B859" s="8" t="str">
        <f t="shared" si="28"/>
        <v/>
      </c>
      <c r="C859" s="8"/>
      <c r="D859" s="8"/>
      <c r="E859" s="8" t="str">
        <f>IFERROR(VLOOKUP(C859,选股!C859:E1855,2,FALSE),"-")</f>
        <v>-</v>
      </c>
      <c r="F859" s="8" t="str">
        <f>IFERROR(VLOOKUP(C859,选股!C859:E1855,3,FALSE),"-")</f>
        <v>-</v>
      </c>
      <c r="G859" s="8"/>
      <c r="H859" s="9"/>
      <c r="I859" s="9" t="str">
        <f t="shared" si="29"/>
        <v>-</v>
      </c>
      <c r="J859" s="9"/>
      <c r="K859" s="8"/>
    </row>
    <row r="860" customHeight="1" spans="2:11">
      <c r="B860" s="8" t="str">
        <f t="shared" si="28"/>
        <v/>
      </c>
      <c r="C860" s="8"/>
      <c r="D860" s="8"/>
      <c r="E860" s="8" t="str">
        <f>IFERROR(VLOOKUP(C860,选股!C860:E1856,2,FALSE),"-")</f>
        <v>-</v>
      </c>
      <c r="F860" s="8" t="str">
        <f>IFERROR(VLOOKUP(C860,选股!C860:E1856,3,FALSE),"-")</f>
        <v>-</v>
      </c>
      <c r="G860" s="8"/>
      <c r="H860" s="9"/>
      <c r="I860" s="9" t="str">
        <f t="shared" si="29"/>
        <v>-</v>
      </c>
      <c r="J860" s="9"/>
      <c r="K860" s="8"/>
    </row>
    <row r="861" customHeight="1" spans="2:11">
      <c r="B861" s="8" t="str">
        <f t="shared" si="28"/>
        <v/>
      </c>
      <c r="C861" s="8"/>
      <c r="D861" s="8"/>
      <c r="E861" s="8" t="str">
        <f>IFERROR(VLOOKUP(C861,选股!C861:E1857,2,FALSE),"-")</f>
        <v>-</v>
      </c>
      <c r="F861" s="8" t="str">
        <f>IFERROR(VLOOKUP(C861,选股!C861:E1857,3,FALSE),"-")</f>
        <v>-</v>
      </c>
      <c r="G861" s="8"/>
      <c r="H861" s="9"/>
      <c r="I861" s="9" t="str">
        <f t="shared" si="29"/>
        <v>-</v>
      </c>
      <c r="J861" s="9"/>
      <c r="K861" s="8"/>
    </row>
    <row r="862" customHeight="1" spans="2:11">
      <c r="B862" s="8" t="str">
        <f t="shared" si="28"/>
        <v/>
      </c>
      <c r="C862" s="8"/>
      <c r="D862" s="8"/>
      <c r="E862" s="8" t="str">
        <f>IFERROR(VLOOKUP(C862,选股!C862:E1858,2,FALSE),"-")</f>
        <v>-</v>
      </c>
      <c r="F862" s="8" t="str">
        <f>IFERROR(VLOOKUP(C862,选股!C862:E1858,3,FALSE),"-")</f>
        <v>-</v>
      </c>
      <c r="G862" s="8"/>
      <c r="H862" s="9"/>
      <c r="I862" s="9" t="str">
        <f t="shared" si="29"/>
        <v>-</v>
      </c>
      <c r="J862" s="9"/>
      <c r="K862" s="8"/>
    </row>
    <row r="863" customHeight="1" spans="2:11">
      <c r="B863" s="8" t="str">
        <f t="shared" si="28"/>
        <v/>
      </c>
      <c r="C863" s="8"/>
      <c r="D863" s="8"/>
      <c r="E863" s="8" t="str">
        <f>IFERROR(VLOOKUP(C863,选股!C863:E1859,2,FALSE),"-")</f>
        <v>-</v>
      </c>
      <c r="F863" s="8" t="str">
        <f>IFERROR(VLOOKUP(C863,选股!C863:E1859,3,FALSE),"-")</f>
        <v>-</v>
      </c>
      <c r="G863" s="8"/>
      <c r="H863" s="9"/>
      <c r="I863" s="9" t="str">
        <f t="shared" si="29"/>
        <v>-</v>
      </c>
      <c r="J863" s="9"/>
      <c r="K863" s="8"/>
    </row>
    <row r="864" customHeight="1" spans="2:11">
      <c r="B864" s="8" t="str">
        <f t="shared" si="28"/>
        <v/>
      </c>
      <c r="C864" s="8"/>
      <c r="D864" s="8"/>
      <c r="E864" s="8" t="str">
        <f>IFERROR(VLOOKUP(C864,选股!C864:E1860,2,FALSE),"-")</f>
        <v>-</v>
      </c>
      <c r="F864" s="8" t="str">
        <f>IFERROR(VLOOKUP(C864,选股!C864:E1860,3,FALSE),"-")</f>
        <v>-</v>
      </c>
      <c r="G864" s="8"/>
      <c r="H864" s="9"/>
      <c r="I864" s="9" t="str">
        <f t="shared" si="29"/>
        <v>-</v>
      </c>
      <c r="J864" s="9"/>
      <c r="K864" s="8"/>
    </row>
    <row r="865" customHeight="1" spans="2:11">
      <c r="B865" s="8" t="str">
        <f t="shared" si="28"/>
        <v/>
      </c>
      <c r="C865" s="8"/>
      <c r="D865" s="8"/>
      <c r="E865" s="8" t="str">
        <f>IFERROR(VLOOKUP(C865,选股!C865:E1861,2,FALSE),"-")</f>
        <v>-</v>
      </c>
      <c r="F865" s="8" t="str">
        <f>IFERROR(VLOOKUP(C865,选股!C865:E1861,3,FALSE),"-")</f>
        <v>-</v>
      </c>
      <c r="G865" s="8"/>
      <c r="H865" s="9"/>
      <c r="I865" s="9" t="str">
        <f t="shared" si="29"/>
        <v>-</v>
      </c>
      <c r="J865" s="9"/>
      <c r="K865" s="8"/>
    </row>
    <row r="866" customHeight="1" spans="2:11">
      <c r="B866" s="8" t="str">
        <f t="shared" si="28"/>
        <v/>
      </c>
      <c r="C866" s="8"/>
      <c r="D866" s="8"/>
      <c r="E866" s="8" t="str">
        <f>IFERROR(VLOOKUP(C866,选股!C866:E1862,2,FALSE),"-")</f>
        <v>-</v>
      </c>
      <c r="F866" s="8" t="str">
        <f>IFERROR(VLOOKUP(C866,选股!C866:E1862,3,FALSE),"-")</f>
        <v>-</v>
      </c>
      <c r="G866" s="8"/>
      <c r="H866" s="9"/>
      <c r="I866" s="9" t="str">
        <f t="shared" si="29"/>
        <v>-</v>
      </c>
      <c r="J866" s="9"/>
      <c r="K866" s="8"/>
    </row>
    <row r="867" customHeight="1" spans="2:11">
      <c r="B867" s="8" t="str">
        <f t="shared" si="28"/>
        <v/>
      </c>
      <c r="C867" s="8"/>
      <c r="D867" s="8"/>
      <c r="E867" s="8" t="str">
        <f>IFERROR(VLOOKUP(C867,选股!C867:E1863,2,FALSE),"-")</f>
        <v>-</v>
      </c>
      <c r="F867" s="8" t="str">
        <f>IFERROR(VLOOKUP(C867,选股!C867:E1863,3,FALSE),"-")</f>
        <v>-</v>
      </c>
      <c r="G867" s="8"/>
      <c r="H867" s="9"/>
      <c r="I867" s="9" t="str">
        <f t="shared" si="29"/>
        <v>-</v>
      </c>
      <c r="J867" s="9"/>
      <c r="K867" s="8"/>
    </row>
    <row r="868" customHeight="1" spans="2:11">
      <c r="B868" s="8" t="str">
        <f t="shared" si="28"/>
        <v/>
      </c>
      <c r="C868" s="8"/>
      <c r="D868" s="8"/>
      <c r="E868" s="8" t="str">
        <f>IFERROR(VLOOKUP(C868,选股!C868:E1864,2,FALSE),"-")</f>
        <v>-</v>
      </c>
      <c r="F868" s="8" t="str">
        <f>IFERROR(VLOOKUP(C868,选股!C868:E1864,3,FALSE),"-")</f>
        <v>-</v>
      </c>
      <c r="G868" s="8"/>
      <c r="H868" s="9"/>
      <c r="I868" s="9" t="str">
        <f t="shared" si="29"/>
        <v>-</v>
      </c>
      <c r="J868" s="9"/>
      <c r="K868" s="8"/>
    </row>
    <row r="869" customHeight="1" spans="2:11">
      <c r="B869" s="8" t="str">
        <f t="shared" si="28"/>
        <v/>
      </c>
      <c r="C869" s="8"/>
      <c r="D869" s="8"/>
      <c r="E869" s="8" t="str">
        <f>IFERROR(VLOOKUP(C869,选股!C869:E1865,2,FALSE),"-")</f>
        <v>-</v>
      </c>
      <c r="F869" s="8" t="str">
        <f>IFERROR(VLOOKUP(C869,选股!C869:E1865,3,FALSE),"-")</f>
        <v>-</v>
      </c>
      <c r="G869" s="8"/>
      <c r="H869" s="9"/>
      <c r="I869" s="9" t="str">
        <f t="shared" si="29"/>
        <v>-</v>
      </c>
      <c r="J869" s="9"/>
      <c r="K869" s="8"/>
    </row>
    <row r="870" customHeight="1" spans="2:11">
      <c r="B870" s="8" t="str">
        <f t="shared" si="28"/>
        <v/>
      </c>
      <c r="C870" s="8"/>
      <c r="D870" s="8"/>
      <c r="E870" s="8" t="str">
        <f>IFERROR(VLOOKUP(C870,选股!C870:E1866,2,FALSE),"-")</f>
        <v>-</v>
      </c>
      <c r="F870" s="8" t="str">
        <f>IFERROR(VLOOKUP(C870,选股!C870:E1866,3,FALSE),"-")</f>
        <v>-</v>
      </c>
      <c r="G870" s="8"/>
      <c r="H870" s="9"/>
      <c r="I870" s="9" t="str">
        <f t="shared" si="29"/>
        <v>-</v>
      </c>
      <c r="J870" s="9"/>
      <c r="K870" s="8"/>
    </row>
    <row r="871" customHeight="1" spans="2:11">
      <c r="B871" s="8" t="str">
        <f t="shared" si="28"/>
        <v/>
      </c>
      <c r="C871" s="8"/>
      <c r="D871" s="8"/>
      <c r="E871" s="8" t="str">
        <f>IFERROR(VLOOKUP(C871,选股!C871:E1867,2,FALSE),"-")</f>
        <v>-</v>
      </c>
      <c r="F871" s="8" t="str">
        <f>IFERROR(VLOOKUP(C871,选股!C871:E1867,3,FALSE),"-")</f>
        <v>-</v>
      </c>
      <c r="G871" s="8"/>
      <c r="H871" s="9"/>
      <c r="I871" s="9" t="str">
        <f t="shared" si="29"/>
        <v>-</v>
      </c>
      <c r="J871" s="9"/>
      <c r="K871" s="8"/>
    </row>
    <row r="872" customHeight="1" spans="2:11">
      <c r="B872" s="8" t="str">
        <f t="shared" si="28"/>
        <v/>
      </c>
      <c r="C872" s="8"/>
      <c r="D872" s="8"/>
      <c r="E872" s="8" t="str">
        <f>IFERROR(VLOOKUP(C872,选股!C872:E1868,2,FALSE),"-")</f>
        <v>-</v>
      </c>
      <c r="F872" s="8" t="str">
        <f>IFERROR(VLOOKUP(C872,选股!C872:E1868,3,FALSE),"-")</f>
        <v>-</v>
      </c>
      <c r="G872" s="8"/>
      <c r="H872" s="9"/>
      <c r="I872" s="9" t="str">
        <f t="shared" si="29"/>
        <v>-</v>
      </c>
      <c r="J872" s="9"/>
      <c r="K872" s="8"/>
    </row>
    <row r="873" customHeight="1" spans="2:11">
      <c r="B873" s="8" t="str">
        <f t="shared" si="28"/>
        <v/>
      </c>
      <c r="C873" s="8"/>
      <c r="D873" s="8"/>
      <c r="E873" s="8" t="str">
        <f>IFERROR(VLOOKUP(C873,选股!C873:E1869,2,FALSE),"-")</f>
        <v>-</v>
      </c>
      <c r="F873" s="8" t="str">
        <f>IFERROR(VLOOKUP(C873,选股!C873:E1869,3,FALSE),"-")</f>
        <v>-</v>
      </c>
      <c r="G873" s="8"/>
      <c r="H873" s="9"/>
      <c r="I873" s="9" t="str">
        <f t="shared" si="29"/>
        <v>-</v>
      </c>
      <c r="J873" s="9"/>
      <c r="K873" s="8"/>
    </row>
    <row r="874" customHeight="1" spans="2:11">
      <c r="B874" s="8" t="str">
        <f t="shared" si="28"/>
        <v/>
      </c>
      <c r="C874" s="8"/>
      <c r="D874" s="8"/>
      <c r="E874" s="8" t="str">
        <f>IFERROR(VLOOKUP(C874,选股!C874:E1870,2,FALSE),"-")</f>
        <v>-</v>
      </c>
      <c r="F874" s="8" t="str">
        <f>IFERROR(VLOOKUP(C874,选股!C874:E1870,3,FALSE),"-")</f>
        <v>-</v>
      </c>
      <c r="G874" s="8"/>
      <c r="H874" s="9"/>
      <c r="I874" s="9" t="str">
        <f t="shared" si="29"/>
        <v>-</v>
      </c>
      <c r="J874" s="9"/>
      <c r="K874" s="8"/>
    </row>
    <row r="875" customHeight="1" spans="2:11">
      <c r="B875" s="8" t="str">
        <f t="shared" si="28"/>
        <v/>
      </c>
      <c r="C875" s="8"/>
      <c r="D875" s="8"/>
      <c r="E875" s="8" t="str">
        <f>IFERROR(VLOOKUP(C875,选股!C875:E1871,2,FALSE),"-")</f>
        <v>-</v>
      </c>
      <c r="F875" s="8" t="str">
        <f>IFERROR(VLOOKUP(C875,选股!C875:E1871,3,FALSE),"-")</f>
        <v>-</v>
      </c>
      <c r="G875" s="8"/>
      <c r="H875" s="9"/>
      <c r="I875" s="9" t="str">
        <f t="shared" si="29"/>
        <v>-</v>
      </c>
      <c r="J875" s="9"/>
      <c r="K875" s="8"/>
    </row>
    <row r="876" customHeight="1" spans="2:11">
      <c r="B876" s="8" t="str">
        <f t="shared" si="28"/>
        <v/>
      </c>
      <c r="C876" s="8"/>
      <c r="D876" s="8"/>
      <c r="E876" s="8" t="str">
        <f>IFERROR(VLOOKUP(C876,选股!C876:E1872,2,FALSE),"-")</f>
        <v>-</v>
      </c>
      <c r="F876" s="8" t="str">
        <f>IFERROR(VLOOKUP(C876,选股!C876:E1872,3,FALSE),"-")</f>
        <v>-</v>
      </c>
      <c r="G876" s="8"/>
      <c r="H876" s="9"/>
      <c r="I876" s="9" t="str">
        <f t="shared" si="29"/>
        <v>-</v>
      </c>
      <c r="J876" s="9"/>
      <c r="K876" s="8"/>
    </row>
    <row r="877" customHeight="1" spans="2:11">
      <c r="B877" s="8" t="str">
        <f t="shared" si="28"/>
        <v/>
      </c>
      <c r="C877" s="8"/>
      <c r="D877" s="8"/>
      <c r="E877" s="8" t="str">
        <f>IFERROR(VLOOKUP(C877,选股!C877:E1873,2,FALSE),"-")</f>
        <v>-</v>
      </c>
      <c r="F877" s="8" t="str">
        <f>IFERROR(VLOOKUP(C877,选股!C877:E1873,3,FALSE),"-")</f>
        <v>-</v>
      </c>
      <c r="G877" s="8"/>
      <c r="H877" s="9"/>
      <c r="I877" s="9" t="str">
        <f t="shared" si="29"/>
        <v>-</v>
      </c>
      <c r="J877" s="9"/>
      <c r="K877" s="8"/>
    </row>
    <row r="878" customHeight="1" spans="2:11">
      <c r="B878" s="8" t="str">
        <f t="shared" si="28"/>
        <v/>
      </c>
      <c r="C878" s="8"/>
      <c r="D878" s="8"/>
      <c r="E878" s="8" t="str">
        <f>IFERROR(VLOOKUP(C878,选股!C878:E1874,2,FALSE),"-")</f>
        <v>-</v>
      </c>
      <c r="F878" s="8" t="str">
        <f>IFERROR(VLOOKUP(C878,选股!C878:E1874,3,FALSE),"-")</f>
        <v>-</v>
      </c>
      <c r="G878" s="8"/>
      <c r="H878" s="9"/>
      <c r="I878" s="9" t="str">
        <f t="shared" si="29"/>
        <v>-</v>
      </c>
      <c r="J878" s="9"/>
      <c r="K878" s="8"/>
    </row>
    <row r="879" customHeight="1" spans="2:11">
      <c r="B879" s="8" t="str">
        <f t="shared" si="28"/>
        <v/>
      </c>
      <c r="C879" s="8"/>
      <c r="D879" s="8"/>
      <c r="E879" s="8" t="str">
        <f>IFERROR(VLOOKUP(C879,选股!C879:E1875,2,FALSE),"-")</f>
        <v>-</v>
      </c>
      <c r="F879" s="8" t="str">
        <f>IFERROR(VLOOKUP(C879,选股!C879:E1875,3,FALSE),"-")</f>
        <v>-</v>
      </c>
      <c r="G879" s="8"/>
      <c r="H879" s="9"/>
      <c r="I879" s="9" t="str">
        <f t="shared" si="29"/>
        <v>-</v>
      </c>
      <c r="J879" s="9"/>
      <c r="K879" s="8"/>
    </row>
    <row r="880" customHeight="1" spans="2:11">
      <c r="B880" s="8" t="str">
        <f t="shared" si="28"/>
        <v/>
      </c>
      <c r="C880" s="8"/>
      <c r="D880" s="8"/>
      <c r="E880" s="8" t="str">
        <f>IFERROR(VLOOKUP(C880,选股!C880:E1876,2,FALSE),"-")</f>
        <v>-</v>
      </c>
      <c r="F880" s="8" t="str">
        <f>IFERROR(VLOOKUP(C880,选股!C880:E1876,3,FALSE),"-")</f>
        <v>-</v>
      </c>
      <c r="G880" s="8"/>
      <c r="H880" s="9"/>
      <c r="I880" s="9" t="str">
        <f t="shared" si="29"/>
        <v>-</v>
      </c>
      <c r="J880" s="9"/>
      <c r="K880" s="8"/>
    </row>
    <row r="881" customHeight="1" spans="2:11">
      <c r="B881" s="8" t="str">
        <f t="shared" si="28"/>
        <v/>
      </c>
      <c r="C881" s="8"/>
      <c r="D881" s="8"/>
      <c r="E881" s="8" t="str">
        <f>IFERROR(VLOOKUP(C881,选股!C881:E1877,2,FALSE),"-")</f>
        <v>-</v>
      </c>
      <c r="F881" s="8" t="str">
        <f>IFERROR(VLOOKUP(C881,选股!C881:E1877,3,FALSE),"-")</f>
        <v>-</v>
      </c>
      <c r="G881" s="8"/>
      <c r="H881" s="9"/>
      <c r="I881" s="9" t="str">
        <f t="shared" si="29"/>
        <v>-</v>
      </c>
      <c r="J881" s="9"/>
      <c r="K881" s="8"/>
    </row>
    <row r="882" customHeight="1" spans="2:11">
      <c r="B882" s="8" t="str">
        <f t="shared" si="28"/>
        <v/>
      </c>
      <c r="C882" s="8"/>
      <c r="D882" s="8"/>
      <c r="E882" s="8" t="str">
        <f>IFERROR(VLOOKUP(C882,选股!C882:E1878,2,FALSE),"-")</f>
        <v>-</v>
      </c>
      <c r="F882" s="8" t="str">
        <f>IFERROR(VLOOKUP(C882,选股!C882:E1878,3,FALSE),"-")</f>
        <v>-</v>
      </c>
      <c r="G882" s="8"/>
      <c r="H882" s="9"/>
      <c r="I882" s="9" t="str">
        <f t="shared" si="29"/>
        <v>-</v>
      </c>
      <c r="J882" s="9"/>
      <c r="K882" s="8"/>
    </row>
    <row r="883" customHeight="1" spans="2:11">
      <c r="B883" s="8" t="str">
        <f t="shared" si="28"/>
        <v/>
      </c>
      <c r="C883" s="8"/>
      <c r="D883" s="8"/>
      <c r="E883" s="8" t="str">
        <f>IFERROR(VLOOKUP(C883,选股!C883:E1879,2,FALSE),"-")</f>
        <v>-</v>
      </c>
      <c r="F883" s="8" t="str">
        <f>IFERROR(VLOOKUP(C883,选股!C883:E1879,3,FALSE),"-")</f>
        <v>-</v>
      </c>
      <c r="G883" s="8"/>
      <c r="H883" s="9"/>
      <c r="I883" s="9" t="str">
        <f t="shared" si="29"/>
        <v>-</v>
      </c>
      <c r="J883" s="9"/>
      <c r="K883" s="8"/>
    </row>
    <row r="884" customHeight="1" spans="2:11">
      <c r="B884" s="8" t="str">
        <f t="shared" si="28"/>
        <v/>
      </c>
      <c r="C884" s="8"/>
      <c r="D884" s="8"/>
      <c r="E884" s="8" t="str">
        <f>IFERROR(VLOOKUP(C884,选股!C884:E1880,2,FALSE),"-")</f>
        <v>-</v>
      </c>
      <c r="F884" s="8" t="str">
        <f>IFERROR(VLOOKUP(C884,选股!C884:E1880,3,FALSE),"-")</f>
        <v>-</v>
      </c>
      <c r="G884" s="8"/>
      <c r="H884" s="9"/>
      <c r="I884" s="9" t="str">
        <f t="shared" si="29"/>
        <v>-</v>
      </c>
      <c r="J884" s="9"/>
      <c r="K884" s="8"/>
    </row>
    <row r="885" customHeight="1" spans="2:11">
      <c r="B885" s="8" t="str">
        <f t="shared" si="28"/>
        <v/>
      </c>
      <c r="C885" s="8"/>
      <c r="D885" s="8"/>
      <c r="E885" s="8" t="str">
        <f>IFERROR(VLOOKUP(C885,选股!C885:E1881,2,FALSE),"-")</f>
        <v>-</v>
      </c>
      <c r="F885" s="8" t="str">
        <f>IFERROR(VLOOKUP(C885,选股!C885:E1881,3,FALSE),"-")</f>
        <v>-</v>
      </c>
      <c r="G885" s="8"/>
      <c r="H885" s="9"/>
      <c r="I885" s="9" t="str">
        <f t="shared" si="29"/>
        <v>-</v>
      </c>
      <c r="J885" s="9"/>
      <c r="K885" s="8"/>
    </row>
    <row r="886" customHeight="1" spans="2:11">
      <c r="B886" s="8" t="str">
        <f t="shared" si="28"/>
        <v/>
      </c>
      <c r="C886" s="8"/>
      <c r="D886" s="8"/>
      <c r="E886" s="8" t="str">
        <f>IFERROR(VLOOKUP(C886,选股!C886:E1882,2,FALSE),"-")</f>
        <v>-</v>
      </c>
      <c r="F886" s="8" t="str">
        <f>IFERROR(VLOOKUP(C886,选股!C886:E1882,3,FALSE),"-")</f>
        <v>-</v>
      </c>
      <c r="G886" s="8"/>
      <c r="H886" s="9"/>
      <c r="I886" s="9" t="str">
        <f t="shared" si="29"/>
        <v>-</v>
      </c>
      <c r="J886" s="9"/>
      <c r="K886" s="8"/>
    </row>
    <row r="887" customHeight="1" spans="2:11">
      <c r="B887" s="8" t="str">
        <f t="shared" si="28"/>
        <v/>
      </c>
      <c r="C887" s="8"/>
      <c r="D887" s="8"/>
      <c r="E887" s="8" t="str">
        <f>IFERROR(VLOOKUP(C887,选股!C887:E1883,2,FALSE),"-")</f>
        <v>-</v>
      </c>
      <c r="F887" s="8" t="str">
        <f>IFERROR(VLOOKUP(C887,选股!C887:E1883,3,FALSE),"-")</f>
        <v>-</v>
      </c>
      <c r="G887" s="8"/>
      <c r="H887" s="9"/>
      <c r="I887" s="9" t="str">
        <f t="shared" si="29"/>
        <v>-</v>
      </c>
      <c r="J887" s="9"/>
      <c r="K887" s="8"/>
    </row>
    <row r="888" customHeight="1" spans="2:11">
      <c r="B888" s="8" t="str">
        <f t="shared" si="28"/>
        <v/>
      </c>
      <c r="C888" s="8"/>
      <c r="D888" s="8"/>
      <c r="E888" s="8" t="str">
        <f>IFERROR(VLOOKUP(C888,选股!C888:E1884,2,FALSE),"-")</f>
        <v>-</v>
      </c>
      <c r="F888" s="8" t="str">
        <f>IFERROR(VLOOKUP(C888,选股!C888:E1884,3,FALSE),"-")</f>
        <v>-</v>
      </c>
      <c r="G888" s="8"/>
      <c r="H888" s="9"/>
      <c r="I888" s="9" t="str">
        <f t="shared" si="29"/>
        <v>-</v>
      </c>
      <c r="J888" s="9"/>
      <c r="K888" s="8"/>
    </row>
    <row r="889" customHeight="1" spans="2:11">
      <c r="B889" s="8" t="str">
        <f t="shared" si="28"/>
        <v/>
      </c>
      <c r="C889" s="8"/>
      <c r="D889" s="8"/>
      <c r="E889" s="8" t="str">
        <f>IFERROR(VLOOKUP(C889,选股!C889:E1885,2,FALSE),"-")</f>
        <v>-</v>
      </c>
      <c r="F889" s="8" t="str">
        <f>IFERROR(VLOOKUP(C889,选股!C889:E1885,3,FALSE),"-")</f>
        <v>-</v>
      </c>
      <c r="G889" s="8"/>
      <c r="H889" s="9"/>
      <c r="I889" s="9" t="str">
        <f t="shared" si="29"/>
        <v>-</v>
      </c>
      <c r="J889" s="9"/>
      <c r="K889" s="8"/>
    </row>
    <row r="890" customHeight="1" spans="2:11">
      <c r="B890" s="8" t="str">
        <f t="shared" si="28"/>
        <v/>
      </c>
      <c r="C890" s="8"/>
      <c r="D890" s="8"/>
      <c r="E890" s="8" t="str">
        <f>IFERROR(VLOOKUP(C890,选股!C890:E1886,2,FALSE),"-")</f>
        <v>-</v>
      </c>
      <c r="F890" s="8" t="str">
        <f>IFERROR(VLOOKUP(C890,选股!C890:E1886,3,FALSE),"-")</f>
        <v>-</v>
      </c>
      <c r="G890" s="8"/>
      <c r="H890" s="9"/>
      <c r="I890" s="9" t="str">
        <f t="shared" si="29"/>
        <v>-</v>
      </c>
      <c r="J890" s="9"/>
      <c r="K890" s="8"/>
    </row>
    <row r="891" customHeight="1" spans="2:11">
      <c r="B891" s="8" t="str">
        <f t="shared" si="28"/>
        <v/>
      </c>
      <c r="C891" s="8"/>
      <c r="D891" s="8"/>
      <c r="E891" s="8" t="str">
        <f>IFERROR(VLOOKUP(C891,选股!C891:E1887,2,FALSE),"-")</f>
        <v>-</v>
      </c>
      <c r="F891" s="8" t="str">
        <f>IFERROR(VLOOKUP(C891,选股!C891:E1887,3,FALSE),"-")</f>
        <v>-</v>
      </c>
      <c r="G891" s="8"/>
      <c r="H891" s="9"/>
      <c r="I891" s="9" t="str">
        <f t="shared" si="29"/>
        <v>-</v>
      </c>
      <c r="J891" s="9"/>
      <c r="K891" s="8"/>
    </row>
    <row r="892" customHeight="1" spans="2:11">
      <c r="B892" s="8" t="str">
        <f t="shared" si="28"/>
        <v/>
      </c>
      <c r="C892" s="8"/>
      <c r="D892" s="8"/>
      <c r="E892" s="8" t="str">
        <f>IFERROR(VLOOKUP(C892,选股!C892:E1888,2,FALSE),"-")</f>
        <v>-</v>
      </c>
      <c r="F892" s="8" t="str">
        <f>IFERROR(VLOOKUP(C892,选股!C892:E1888,3,FALSE),"-")</f>
        <v>-</v>
      </c>
      <c r="G892" s="8"/>
      <c r="H892" s="9"/>
      <c r="I892" s="9" t="str">
        <f t="shared" si="29"/>
        <v>-</v>
      </c>
      <c r="J892" s="9"/>
      <c r="K892" s="8"/>
    </row>
    <row r="893" customHeight="1" spans="2:11">
      <c r="B893" s="8" t="str">
        <f t="shared" si="28"/>
        <v/>
      </c>
      <c r="C893" s="8"/>
      <c r="D893" s="8"/>
      <c r="E893" s="8" t="str">
        <f>IFERROR(VLOOKUP(C893,选股!C893:E1889,2,FALSE),"-")</f>
        <v>-</v>
      </c>
      <c r="F893" s="8" t="str">
        <f>IFERROR(VLOOKUP(C893,选股!C893:E1889,3,FALSE),"-")</f>
        <v>-</v>
      </c>
      <c r="G893" s="8"/>
      <c r="H893" s="9"/>
      <c r="I893" s="9" t="str">
        <f t="shared" si="29"/>
        <v>-</v>
      </c>
      <c r="J893" s="9"/>
      <c r="K893" s="8"/>
    </row>
    <row r="894" customHeight="1" spans="2:11">
      <c r="B894" s="8" t="str">
        <f t="shared" si="28"/>
        <v/>
      </c>
      <c r="C894" s="8"/>
      <c r="D894" s="8"/>
      <c r="E894" s="8" t="str">
        <f>IFERROR(VLOOKUP(C894,选股!C894:E1890,2,FALSE),"-")</f>
        <v>-</v>
      </c>
      <c r="F894" s="8" t="str">
        <f>IFERROR(VLOOKUP(C894,选股!C894:E1890,3,FALSE),"-")</f>
        <v>-</v>
      </c>
      <c r="G894" s="8"/>
      <c r="H894" s="9"/>
      <c r="I894" s="9" t="str">
        <f t="shared" si="29"/>
        <v>-</v>
      </c>
      <c r="J894" s="9"/>
      <c r="K894" s="8"/>
    </row>
    <row r="895" customHeight="1" spans="2:11">
      <c r="B895" s="8" t="str">
        <f t="shared" si="28"/>
        <v/>
      </c>
      <c r="C895" s="8"/>
      <c r="D895" s="8"/>
      <c r="E895" s="8" t="str">
        <f>IFERROR(VLOOKUP(C895,选股!C895:E1891,2,FALSE),"-")</f>
        <v>-</v>
      </c>
      <c r="F895" s="8" t="str">
        <f>IFERROR(VLOOKUP(C895,选股!C895:E1891,3,FALSE),"-")</f>
        <v>-</v>
      </c>
      <c r="G895" s="8"/>
      <c r="H895" s="9"/>
      <c r="I895" s="9" t="str">
        <f t="shared" si="29"/>
        <v>-</v>
      </c>
      <c r="J895" s="9"/>
      <c r="K895" s="8"/>
    </row>
    <row r="896" customHeight="1" spans="2:11">
      <c r="B896" s="8" t="str">
        <f t="shared" si="28"/>
        <v/>
      </c>
      <c r="C896" s="8"/>
      <c r="D896" s="8"/>
      <c r="E896" s="8" t="str">
        <f>IFERROR(VLOOKUP(C896,选股!C896:E1892,2,FALSE),"-")</f>
        <v>-</v>
      </c>
      <c r="F896" s="8" t="str">
        <f>IFERROR(VLOOKUP(C896,选股!C896:E1892,3,FALSE),"-")</f>
        <v>-</v>
      </c>
      <c r="G896" s="8"/>
      <c r="H896" s="9"/>
      <c r="I896" s="9" t="str">
        <f t="shared" si="29"/>
        <v>-</v>
      </c>
      <c r="J896" s="9"/>
      <c r="K896" s="8"/>
    </row>
    <row r="897" customHeight="1" spans="2:11">
      <c r="B897" s="8" t="str">
        <f t="shared" si="28"/>
        <v/>
      </c>
      <c r="C897" s="8"/>
      <c r="D897" s="8"/>
      <c r="E897" s="8" t="str">
        <f>IFERROR(VLOOKUP(C897,选股!C897:E1893,2,FALSE),"-")</f>
        <v>-</v>
      </c>
      <c r="F897" s="8" t="str">
        <f>IFERROR(VLOOKUP(C897,选股!C897:E1893,3,FALSE),"-")</f>
        <v>-</v>
      </c>
      <c r="G897" s="8"/>
      <c r="H897" s="9"/>
      <c r="I897" s="9" t="str">
        <f t="shared" si="29"/>
        <v>-</v>
      </c>
      <c r="J897" s="9"/>
      <c r="K897" s="8"/>
    </row>
    <row r="898" customHeight="1" spans="2:11">
      <c r="B898" s="8" t="str">
        <f t="shared" si="28"/>
        <v/>
      </c>
      <c r="C898" s="8"/>
      <c r="D898" s="8"/>
      <c r="E898" s="8" t="str">
        <f>IFERROR(VLOOKUP(C898,选股!C898:E1894,2,FALSE),"-")</f>
        <v>-</v>
      </c>
      <c r="F898" s="8" t="str">
        <f>IFERROR(VLOOKUP(C898,选股!C898:E1894,3,FALSE),"-")</f>
        <v>-</v>
      </c>
      <c r="G898" s="8"/>
      <c r="H898" s="9"/>
      <c r="I898" s="9" t="str">
        <f t="shared" si="29"/>
        <v>-</v>
      </c>
      <c r="J898" s="9"/>
      <c r="K898" s="8"/>
    </row>
    <row r="899" customHeight="1" spans="2:11">
      <c r="B899" s="8" t="str">
        <f t="shared" si="28"/>
        <v/>
      </c>
      <c r="C899" s="8"/>
      <c r="D899" s="8"/>
      <c r="E899" s="8" t="str">
        <f>IFERROR(VLOOKUP(C899,选股!C899:E1895,2,FALSE),"-")</f>
        <v>-</v>
      </c>
      <c r="F899" s="8" t="str">
        <f>IFERROR(VLOOKUP(C899,选股!C899:E1895,3,FALSE),"-")</f>
        <v>-</v>
      </c>
      <c r="G899" s="8"/>
      <c r="H899" s="9"/>
      <c r="I899" s="9" t="str">
        <f t="shared" si="29"/>
        <v>-</v>
      </c>
      <c r="J899" s="9"/>
      <c r="K899" s="8"/>
    </row>
    <row r="900" customHeight="1" spans="2:11">
      <c r="B900" s="8" t="str">
        <f t="shared" si="28"/>
        <v/>
      </c>
      <c r="C900" s="8"/>
      <c r="D900" s="8"/>
      <c r="E900" s="8" t="str">
        <f>IFERROR(VLOOKUP(C900,选股!C900:E1896,2,FALSE),"-")</f>
        <v>-</v>
      </c>
      <c r="F900" s="8" t="str">
        <f>IFERROR(VLOOKUP(C900,选股!C900:E1896,3,FALSE),"-")</f>
        <v>-</v>
      </c>
      <c r="G900" s="8"/>
      <c r="H900" s="9"/>
      <c r="I900" s="9" t="str">
        <f t="shared" si="29"/>
        <v>-</v>
      </c>
      <c r="J900" s="9"/>
      <c r="K900" s="8"/>
    </row>
    <row r="901" customHeight="1" spans="2:11">
      <c r="B901" s="8" t="str">
        <f t="shared" ref="B901:B964" si="30">IF(C901&lt;&gt;"",ROW()-3,"")</f>
        <v/>
      </c>
      <c r="C901" s="8"/>
      <c r="D901" s="8"/>
      <c r="E901" s="8" t="str">
        <f>IFERROR(VLOOKUP(C901,选股!C901:E1897,2,FALSE),"-")</f>
        <v>-</v>
      </c>
      <c r="F901" s="8" t="str">
        <f>IFERROR(VLOOKUP(C901,选股!C901:E1897,3,FALSE),"-")</f>
        <v>-</v>
      </c>
      <c r="G901" s="8"/>
      <c r="H901" s="9"/>
      <c r="I901" s="9" t="str">
        <f t="shared" ref="I901:I964" si="31">IFERROR(IF(AND(G901&lt;&gt;"",H901&lt;&gt;""),G901*H901,"-"),"")</f>
        <v>-</v>
      </c>
      <c r="J901" s="9"/>
      <c r="K901" s="8"/>
    </row>
    <row r="902" customHeight="1" spans="2:11">
      <c r="B902" s="8" t="str">
        <f t="shared" si="30"/>
        <v/>
      </c>
      <c r="C902" s="8"/>
      <c r="D902" s="8"/>
      <c r="E902" s="8" t="str">
        <f>IFERROR(VLOOKUP(C902,选股!C902:E1898,2,FALSE),"-")</f>
        <v>-</v>
      </c>
      <c r="F902" s="8" t="str">
        <f>IFERROR(VLOOKUP(C902,选股!C902:E1898,3,FALSE),"-")</f>
        <v>-</v>
      </c>
      <c r="G902" s="8"/>
      <c r="H902" s="9"/>
      <c r="I902" s="9" t="str">
        <f t="shared" si="31"/>
        <v>-</v>
      </c>
      <c r="J902" s="9"/>
      <c r="K902" s="8"/>
    </row>
    <row r="903" customHeight="1" spans="2:11">
      <c r="B903" s="8" t="str">
        <f t="shared" si="30"/>
        <v/>
      </c>
      <c r="C903" s="8"/>
      <c r="D903" s="8"/>
      <c r="E903" s="8" t="str">
        <f>IFERROR(VLOOKUP(C903,选股!C903:E1899,2,FALSE),"-")</f>
        <v>-</v>
      </c>
      <c r="F903" s="8" t="str">
        <f>IFERROR(VLOOKUP(C903,选股!C903:E1899,3,FALSE),"-")</f>
        <v>-</v>
      </c>
      <c r="G903" s="8"/>
      <c r="H903" s="9"/>
      <c r="I903" s="9" t="str">
        <f t="shared" si="31"/>
        <v>-</v>
      </c>
      <c r="J903" s="9"/>
      <c r="K903" s="8"/>
    </row>
    <row r="904" customHeight="1" spans="2:11">
      <c r="B904" s="8" t="str">
        <f t="shared" si="30"/>
        <v/>
      </c>
      <c r="C904" s="8"/>
      <c r="D904" s="8"/>
      <c r="E904" s="8" t="str">
        <f>IFERROR(VLOOKUP(C904,选股!C904:E1900,2,FALSE),"-")</f>
        <v>-</v>
      </c>
      <c r="F904" s="8" t="str">
        <f>IFERROR(VLOOKUP(C904,选股!C904:E1900,3,FALSE),"-")</f>
        <v>-</v>
      </c>
      <c r="G904" s="8"/>
      <c r="H904" s="9"/>
      <c r="I904" s="9" t="str">
        <f t="shared" si="31"/>
        <v>-</v>
      </c>
      <c r="J904" s="9"/>
      <c r="K904" s="8"/>
    </row>
    <row r="905" customHeight="1" spans="2:11">
      <c r="B905" s="8" t="str">
        <f t="shared" si="30"/>
        <v/>
      </c>
      <c r="C905" s="8"/>
      <c r="D905" s="8"/>
      <c r="E905" s="8" t="str">
        <f>IFERROR(VLOOKUP(C905,选股!C905:E1901,2,FALSE),"-")</f>
        <v>-</v>
      </c>
      <c r="F905" s="8" t="str">
        <f>IFERROR(VLOOKUP(C905,选股!C905:E1901,3,FALSE),"-")</f>
        <v>-</v>
      </c>
      <c r="G905" s="8"/>
      <c r="H905" s="9"/>
      <c r="I905" s="9" t="str">
        <f t="shared" si="31"/>
        <v>-</v>
      </c>
      <c r="J905" s="9"/>
      <c r="K905" s="8"/>
    </row>
    <row r="906" customHeight="1" spans="2:11">
      <c r="B906" s="8" t="str">
        <f t="shared" si="30"/>
        <v/>
      </c>
      <c r="C906" s="8"/>
      <c r="D906" s="8"/>
      <c r="E906" s="8" t="str">
        <f>IFERROR(VLOOKUP(C906,选股!C906:E1902,2,FALSE),"-")</f>
        <v>-</v>
      </c>
      <c r="F906" s="8" t="str">
        <f>IFERROR(VLOOKUP(C906,选股!C906:E1902,3,FALSE),"-")</f>
        <v>-</v>
      </c>
      <c r="G906" s="8"/>
      <c r="H906" s="9"/>
      <c r="I906" s="9" t="str">
        <f t="shared" si="31"/>
        <v>-</v>
      </c>
      <c r="J906" s="9"/>
      <c r="K906" s="8"/>
    </row>
    <row r="907" customHeight="1" spans="2:11">
      <c r="B907" s="8" t="str">
        <f t="shared" si="30"/>
        <v/>
      </c>
      <c r="C907" s="8"/>
      <c r="D907" s="8"/>
      <c r="E907" s="8" t="str">
        <f>IFERROR(VLOOKUP(C907,选股!C907:E1903,2,FALSE),"-")</f>
        <v>-</v>
      </c>
      <c r="F907" s="8" t="str">
        <f>IFERROR(VLOOKUP(C907,选股!C907:E1903,3,FALSE),"-")</f>
        <v>-</v>
      </c>
      <c r="G907" s="8"/>
      <c r="H907" s="9"/>
      <c r="I907" s="9" t="str">
        <f t="shared" si="31"/>
        <v>-</v>
      </c>
      <c r="J907" s="9"/>
      <c r="K907" s="8"/>
    </row>
    <row r="908" customHeight="1" spans="2:11">
      <c r="B908" s="8" t="str">
        <f t="shared" si="30"/>
        <v/>
      </c>
      <c r="C908" s="8"/>
      <c r="D908" s="8"/>
      <c r="E908" s="8" t="str">
        <f>IFERROR(VLOOKUP(C908,选股!C908:E1904,2,FALSE),"-")</f>
        <v>-</v>
      </c>
      <c r="F908" s="8" t="str">
        <f>IFERROR(VLOOKUP(C908,选股!C908:E1904,3,FALSE),"-")</f>
        <v>-</v>
      </c>
      <c r="G908" s="8"/>
      <c r="H908" s="9"/>
      <c r="I908" s="9" t="str">
        <f t="shared" si="31"/>
        <v>-</v>
      </c>
      <c r="J908" s="9"/>
      <c r="K908" s="8"/>
    </row>
    <row r="909" customHeight="1" spans="2:11">
      <c r="B909" s="8" t="str">
        <f t="shared" si="30"/>
        <v/>
      </c>
      <c r="C909" s="8"/>
      <c r="D909" s="8"/>
      <c r="E909" s="8" t="str">
        <f>IFERROR(VLOOKUP(C909,选股!C909:E1905,2,FALSE),"-")</f>
        <v>-</v>
      </c>
      <c r="F909" s="8" t="str">
        <f>IFERROR(VLOOKUP(C909,选股!C909:E1905,3,FALSE),"-")</f>
        <v>-</v>
      </c>
      <c r="G909" s="8"/>
      <c r="H909" s="9"/>
      <c r="I909" s="9" t="str">
        <f t="shared" si="31"/>
        <v>-</v>
      </c>
      <c r="J909" s="9"/>
      <c r="K909" s="8"/>
    </row>
    <row r="910" customHeight="1" spans="2:11">
      <c r="B910" s="8" t="str">
        <f t="shared" si="30"/>
        <v/>
      </c>
      <c r="C910" s="8"/>
      <c r="D910" s="8"/>
      <c r="E910" s="8" t="str">
        <f>IFERROR(VLOOKUP(C910,选股!C910:E1906,2,FALSE),"-")</f>
        <v>-</v>
      </c>
      <c r="F910" s="8" t="str">
        <f>IFERROR(VLOOKUP(C910,选股!C910:E1906,3,FALSE),"-")</f>
        <v>-</v>
      </c>
      <c r="G910" s="8"/>
      <c r="H910" s="9"/>
      <c r="I910" s="9" t="str">
        <f t="shared" si="31"/>
        <v>-</v>
      </c>
      <c r="J910" s="9"/>
      <c r="K910" s="8"/>
    </row>
    <row r="911" customHeight="1" spans="2:11">
      <c r="B911" s="8" t="str">
        <f t="shared" si="30"/>
        <v/>
      </c>
      <c r="C911" s="8"/>
      <c r="D911" s="8"/>
      <c r="E911" s="8" t="str">
        <f>IFERROR(VLOOKUP(C911,选股!C911:E1907,2,FALSE),"-")</f>
        <v>-</v>
      </c>
      <c r="F911" s="8" t="str">
        <f>IFERROR(VLOOKUP(C911,选股!C911:E1907,3,FALSE),"-")</f>
        <v>-</v>
      </c>
      <c r="G911" s="8"/>
      <c r="H911" s="9"/>
      <c r="I911" s="9" t="str">
        <f t="shared" si="31"/>
        <v>-</v>
      </c>
      <c r="J911" s="9"/>
      <c r="K911" s="8"/>
    </row>
    <row r="912" customHeight="1" spans="2:11">
      <c r="B912" s="8" t="str">
        <f t="shared" si="30"/>
        <v/>
      </c>
      <c r="C912" s="8"/>
      <c r="D912" s="8"/>
      <c r="E912" s="8" t="str">
        <f>IFERROR(VLOOKUP(C912,选股!C912:E1908,2,FALSE),"-")</f>
        <v>-</v>
      </c>
      <c r="F912" s="8" t="str">
        <f>IFERROR(VLOOKUP(C912,选股!C912:E1908,3,FALSE),"-")</f>
        <v>-</v>
      </c>
      <c r="G912" s="8"/>
      <c r="H912" s="9"/>
      <c r="I912" s="9" t="str">
        <f t="shared" si="31"/>
        <v>-</v>
      </c>
      <c r="J912" s="9"/>
      <c r="K912" s="8"/>
    </row>
    <row r="913" customHeight="1" spans="2:11">
      <c r="B913" s="8" t="str">
        <f t="shared" si="30"/>
        <v/>
      </c>
      <c r="C913" s="8"/>
      <c r="D913" s="8"/>
      <c r="E913" s="8" t="str">
        <f>IFERROR(VLOOKUP(C913,选股!C913:E1909,2,FALSE),"-")</f>
        <v>-</v>
      </c>
      <c r="F913" s="8" t="str">
        <f>IFERROR(VLOOKUP(C913,选股!C913:E1909,3,FALSE),"-")</f>
        <v>-</v>
      </c>
      <c r="G913" s="8"/>
      <c r="H913" s="9"/>
      <c r="I913" s="9" t="str">
        <f t="shared" si="31"/>
        <v>-</v>
      </c>
      <c r="J913" s="9"/>
      <c r="K913" s="8"/>
    </row>
    <row r="914" customHeight="1" spans="2:11">
      <c r="B914" s="8" t="str">
        <f t="shared" si="30"/>
        <v/>
      </c>
      <c r="C914" s="8"/>
      <c r="D914" s="8"/>
      <c r="E914" s="8" t="str">
        <f>IFERROR(VLOOKUP(C914,选股!C914:E1910,2,FALSE),"-")</f>
        <v>-</v>
      </c>
      <c r="F914" s="8" t="str">
        <f>IFERROR(VLOOKUP(C914,选股!C914:E1910,3,FALSE),"-")</f>
        <v>-</v>
      </c>
      <c r="G914" s="8"/>
      <c r="H914" s="9"/>
      <c r="I914" s="9" t="str">
        <f t="shared" si="31"/>
        <v>-</v>
      </c>
      <c r="J914" s="9"/>
      <c r="K914" s="8"/>
    </row>
    <row r="915" customHeight="1" spans="2:11">
      <c r="B915" s="8" t="str">
        <f t="shared" si="30"/>
        <v/>
      </c>
      <c r="C915" s="8"/>
      <c r="D915" s="8"/>
      <c r="E915" s="8" t="str">
        <f>IFERROR(VLOOKUP(C915,选股!C915:E1911,2,FALSE),"-")</f>
        <v>-</v>
      </c>
      <c r="F915" s="8" t="str">
        <f>IFERROR(VLOOKUP(C915,选股!C915:E1911,3,FALSE),"-")</f>
        <v>-</v>
      </c>
      <c r="G915" s="8"/>
      <c r="H915" s="9"/>
      <c r="I915" s="9" t="str">
        <f t="shared" si="31"/>
        <v>-</v>
      </c>
      <c r="J915" s="9"/>
      <c r="K915" s="8"/>
    </row>
    <row r="916" customHeight="1" spans="2:11">
      <c r="B916" s="8" t="str">
        <f t="shared" si="30"/>
        <v/>
      </c>
      <c r="C916" s="8"/>
      <c r="D916" s="8"/>
      <c r="E916" s="8" t="str">
        <f>IFERROR(VLOOKUP(C916,选股!C916:E1912,2,FALSE),"-")</f>
        <v>-</v>
      </c>
      <c r="F916" s="8" t="str">
        <f>IFERROR(VLOOKUP(C916,选股!C916:E1912,3,FALSE),"-")</f>
        <v>-</v>
      </c>
      <c r="G916" s="8"/>
      <c r="H916" s="9"/>
      <c r="I916" s="9" t="str">
        <f t="shared" si="31"/>
        <v>-</v>
      </c>
      <c r="J916" s="9"/>
      <c r="K916" s="8"/>
    </row>
    <row r="917" customHeight="1" spans="2:11">
      <c r="B917" s="8" t="str">
        <f t="shared" si="30"/>
        <v/>
      </c>
      <c r="C917" s="8"/>
      <c r="D917" s="8"/>
      <c r="E917" s="8" t="str">
        <f>IFERROR(VLOOKUP(C917,选股!C917:E1913,2,FALSE),"-")</f>
        <v>-</v>
      </c>
      <c r="F917" s="8" t="str">
        <f>IFERROR(VLOOKUP(C917,选股!C917:E1913,3,FALSE),"-")</f>
        <v>-</v>
      </c>
      <c r="G917" s="8"/>
      <c r="H917" s="9"/>
      <c r="I917" s="9" t="str">
        <f t="shared" si="31"/>
        <v>-</v>
      </c>
      <c r="J917" s="9"/>
      <c r="K917" s="8"/>
    </row>
    <row r="918" customHeight="1" spans="2:11">
      <c r="B918" s="8" t="str">
        <f t="shared" si="30"/>
        <v/>
      </c>
      <c r="C918" s="8"/>
      <c r="D918" s="8"/>
      <c r="E918" s="8" t="str">
        <f>IFERROR(VLOOKUP(C918,选股!C918:E1914,2,FALSE),"-")</f>
        <v>-</v>
      </c>
      <c r="F918" s="8" t="str">
        <f>IFERROR(VLOOKUP(C918,选股!C918:E1914,3,FALSE),"-")</f>
        <v>-</v>
      </c>
      <c r="G918" s="8"/>
      <c r="H918" s="9"/>
      <c r="I918" s="9" t="str">
        <f t="shared" si="31"/>
        <v>-</v>
      </c>
      <c r="J918" s="9"/>
      <c r="K918" s="8"/>
    </row>
    <row r="919" customHeight="1" spans="2:11">
      <c r="B919" s="8" t="str">
        <f t="shared" si="30"/>
        <v/>
      </c>
      <c r="C919" s="8"/>
      <c r="D919" s="8"/>
      <c r="E919" s="8" t="str">
        <f>IFERROR(VLOOKUP(C919,选股!C919:E1915,2,FALSE),"-")</f>
        <v>-</v>
      </c>
      <c r="F919" s="8" t="str">
        <f>IFERROR(VLOOKUP(C919,选股!C919:E1915,3,FALSE),"-")</f>
        <v>-</v>
      </c>
      <c r="G919" s="8"/>
      <c r="H919" s="9"/>
      <c r="I919" s="9" t="str">
        <f t="shared" si="31"/>
        <v>-</v>
      </c>
      <c r="J919" s="9"/>
      <c r="K919" s="8"/>
    </row>
    <row r="920" customHeight="1" spans="2:11">
      <c r="B920" s="8" t="str">
        <f t="shared" si="30"/>
        <v/>
      </c>
      <c r="C920" s="8"/>
      <c r="D920" s="8"/>
      <c r="E920" s="8" t="str">
        <f>IFERROR(VLOOKUP(C920,选股!C920:E1916,2,FALSE),"-")</f>
        <v>-</v>
      </c>
      <c r="F920" s="8" t="str">
        <f>IFERROR(VLOOKUP(C920,选股!C920:E1916,3,FALSE),"-")</f>
        <v>-</v>
      </c>
      <c r="G920" s="8"/>
      <c r="H920" s="9"/>
      <c r="I920" s="9" t="str">
        <f t="shared" si="31"/>
        <v>-</v>
      </c>
      <c r="J920" s="9"/>
      <c r="K920" s="8"/>
    </row>
    <row r="921" customHeight="1" spans="2:11">
      <c r="B921" s="8" t="str">
        <f t="shared" si="30"/>
        <v/>
      </c>
      <c r="C921" s="8"/>
      <c r="D921" s="8"/>
      <c r="E921" s="8" t="str">
        <f>IFERROR(VLOOKUP(C921,选股!C921:E1917,2,FALSE),"-")</f>
        <v>-</v>
      </c>
      <c r="F921" s="8" t="str">
        <f>IFERROR(VLOOKUP(C921,选股!C921:E1917,3,FALSE),"-")</f>
        <v>-</v>
      </c>
      <c r="G921" s="8"/>
      <c r="H921" s="9"/>
      <c r="I921" s="9" t="str">
        <f t="shared" si="31"/>
        <v>-</v>
      </c>
      <c r="J921" s="9"/>
      <c r="K921" s="8"/>
    </row>
    <row r="922" customHeight="1" spans="2:11">
      <c r="B922" s="8" t="str">
        <f t="shared" si="30"/>
        <v/>
      </c>
      <c r="C922" s="8"/>
      <c r="D922" s="8"/>
      <c r="E922" s="8" t="str">
        <f>IFERROR(VLOOKUP(C922,选股!C922:E1918,2,FALSE),"-")</f>
        <v>-</v>
      </c>
      <c r="F922" s="8" t="str">
        <f>IFERROR(VLOOKUP(C922,选股!C922:E1918,3,FALSE),"-")</f>
        <v>-</v>
      </c>
      <c r="G922" s="8"/>
      <c r="H922" s="9"/>
      <c r="I922" s="9" t="str">
        <f t="shared" si="31"/>
        <v>-</v>
      </c>
      <c r="J922" s="9"/>
      <c r="K922" s="8"/>
    </row>
    <row r="923" customHeight="1" spans="2:11">
      <c r="B923" s="8" t="str">
        <f t="shared" si="30"/>
        <v/>
      </c>
      <c r="C923" s="8"/>
      <c r="D923" s="8"/>
      <c r="E923" s="8" t="str">
        <f>IFERROR(VLOOKUP(C923,选股!C923:E1919,2,FALSE),"-")</f>
        <v>-</v>
      </c>
      <c r="F923" s="8" t="str">
        <f>IFERROR(VLOOKUP(C923,选股!C923:E1919,3,FALSE),"-")</f>
        <v>-</v>
      </c>
      <c r="G923" s="8"/>
      <c r="H923" s="9"/>
      <c r="I923" s="9" t="str">
        <f t="shared" si="31"/>
        <v>-</v>
      </c>
      <c r="J923" s="9"/>
      <c r="K923" s="8"/>
    </row>
    <row r="924" customHeight="1" spans="2:11">
      <c r="B924" s="8" t="str">
        <f t="shared" si="30"/>
        <v/>
      </c>
      <c r="C924" s="8"/>
      <c r="D924" s="8"/>
      <c r="E924" s="8" t="str">
        <f>IFERROR(VLOOKUP(C924,选股!C924:E1920,2,FALSE),"-")</f>
        <v>-</v>
      </c>
      <c r="F924" s="8" t="str">
        <f>IFERROR(VLOOKUP(C924,选股!C924:E1920,3,FALSE),"-")</f>
        <v>-</v>
      </c>
      <c r="G924" s="8"/>
      <c r="H924" s="9"/>
      <c r="I924" s="9" t="str">
        <f t="shared" si="31"/>
        <v>-</v>
      </c>
      <c r="J924" s="9"/>
      <c r="K924" s="8"/>
    </row>
    <row r="925" customHeight="1" spans="2:11">
      <c r="B925" s="8" t="str">
        <f t="shared" si="30"/>
        <v/>
      </c>
      <c r="C925" s="8"/>
      <c r="D925" s="8"/>
      <c r="E925" s="8" t="str">
        <f>IFERROR(VLOOKUP(C925,选股!C925:E1921,2,FALSE),"-")</f>
        <v>-</v>
      </c>
      <c r="F925" s="8" t="str">
        <f>IFERROR(VLOOKUP(C925,选股!C925:E1921,3,FALSE),"-")</f>
        <v>-</v>
      </c>
      <c r="G925" s="8"/>
      <c r="H925" s="9"/>
      <c r="I925" s="9" t="str">
        <f t="shared" si="31"/>
        <v>-</v>
      </c>
      <c r="J925" s="9"/>
      <c r="K925" s="8"/>
    </row>
    <row r="926" customHeight="1" spans="2:11">
      <c r="B926" s="8" t="str">
        <f t="shared" si="30"/>
        <v/>
      </c>
      <c r="C926" s="8"/>
      <c r="D926" s="8"/>
      <c r="E926" s="8" t="str">
        <f>IFERROR(VLOOKUP(C926,选股!C926:E1922,2,FALSE),"-")</f>
        <v>-</v>
      </c>
      <c r="F926" s="8" t="str">
        <f>IFERROR(VLOOKUP(C926,选股!C926:E1922,3,FALSE),"-")</f>
        <v>-</v>
      </c>
      <c r="G926" s="8"/>
      <c r="H926" s="9"/>
      <c r="I926" s="9" t="str">
        <f t="shared" si="31"/>
        <v>-</v>
      </c>
      <c r="J926" s="9"/>
      <c r="K926" s="8"/>
    </row>
    <row r="927" customHeight="1" spans="2:11">
      <c r="B927" s="8" t="str">
        <f t="shared" si="30"/>
        <v/>
      </c>
      <c r="C927" s="8"/>
      <c r="D927" s="8"/>
      <c r="E927" s="8" t="str">
        <f>IFERROR(VLOOKUP(C927,选股!C927:E1923,2,FALSE),"-")</f>
        <v>-</v>
      </c>
      <c r="F927" s="8" t="str">
        <f>IFERROR(VLOOKUP(C927,选股!C927:E1923,3,FALSE),"-")</f>
        <v>-</v>
      </c>
      <c r="G927" s="8"/>
      <c r="H927" s="9"/>
      <c r="I927" s="9" t="str">
        <f t="shared" si="31"/>
        <v>-</v>
      </c>
      <c r="J927" s="9"/>
      <c r="K927" s="8"/>
    </row>
    <row r="928" customHeight="1" spans="2:11">
      <c r="B928" s="8" t="str">
        <f t="shared" si="30"/>
        <v/>
      </c>
      <c r="C928" s="8"/>
      <c r="D928" s="8"/>
      <c r="E928" s="8" t="str">
        <f>IFERROR(VLOOKUP(C928,选股!C928:E1924,2,FALSE),"-")</f>
        <v>-</v>
      </c>
      <c r="F928" s="8" t="str">
        <f>IFERROR(VLOOKUP(C928,选股!C928:E1924,3,FALSE),"-")</f>
        <v>-</v>
      </c>
      <c r="G928" s="8"/>
      <c r="H928" s="9"/>
      <c r="I928" s="9" t="str">
        <f t="shared" si="31"/>
        <v>-</v>
      </c>
      <c r="J928" s="9"/>
      <c r="K928" s="8"/>
    </row>
    <row r="929" customHeight="1" spans="2:11">
      <c r="B929" s="8" t="str">
        <f t="shared" si="30"/>
        <v/>
      </c>
      <c r="C929" s="8"/>
      <c r="D929" s="8"/>
      <c r="E929" s="8" t="str">
        <f>IFERROR(VLOOKUP(C929,选股!C929:E1925,2,FALSE),"-")</f>
        <v>-</v>
      </c>
      <c r="F929" s="8" t="str">
        <f>IFERROR(VLOOKUP(C929,选股!C929:E1925,3,FALSE),"-")</f>
        <v>-</v>
      </c>
      <c r="G929" s="8"/>
      <c r="H929" s="9"/>
      <c r="I929" s="9" t="str">
        <f t="shared" si="31"/>
        <v>-</v>
      </c>
      <c r="J929" s="9"/>
      <c r="K929" s="8"/>
    </row>
    <row r="930" customHeight="1" spans="2:11">
      <c r="B930" s="8" t="str">
        <f t="shared" si="30"/>
        <v/>
      </c>
      <c r="C930" s="8"/>
      <c r="D930" s="8"/>
      <c r="E930" s="8" t="str">
        <f>IFERROR(VLOOKUP(C930,选股!C930:E1926,2,FALSE),"-")</f>
        <v>-</v>
      </c>
      <c r="F930" s="8" t="str">
        <f>IFERROR(VLOOKUP(C930,选股!C930:E1926,3,FALSE),"-")</f>
        <v>-</v>
      </c>
      <c r="G930" s="8"/>
      <c r="H930" s="9"/>
      <c r="I930" s="9" t="str">
        <f t="shared" si="31"/>
        <v>-</v>
      </c>
      <c r="J930" s="9"/>
      <c r="K930" s="8"/>
    </row>
    <row r="931" customHeight="1" spans="2:11">
      <c r="B931" s="8" t="str">
        <f t="shared" si="30"/>
        <v/>
      </c>
      <c r="C931" s="8"/>
      <c r="D931" s="8"/>
      <c r="E931" s="8" t="str">
        <f>IFERROR(VLOOKUP(C931,选股!C931:E1927,2,FALSE),"-")</f>
        <v>-</v>
      </c>
      <c r="F931" s="8" t="str">
        <f>IFERROR(VLOOKUP(C931,选股!C931:E1927,3,FALSE),"-")</f>
        <v>-</v>
      </c>
      <c r="G931" s="8"/>
      <c r="H931" s="9"/>
      <c r="I931" s="9" t="str">
        <f t="shared" si="31"/>
        <v>-</v>
      </c>
      <c r="J931" s="9"/>
      <c r="K931" s="8"/>
    </row>
    <row r="932" customHeight="1" spans="2:11">
      <c r="B932" s="8" t="str">
        <f t="shared" si="30"/>
        <v/>
      </c>
      <c r="C932" s="8"/>
      <c r="D932" s="8"/>
      <c r="E932" s="8" t="str">
        <f>IFERROR(VLOOKUP(C932,选股!C932:E1928,2,FALSE),"-")</f>
        <v>-</v>
      </c>
      <c r="F932" s="8" t="str">
        <f>IFERROR(VLOOKUP(C932,选股!C932:E1928,3,FALSE),"-")</f>
        <v>-</v>
      </c>
      <c r="G932" s="8"/>
      <c r="H932" s="9"/>
      <c r="I932" s="9" t="str">
        <f t="shared" si="31"/>
        <v>-</v>
      </c>
      <c r="J932" s="9"/>
      <c r="K932" s="8"/>
    </row>
    <row r="933" customHeight="1" spans="2:11">
      <c r="B933" s="8" t="str">
        <f t="shared" si="30"/>
        <v/>
      </c>
      <c r="C933" s="8"/>
      <c r="D933" s="8"/>
      <c r="E933" s="8" t="str">
        <f>IFERROR(VLOOKUP(C933,选股!C933:E1929,2,FALSE),"-")</f>
        <v>-</v>
      </c>
      <c r="F933" s="8" t="str">
        <f>IFERROR(VLOOKUP(C933,选股!C933:E1929,3,FALSE),"-")</f>
        <v>-</v>
      </c>
      <c r="G933" s="8"/>
      <c r="H933" s="9"/>
      <c r="I933" s="9" t="str">
        <f t="shared" si="31"/>
        <v>-</v>
      </c>
      <c r="J933" s="9"/>
      <c r="K933" s="8"/>
    </row>
    <row r="934" customHeight="1" spans="2:11">
      <c r="B934" s="8" t="str">
        <f t="shared" si="30"/>
        <v/>
      </c>
      <c r="C934" s="8"/>
      <c r="D934" s="8"/>
      <c r="E934" s="8" t="str">
        <f>IFERROR(VLOOKUP(C934,选股!C934:E1930,2,FALSE),"-")</f>
        <v>-</v>
      </c>
      <c r="F934" s="8" t="str">
        <f>IFERROR(VLOOKUP(C934,选股!C934:E1930,3,FALSE),"-")</f>
        <v>-</v>
      </c>
      <c r="G934" s="8"/>
      <c r="H934" s="9"/>
      <c r="I934" s="9" t="str">
        <f t="shared" si="31"/>
        <v>-</v>
      </c>
      <c r="J934" s="9"/>
      <c r="K934" s="8"/>
    </row>
    <row r="935" customHeight="1" spans="2:11">
      <c r="B935" s="8" t="str">
        <f t="shared" si="30"/>
        <v/>
      </c>
      <c r="C935" s="8"/>
      <c r="D935" s="8"/>
      <c r="E935" s="8" t="str">
        <f>IFERROR(VLOOKUP(C935,选股!C935:E1931,2,FALSE),"-")</f>
        <v>-</v>
      </c>
      <c r="F935" s="8" t="str">
        <f>IFERROR(VLOOKUP(C935,选股!C935:E1931,3,FALSE),"-")</f>
        <v>-</v>
      </c>
      <c r="G935" s="8"/>
      <c r="H935" s="9"/>
      <c r="I935" s="9" t="str">
        <f t="shared" si="31"/>
        <v>-</v>
      </c>
      <c r="J935" s="9"/>
      <c r="K935" s="8"/>
    </row>
    <row r="936" customHeight="1" spans="2:11">
      <c r="B936" s="8" t="str">
        <f t="shared" si="30"/>
        <v/>
      </c>
      <c r="C936" s="8"/>
      <c r="D936" s="8"/>
      <c r="E936" s="8" t="str">
        <f>IFERROR(VLOOKUP(C936,选股!C936:E1932,2,FALSE),"-")</f>
        <v>-</v>
      </c>
      <c r="F936" s="8" t="str">
        <f>IFERROR(VLOOKUP(C936,选股!C936:E1932,3,FALSE),"-")</f>
        <v>-</v>
      </c>
      <c r="G936" s="8"/>
      <c r="H936" s="9"/>
      <c r="I936" s="9" t="str">
        <f t="shared" si="31"/>
        <v>-</v>
      </c>
      <c r="J936" s="9"/>
      <c r="K936" s="8"/>
    </row>
    <row r="937" customHeight="1" spans="2:11">
      <c r="B937" s="8" t="str">
        <f t="shared" si="30"/>
        <v/>
      </c>
      <c r="C937" s="8"/>
      <c r="D937" s="8"/>
      <c r="E937" s="8" t="str">
        <f>IFERROR(VLOOKUP(C937,选股!C937:E1933,2,FALSE),"-")</f>
        <v>-</v>
      </c>
      <c r="F937" s="8" t="str">
        <f>IFERROR(VLOOKUP(C937,选股!C937:E1933,3,FALSE),"-")</f>
        <v>-</v>
      </c>
      <c r="G937" s="8"/>
      <c r="H937" s="9"/>
      <c r="I937" s="9" t="str">
        <f t="shared" si="31"/>
        <v>-</v>
      </c>
      <c r="J937" s="9"/>
      <c r="K937" s="8"/>
    </row>
    <row r="938" customHeight="1" spans="2:11">
      <c r="B938" s="8" t="str">
        <f t="shared" si="30"/>
        <v/>
      </c>
      <c r="C938" s="8"/>
      <c r="D938" s="8"/>
      <c r="E938" s="8" t="str">
        <f>IFERROR(VLOOKUP(C938,选股!C938:E1934,2,FALSE),"-")</f>
        <v>-</v>
      </c>
      <c r="F938" s="8" t="str">
        <f>IFERROR(VLOOKUP(C938,选股!C938:E1934,3,FALSE),"-")</f>
        <v>-</v>
      </c>
      <c r="G938" s="8"/>
      <c r="H938" s="9"/>
      <c r="I938" s="9" t="str">
        <f t="shared" si="31"/>
        <v>-</v>
      </c>
      <c r="J938" s="9"/>
      <c r="K938" s="8"/>
    </row>
    <row r="939" customHeight="1" spans="2:11">
      <c r="B939" s="8" t="str">
        <f t="shared" si="30"/>
        <v/>
      </c>
      <c r="C939" s="8"/>
      <c r="D939" s="8"/>
      <c r="E939" s="8" t="str">
        <f>IFERROR(VLOOKUP(C939,选股!C939:E1935,2,FALSE),"-")</f>
        <v>-</v>
      </c>
      <c r="F939" s="8" t="str">
        <f>IFERROR(VLOOKUP(C939,选股!C939:E1935,3,FALSE),"-")</f>
        <v>-</v>
      </c>
      <c r="G939" s="8"/>
      <c r="H939" s="9"/>
      <c r="I939" s="9" t="str">
        <f t="shared" si="31"/>
        <v>-</v>
      </c>
      <c r="J939" s="9"/>
      <c r="K939" s="8"/>
    </row>
    <row r="940" customHeight="1" spans="2:11">
      <c r="B940" s="8" t="str">
        <f t="shared" si="30"/>
        <v/>
      </c>
      <c r="C940" s="8"/>
      <c r="D940" s="8"/>
      <c r="E940" s="8" t="str">
        <f>IFERROR(VLOOKUP(C940,选股!C940:E1936,2,FALSE),"-")</f>
        <v>-</v>
      </c>
      <c r="F940" s="8" t="str">
        <f>IFERROR(VLOOKUP(C940,选股!C940:E1936,3,FALSE),"-")</f>
        <v>-</v>
      </c>
      <c r="G940" s="8"/>
      <c r="H940" s="9"/>
      <c r="I940" s="9" t="str">
        <f t="shared" si="31"/>
        <v>-</v>
      </c>
      <c r="J940" s="9"/>
      <c r="K940" s="8"/>
    </row>
    <row r="941" customHeight="1" spans="2:11">
      <c r="B941" s="8" t="str">
        <f t="shared" si="30"/>
        <v/>
      </c>
      <c r="C941" s="8"/>
      <c r="D941" s="8"/>
      <c r="E941" s="8" t="str">
        <f>IFERROR(VLOOKUP(C941,选股!C941:E1937,2,FALSE),"-")</f>
        <v>-</v>
      </c>
      <c r="F941" s="8" t="str">
        <f>IFERROR(VLOOKUP(C941,选股!C941:E1937,3,FALSE),"-")</f>
        <v>-</v>
      </c>
      <c r="G941" s="8"/>
      <c r="H941" s="9"/>
      <c r="I941" s="9" t="str">
        <f t="shared" si="31"/>
        <v>-</v>
      </c>
      <c r="J941" s="9"/>
      <c r="K941" s="8"/>
    </row>
    <row r="942" customHeight="1" spans="2:11">
      <c r="B942" s="8" t="str">
        <f t="shared" si="30"/>
        <v/>
      </c>
      <c r="C942" s="8"/>
      <c r="D942" s="8"/>
      <c r="E942" s="8" t="str">
        <f>IFERROR(VLOOKUP(C942,选股!C942:E1938,2,FALSE),"-")</f>
        <v>-</v>
      </c>
      <c r="F942" s="8" t="str">
        <f>IFERROR(VLOOKUP(C942,选股!C942:E1938,3,FALSE),"-")</f>
        <v>-</v>
      </c>
      <c r="G942" s="8"/>
      <c r="H942" s="9"/>
      <c r="I942" s="9" t="str">
        <f t="shared" si="31"/>
        <v>-</v>
      </c>
      <c r="J942" s="9"/>
      <c r="K942" s="8"/>
    </row>
    <row r="943" customHeight="1" spans="2:11">
      <c r="B943" s="8" t="str">
        <f t="shared" si="30"/>
        <v/>
      </c>
      <c r="C943" s="8"/>
      <c r="D943" s="8"/>
      <c r="E943" s="8" t="str">
        <f>IFERROR(VLOOKUP(C943,选股!C943:E1939,2,FALSE),"-")</f>
        <v>-</v>
      </c>
      <c r="F943" s="8" t="str">
        <f>IFERROR(VLOOKUP(C943,选股!C943:E1939,3,FALSE),"-")</f>
        <v>-</v>
      </c>
      <c r="G943" s="8"/>
      <c r="H943" s="9"/>
      <c r="I943" s="9" t="str">
        <f t="shared" si="31"/>
        <v>-</v>
      </c>
      <c r="J943" s="9"/>
      <c r="K943" s="8"/>
    </row>
    <row r="944" customHeight="1" spans="2:11">
      <c r="B944" s="8" t="str">
        <f t="shared" si="30"/>
        <v/>
      </c>
      <c r="C944" s="8"/>
      <c r="D944" s="8"/>
      <c r="E944" s="8" t="str">
        <f>IFERROR(VLOOKUP(C944,选股!C944:E1940,2,FALSE),"-")</f>
        <v>-</v>
      </c>
      <c r="F944" s="8" t="str">
        <f>IFERROR(VLOOKUP(C944,选股!C944:E1940,3,FALSE),"-")</f>
        <v>-</v>
      </c>
      <c r="G944" s="8"/>
      <c r="H944" s="9"/>
      <c r="I944" s="9" t="str">
        <f t="shared" si="31"/>
        <v>-</v>
      </c>
      <c r="J944" s="9"/>
      <c r="K944" s="8"/>
    </row>
    <row r="945" customHeight="1" spans="2:11">
      <c r="B945" s="8" t="str">
        <f t="shared" si="30"/>
        <v/>
      </c>
      <c r="C945" s="8"/>
      <c r="D945" s="8"/>
      <c r="E945" s="8" t="str">
        <f>IFERROR(VLOOKUP(C945,选股!C945:E1941,2,FALSE),"-")</f>
        <v>-</v>
      </c>
      <c r="F945" s="8" t="str">
        <f>IFERROR(VLOOKUP(C945,选股!C945:E1941,3,FALSE),"-")</f>
        <v>-</v>
      </c>
      <c r="G945" s="8"/>
      <c r="H945" s="9"/>
      <c r="I945" s="9" t="str">
        <f t="shared" si="31"/>
        <v>-</v>
      </c>
      <c r="J945" s="9"/>
      <c r="K945" s="8"/>
    </row>
    <row r="946" customHeight="1" spans="2:11">
      <c r="B946" s="8" t="str">
        <f t="shared" si="30"/>
        <v/>
      </c>
      <c r="C946" s="8"/>
      <c r="D946" s="8"/>
      <c r="E946" s="8" t="str">
        <f>IFERROR(VLOOKUP(C946,选股!C946:E1942,2,FALSE),"-")</f>
        <v>-</v>
      </c>
      <c r="F946" s="8" t="str">
        <f>IFERROR(VLOOKUP(C946,选股!C946:E1942,3,FALSE),"-")</f>
        <v>-</v>
      </c>
      <c r="G946" s="8"/>
      <c r="H946" s="9"/>
      <c r="I946" s="9" t="str">
        <f t="shared" si="31"/>
        <v>-</v>
      </c>
      <c r="J946" s="9"/>
      <c r="K946" s="8"/>
    </row>
    <row r="947" customHeight="1" spans="2:11">
      <c r="B947" s="8" t="str">
        <f t="shared" si="30"/>
        <v/>
      </c>
      <c r="C947" s="8"/>
      <c r="D947" s="8"/>
      <c r="E947" s="8" t="str">
        <f>IFERROR(VLOOKUP(C947,选股!C947:E1943,2,FALSE),"-")</f>
        <v>-</v>
      </c>
      <c r="F947" s="8" t="str">
        <f>IFERROR(VLOOKUP(C947,选股!C947:E1943,3,FALSE),"-")</f>
        <v>-</v>
      </c>
      <c r="G947" s="8"/>
      <c r="H947" s="9"/>
      <c r="I947" s="9" t="str">
        <f t="shared" si="31"/>
        <v>-</v>
      </c>
      <c r="J947" s="9"/>
      <c r="K947" s="8"/>
    </row>
    <row r="948" customHeight="1" spans="2:11">
      <c r="B948" s="8" t="str">
        <f t="shared" si="30"/>
        <v/>
      </c>
      <c r="C948" s="8"/>
      <c r="D948" s="8"/>
      <c r="E948" s="8" t="str">
        <f>IFERROR(VLOOKUP(C948,选股!C948:E1944,2,FALSE),"-")</f>
        <v>-</v>
      </c>
      <c r="F948" s="8" t="str">
        <f>IFERROR(VLOOKUP(C948,选股!C948:E1944,3,FALSE),"-")</f>
        <v>-</v>
      </c>
      <c r="G948" s="8"/>
      <c r="H948" s="9"/>
      <c r="I948" s="9" t="str">
        <f t="shared" si="31"/>
        <v>-</v>
      </c>
      <c r="J948" s="9"/>
      <c r="K948" s="8"/>
    </row>
    <row r="949" customHeight="1" spans="2:11">
      <c r="B949" s="8" t="str">
        <f t="shared" si="30"/>
        <v/>
      </c>
      <c r="C949" s="8"/>
      <c r="D949" s="8"/>
      <c r="E949" s="8" t="str">
        <f>IFERROR(VLOOKUP(C949,选股!C949:E1945,2,FALSE),"-")</f>
        <v>-</v>
      </c>
      <c r="F949" s="8" t="str">
        <f>IFERROR(VLOOKUP(C949,选股!C949:E1945,3,FALSE),"-")</f>
        <v>-</v>
      </c>
      <c r="G949" s="8"/>
      <c r="H949" s="9"/>
      <c r="I949" s="9" t="str">
        <f t="shared" si="31"/>
        <v>-</v>
      </c>
      <c r="J949" s="9"/>
      <c r="K949" s="8"/>
    </row>
    <row r="950" customHeight="1" spans="2:11">
      <c r="B950" s="8" t="str">
        <f t="shared" si="30"/>
        <v/>
      </c>
      <c r="C950" s="8"/>
      <c r="D950" s="8"/>
      <c r="E950" s="8" t="str">
        <f>IFERROR(VLOOKUP(C950,选股!C950:E1946,2,FALSE),"-")</f>
        <v>-</v>
      </c>
      <c r="F950" s="8" t="str">
        <f>IFERROR(VLOOKUP(C950,选股!C950:E1946,3,FALSE),"-")</f>
        <v>-</v>
      </c>
      <c r="G950" s="8"/>
      <c r="H950" s="9"/>
      <c r="I950" s="9" t="str">
        <f t="shared" si="31"/>
        <v>-</v>
      </c>
      <c r="J950" s="9"/>
      <c r="K950" s="8"/>
    </row>
    <row r="951" customHeight="1" spans="2:11">
      <c r="B951" s="8" t="str">
        <f t="shared" si="30"/>
        <v/>
      </c>
      <c r="C951" s="8"/>
      <c r="D951" s="8"/>
      <c r="E951" s="8" t="str">
        <f>IFERROR(VLOOKUP(C951,选股!C951:E1947,2,FALSE),"-")</f>
        <v>-</v>
      </c>
      <c r="F951" s="8" t="str">
        <f>IFERROR(VLOOKUP(C951,选股!C951:E1947,3,FALSE),"-")</f>
        <v>-</v>
      </c>
      <c r="G951" s="8"/>
      <c r="H951" s="9"/>
      <c r="I951" s="9" t="str">
        <f t="shared" si="31"/>
        <v>-</v>
      </c>
      <c r="J951" s="9"/>
      <c r="K951" s="8"/>
    </row>
    <row r="952" customHeight="1" spans="2:11">
      <c r="B952" s="8" t="str">
        <f t="shared" si="30"/>
        <v/>
      </c>
      <c r="C952" s="8"/>
      <c r="D952" s="8"/>
      <c r="E952" s="8" t="str">
        <f>IFERROR(VLOOKUP(C952,选股!C952:E1948,2,FALSE),"-")</f>
        <v>-</v>
      </c>
      <c r="F952" s="8" t="str">
        <f>IFERROR(VLOOKUP(C952,选股!C952:E1948,3,FALSE),"-")</f>
        <v>-</v>
      </c>
      <c r="G952" s="8"/>
      <c r="H952" s="9"/>
      <c r="I952" s="9" t="str">
        <f t="shared" si="31"/>
        <v>-</v>
      </c>
      <c r="J952" s="9"/>
      <c r="K952" s="8"/>
    </row>
    <row r="953" customHeight="1" spans="2:11">
      <c r="B953" s="8" t="str">
        <f t="shared" si="30"/>
        <v/>
      </c>
      <c r="C953" s="8"/>
      <c r="D953" s="8"/>
      <c r="E953" s="8" t="str">
        <f>IFERROR(VLOOKUP(C953,选股!C953:E1949,2,FALSE),"-")</f>
        <v>-</v>
      </c>
      <c r="F953" s="8" t="str">
        <f>IFERROR(VLOOKUP(C953,选股!C953:E1949,3,FALSE),"-")</f>
        <v>-</v>
      </c>
      <c r="G953" s="8"/>
      <c r="H953" s="9"/>
      <c r="I953" s="9" t="str">
        <f t="shared" si="31"/>
        <v>-</v>
      </c>
      <c r="J953" s="9"/>
      <c r="K953" s="8"/>
    </row>
    <row r="954" customHeight="1" spans="2:11">
      <c r="B954" s="8" t="str">
        <f t="shared" si="30"/>
        <v/>
      </c>
      <c r="C954" s="8"/>
      <c r="D954" s="8"/>
      <c r="E954" s="8" t="str">
        <f>IFERROR(VLOOKUP(C954,选股!C954:E1950,2,FALSE),"-")</f>
        <v>-</v>
      </c>
      <c r="F954" s="8" t="str">
        <f>IFERROR(VLOOKUP(C954,选股!C954:E1950,3,FALSE),"-")</f>
        <v>-</v>
      </c>
      <c r="G954" s="8"/>
      <c r="H954" s="9"/>
      <c r="I954" s="9" t="str">
        <f t="shared" si="31"/>
        <v>-</v>
      </c>
      <c r="J954" s="9"/>
      <c r="K954" s="8"/>
    </row>
    <row r="955" customHeight="1" spans="2:11">
      <c r="B955" s="8" t="str">
        <f t="shared" si="30"/>
        <v/>
      </c>
      <c r="C955" s="8"/>
      <c r="D955" s="8"/>
      <c r="E955" s="8" t="str">
        <f>IFERROR(VLOOKUP(C955,选股!C955:E1951,2,FALSE),"-")</f>
        <v>-</v>
      </c>
      <c r="F955" s="8" t="str">
        <f>IFERROR(VLOOKUP(C955,选股!C955:E1951,3,FALSE),"-")</f>
        <v>-</v>
      </c>
      <c r="G955" s="8"/>
      <c r="H955" s="9"/>
      <c r="I955" s="9" t="str">
        <f t="shared" si="31"/>
        <v>-</v>
      </c>
      <c r="J955" s="9"/>
      <c r="K955" s="8"/>
    </row>
    <row r="956" customHeight="1" spans="2:11">
      <c r="B956" s="8" t="str">
        <f t="shared" si="30"/>
        <v/>
      </c>
      <c r="C956" s="8"/>
      <c r="D956" s="8"/>
      <c r="E956" s="8" t="str">
        <f>IFERROR(VLOOKUP(C956,选股!C956:E1952,2,FALSE),"-")</f>
        <v>-</v>
      </c>
      <c r="F956" s="8" t="str">
        <f>IFERROR(VLOOKUP(C956,选股!C956:E1952,3,FALSE),"-")</f>
        <v>-</v>
      </c>
      <c r="G956" s="8"/>
      <c r="H956" s="9"/>
      <c r="I956" s="9" t="str">
        <f t="shared" si="31"/>
        <v>-</v>
      </c>
      <c r="J956" s="9"/>
      <c r="K956" s="8"/>
    </row>
    <row r="957" customHeight="1" spans="2:11">
      <c r="B957" s="8" t="str">
        <f t="shared" si="30"/>
        <v/>
      </c>
      <c r="C957" s="8"/>
      <c r="D957" s="8"/>
      <c r="E957" s="8" t="str">
        <f>IFERROR(VLOOKUP(C957,选股!C957:E1953,2,FALSE),"-")</f>
        <v>-</v>
      </c>
      <c r="F957" s="8" t="str">
        <f>IFERROR(VLOOKUP(C957,选股!C957:E1953,3,FALSE),"-")</f>
        <v>-</v>
      </c>
      <c r="G957" s="8"/>
      <c r="H957" s="9"/>
      <c r="I957" s="9" t="str">
        <f t="shared" si="31"/>
        <v>-</v>
      </c>
      <c r="J957" s="9"/>
      <c r="K957" s="8"/>
    </row>
    <row r="958" customHeight="1" spans="2:11">
      <c r="B958" s="8" t="str">
        <f t="shared" si="30"/>
        <v/>
      </c>
      <c r="C958" s="8"/>
      <c r="D958" s="8"/>
      <c r="E958" s="8" t="str">
        <f>IFERROR(VLOOKUP(C958,选股!C958:E1954,2,FALSE),"-")</f>
        <v>-</v>
      </c>
      <c r="F958" s="8" t="str">
        <f>IFERROR(VLOOKUP(C958,选股!C958:E1954,3,FALSE),"-")</f>
        <v>-</v>
      </c>
      <c r="G958" s="8"/>
      <c r="H958" s="9"/>
      <c r="I958" s="9" t="str">
        <f t="shared" si="31"/>
        <v>-</v>
      </c>
      <c r="J958" s="9"/>
      <c r="K958" s="8"/>
    </row>
    <row r="959" customHeight="1" spans="2:11">
      <c r="B959" s="8" t="str">
        <f t="shared" si="30"/>
        <v/>
      </c>
      <c r="C959" s="8"/>
      <c r="D959" s="8"/>
      <c r="E959" s="8" t="str">
        <f>IFERROR(VLOOKUP(C959,选股!C959:E1955,2,FALSE),"-")</f>
        <v>-</v>
      </c>
      <c r="F959" s="8" t="str">
        <f>IFERROR(VLOOKUP(C959,选股!C959:E1955,3,FALSE),"-")</f>
        <v>-</v>
      </c>
      <c r="G959" s="8"/>
      <c r="H959" s="9"/>
      <c r="I959" s="9" t="str">
        <f t="shared" si="31"/>
        <v>-</v>
      </c>
      <c r="J959" s="9"/>
      <c r="K959" s="8"/>
    </row>
    <row r="960" customHeight="1" spans="2:11">
      <c r="B960" s="8" t="str">
        <f t="shared" si="30"/>
        <v/>
      </c>
      <c r="C960" s="8"/>
      <c r="D960" s="8"/>
      <c r="E960" s="8" t="str">
        <f>IFERROR(VLOOKUP(C960,选股!C960:E1956,2,FALSE),"-")</f>
        <v>-</v>
      </c>
      <c r="F960" s="8" t="str">
        <f>IFERROR(VLOOKUP(C960,选股!C960:E1956,3,FALSE),"-")</f>
        <v>-</v>
      </c>
      <c r="G960" s="8"/>
      <c r="H960" s="9"/>
      <c r="I960" s="9" t="str">
        <f t="shared" si="31"/>
        <v>-</v>
      </c>
      <c r="J960" s="9"/>
      <c r="K960" s="8"/>
    </row>
    <row r="961" customHeight="1" spans="2:11">
      <c r="B961" s="8" t="str">
        <f t="shared" si="30"/>
        <v/>
      </c>
      <c r="C961" s="8"/>
      <c r="D961" s="8"/>
      <c r="E961" s="8" t="str">
        <f>IFERROR(VLOOKUP(C961,选股!C961:E1957,2,FALSE),"-")</f>
        <v>-</v>
      </c>
      <c r="F961" s="8" t="str">
        <f>IFERROR(VLOOKUP(C961,选股!C961:E1957,3,FALSE),"-")</f>
        <v>-</v>
      </c>
      <c r="G961" s="8"/>
      <c r="H961" s="9"/>
      <c r="I961" s="9" t="str">
        <f t="shared" si="31"/>
        <v>-</v>
      </c>
      <c r="J961" s="9"/>
      <c r="K961" s="8"/>
    </row>
    <row r="962" customHeight="1" spans="2:11">
      <c r="B962" s="8" t="str">
        <f t="shared" si="30"/>
        <v/>
      </c>
      <c r="C962" s="8"/>
      <c r="D962" s="8"/>
      <c r="E962" s="8" t="str">
        <f>IFERROR(VLOOKUP(C962,选股!C962:E1958,2,FALSE),"-")</f>
        <v>-</v>
      </c>
      <c r="F962" s="8" t="str">
        <f>IFERROR(VLOOKUP(C962,选股!C962:E1958,3,FALSE),"-")</f>
        <v>-</v>
      </c>
      <c r="G962" s="8"/>
      <c r="H962" s="9"/>
      <c r="I962" s="9" t="str">
        <f t="shared" si="31"/>
        <v>-</v>
      </c>
      <c r="J962" s="9"/>
      <c r="K962" s="8"/>
    </row>
    <row r="963" customHeight="1" spans="2:11">
      <c r="B963" s="8" t="str">
        <f t="shared" si="30"/>
        <v/>
      </c>
      <c r="C963" s="8"/>
      <c r="D963" s="8"/>
      <c r="E963" s="8" t="str">
        <f>IFERROR(VLOOKUP(C963,选股!C963:E1959,2,FALSE),"-")</f>
        <v>-</v>
      </c>
      <c r="F963" s="8" t="str">
        <f>IFERROR(VLOOKUP(C963,选股!C963:E1959,3,FALSE),"-")</f>
        <v>-</v>
      </c>
      <c r="G963" s="8"/>
      <c r="H963" s="9"/>
      <c r="I963" s="9" t="str">
        <f t="shared" si="31"/>
        <v>-</v>
      </c>
      <c r="J963" s="9"/>
      <c r="K963" s="8"/>
    </row>
    <row r="964" customHeight="1" spans="2:11">
      <c r="B964" s="8" t="str">
        <f t="shared" si="30"/>
        <v/>
      </c>
      <c r="C964" s="8"/>
      <c r="D964" s="8"/>
      <c r="E964" s="8" t="str">
        <f>IFERROR(VLOOKUP(C964,选股!C964:E1960,2,FALSE),"-")</f>
        <v>-</v>
      </c>
      <c r="F964" s="8" t="str">
        <f>IFERROR(VLOOKUP(C964,选股!C964:E1960,3,FALSE),"-")</f>
        <v>-</v>
      </c>
      <c r="G964" s="8"/>
      <c r="H964" s="9"/>
      <c r="I964" s="9" t="str">
        <f t="shared" si="31"/>
        <v>-</v>
      </c>
      <c r="J964" s="9"/>
      <c r="K964" s="8"/>
    </row>
    <row r="965" customHeight="1" spans="2:11">
      <c r="B965" s="8" t="str">
        <f t="shared" ref="B965:B1000" si="32">IF(C965&lt;&gt;"",ROW()-3,"")</f>
        <v/>
      </c>
      <c r="C965" s="8"/>
      <c r="D965" s="8"/>
      <c r="E965" s="8" t="str">
        <f>IFERROR(VLOOKUP(C965,选股!C965:E1961,2,FALSE),"-")</f>
        <v>-</v>
      </c>
      <c r="F965" s="8" t="str">
        <f>IFERROR(VLOOKUP(C965,选股!C965:E1961,3,FALSE),"-")</f>
        <v>-</v>
      </c>
      <c r="G965" s="8"/>
      <c r="H965" s="9"/>
      <c r="I965" s="9" t="str">
        <f t="shared" ref="I965:I1000" si="33">IFERROR(IF(AND(G965&lt;&gt;"",H965&lt;&gt;""),G965*H965,"-"),"")</f>
        <v>-</v>
      </c>
      <c r="J965" s="9"/>
      <c r="K965" s="8"/>
    </row>
    <row r="966" customHeight="1" spans="2:11">
      <c r="B966" s="8" t="str">
        <f t="shared" si="32"/>
        <v/>
      </c>
      <c r="C966" s="8"/>
      <c r="D966" s="8"/>
      <c r="E966" s="8" t="str">
        <f>IFERROR(VLOOKUP(C966,选股!C966:E1962,2,FALSE),"-")</f>
        <v>-</v>
      </c>
      <c r="F966" s="8" t="str">
        <f>IFERROR(VLOOKUP(C966,选股!C966:E1962,3,FALSE),"-")</f>
        <v>-</v>
      </c>
      <c r="G966" s="8"/>
      <c r="H966" s="9"/>
      <c r="I966" s="9" t="str">
        <f t="shared" si="33"/>
        <v>-</v>
      </c>
      <c r="J966" s="9"/>
      <c r="K966" s="8"/>
    </row>
    <row r="967" customHeight="1" spans="2:11">
      <c r="B967" s="8" t="str">
        <f t="shared" si="32"/>
        <v/>
      </c>
      <c r="C967" s="8"/>
      <c r="D967" s="8"/>
      <c r="E967" s="8" t="str">
        <f>IFERROR(VLOOKUP(C967,选股!C967:E1963,2,FALSE),"-")</f>
        <v>-</v>
      </c>
      <c r="F967" s="8" t="str">
        <f>IFERROR(VLOOKUP(C967,选股!C967:E1963,3,FALSE),"-")</f>
        <v>-</v>
      </c>
      <c r="G967" s="8"/>
      <c r="H967" s="9"/>
      <c r="I967" s="9" t="str">
        <f t="shared" si="33"/>
        <v>-</v>
      </c>
      <c r="J967" s="9"/>
      <c r="K967" s="8"/>
    </row>
    <row r="968" customHeight="1" spans="2:11">
      <c r="B968" s="8" t="str">
        <f t="shared" si="32"/>
        <v/>
      </c>
      <c r="C968" s="8"/>
      <c r="D968" s="8"/>
      <c r="E968" s="8" t="str">
        <f>IFERROR(VLOOKUP(C968,选股!C968:E1964,2,FALSE),"-")</f>
        <v>-</v>
      </c>
      <c r="F968" s="8" t="str">
        <f>IFERROR(VLOOKUP(C968,选股!C968:E1964,3,FALSE),"-")</f>
        <v>-</v>
      </c>
      <c r="G968" s="8"/>
      <c r="H968" s="9"/>
      <c r="I968" s="9" t="str">
        <f t="shared" si="33"/>
        <v>-</v>
      </c>
      <c r="J968" s="9"/>
      <c r="K968" s="8"/>
    </row>
    <row r="969" customHeight="1" spans="2:11">
      <c r="B969" s="8" t="str">
        <f t="shared" si="32"/>
        <v/>
      </c>
      <c r="C969" s="8"/>
      <c r="D969" s="8"/>
      <c r="E969" s="8" t="str">
        <f>IFERROR(VLOOKUP(C969,选股!C969:E1965,2,FALSE),"-")</f>
        <v>-</v>
      </c>
      <c r="F969" s="8" t="str">
        <f>IFERROR(VLOOKUP(C969,选股!C969:E1965,3,FALSE),"-")</f>
        <v>-</v>
      </c>
      <c r="G969" s="8"/>
      <c r="H969" s="9"/>
      <c r="I969" s="9" t="str">
        <f t="shared" si="33"/>
        <v>-</v>
      </c>
      <c r="J969" s="9"/>
      <c r="K969" s="8"/>
    </row>
    <row r="970" customHeight="1" spans="2:11">
      <c r="B970" s="8" t="str">
        <f t="shared" si="32"/>
        <v/>
      </c>
      <c r="C970" s="8"/>
      <c r="D970" s="8"/>
      <c r="E970" s="8" t="str">
        <f>IFERROR(VLOOKUP(C970,选股!C970:E1966,2,FALSE),"-")</f>
        <v>-</v>
      </c>
      <c r="F970" s="8" t="str">
        <f>IFERROR(VLOOKUP(C970,选股!C970:E1966,3,FALSE),"-")</f>
        <v>-</v>
      </c>
      <c r="G970" s="8"/>
      <c r="H970" s="9"/>
      <c r="I970" s="9" t="str">
        <f t="shared" si="33"/>
        <v>-</v>
      </c>
      <c r="J970" s="9"/>
      <c r="K970" s="8"/>
    </row>
    <row r="971" customHeight="1" spans="2:11">
      <c r="B971" s="8" t="str">
        <f t="shared" si="32"/>
        <v/>
      </c>
      <c r="C971" s="8"/>
      <c r="D971" s="8"/>
      <c r="E971" s="8" t="str">
        <f>IFERROR(VLOOKUP(C971,选股!C971:E1967,2,FALSE),"-")</f>
        <v>-</v>
      </c>
      <c r="F971" s="8" t="str">
        <f>IFERROR(VLOOKUP(C971,选股!C971:E1967,3,FALSE),"-")</f>
        <v>-</v>
      </c>
      <c r="G971" s="8"/>
      <c r="H971" s="9"/>
      <c r="I971" s="9" t="str">
        <f t="shared" si="33"/>
        <v>-</v>
      </c>
      <c r="J971" s="9"/>
      <c r="K971" s="8"/>
    </row>
    <row r="972" customHeight="1" spans="2:11">
      <c r="B972" s="8" t="str">
        <f t="shared" si="32"/>
        <v/>
      </c>
      <c r="C972" s="8"/>
      <c r="D972" s="8"/>
      <c r="E972" s="8" t="str">
        <f>IFERROR(VLOOKUP(C972,选股!C972:E1968,2,FALSE),"-")</f>
        <v>-</v>
      </c>
      <c r="F972" s="8" t="str">
        <f>IFERROR(VLOOKUP(C972,选股!C972:E1968,3,FALSE),"-")</f>
        <v>-</v>
      </c>
      <c r="G972" s="8"/>
      <c r="H972" s="9"/>
      <c r="I972" s="9" t="str">
        <f t="shared" si="33"/>
        <v>-</v>
      </c>
      <c r="J972" s="9"/>
      <c r="K972" s="8"/>
    </row>
    <row r="973" customHeight="1" spans="2:11">
      <c r="B973" s="8" t="str">
        <f t="shared" si="32"/>
        <v/>
      </c>
      <c r="C973" s="8"/>
      <c r="D973" s="8"/>
      <c r="E973" s="8" t="str">
        <f>IFERROR(VLOOKUP(C973,选股!C973:E1969,2,FALSE),"-")</f>
        <v>-</v>
      </c>
      <c r="F973" s="8" t="str">
        <f>IFERROR(VLOOKUP(C973,选股!C973:E1969,3,FALSE),"-")</f>
        <v>-</v>
      </c>
      <c r="G973" s="8"/>
      <c r="H973" s="9"/>
      <c r="I973" s="9" t="str">
        <f t="shared" si="33"/>
        <v>-</v>
      </c>
      <c r="J973" s="9"/>
      <c r="K973" s="8"/>
    </row>
    <row r="974" customHeight="1" spans="2:11">
      <c r="B974" s="8" t="str">
        <f t="shared" si="32"/>
        <v/>
      </c>
      <c r="C974" s="8"/>
      <c r="D974" s="8"/>
      <c r="E974" s="8" t="str">
        <f>IFERROR(VLOOKUP(C974,选股!C974:E1970,2,FALSE),"-")</f>
        <v>-</v>
      </c>
      <c r="F974" s="8" t="str">
        <f>IFERROR(VLOOKUP(C974,选股!C974:E1970,3,FALSE),"-")</f>
        <v>-</v>
      </c>
      <c r="G974" s="8"/>
      <c r="H974" s="9"/>
      <c r="I974" s="9" t="str">
        <f t="shared" si="33"/>
        <v>-</v>
      </c>
      <c r="J974" s="9"/>
      <c r="K974" s="8"/>
    </row>
    <row r="975" customHeight="1" spans="2:11">
      <c r="B975" s="8" t="str">
        <f t="shared" si="32"/>
        <v/>
      </c>
      <c r="C975" s="8"/>
      <c r="D975" s="8"/>
      <c r="E975" s="8" t="str">
        <f>IFERROR(VLOOKUP(C975,选股!C975:E1971,2,FALSE),"-")</f>
        <v>-</v>
      </c>
      <c r="F975" s="8" t="str">
        <f>IFERROR(VLOOKUP(C975,选股!C975:E1971,3,FALSE),"-")</f>
        <v>-</v>
      </c>
      <c r="G975" s="8"/>
      <c r="H975" s="9"/>
      <c r="I975" s="9" t="str">
        <f t="shared" si="33"/>
        <v>-</v>
      </c>
      <c r="J975" s="9"/>
      <c r="K975" s="8"/>
    </row>
    <row r="976" customHeight="1" spans="2:11">
      <c r="B976" s="8" t="str">
        <f t="shared" si="32"/>
        <v/>
      </c>
      <c r="C976" s="8"/>
      <c r="D976" s="8"/>
      <c r="E976" s="8" t="str">
        <f>IFERROR(VLOOKUP(C976,选股!C976:E1972,2,FALSE),"-")</f>
        <v>-</v>
      </c>
      <c r="F976" s="8" t="str">
        <f>IFERROR(VLOOKUP(C976,选股!C976:E1972,3,FALSE),"-")</f>
        <v>-</v>
      </c>
      <c r="G976" s="8"/>
      <c r="H976" s="9"/>
      <c r="I976" s="9" t="str">
        <f t="shared" si="33"/>
        <v>-</v>
      </c>
      <c r="J976" s="9"/>
      <c r="K976" s="8"/>
    </row>
    <row r="977" customHeight="1" spans="2:11">
      <c r="B977" s="8" t="str">
        <f t="shared" si="32"/>
        <v/>
      </c>
      <c r="C977" s="8"/>
      <c r="D977" s="8"/>
      <c r="E977" s="8" t="str">
        <f>IFERROR(VLOOKUP(C977,选股!C977:E1973,2,FALSE),"-")</f>
        <v>-</v>
      </c>
      <c r="F977" s="8" t="str">
        <f>IFERROR(VLOOKUP(C977,选股!C977:E1973,3,FALSE),"-")</f>
        <v>-</v>
      </c>
      <c r="G977" s="8"/>
      <c r="H977" s="9"/>
      <c r="I977" s="9" t="str">
        <f t="shared" si="33"/>
        <v>-</v>
      </c>
      <c r="J977" s="9"/>
      <c r="K977" s="8"/>
    </row>
    <row r="978" customHeight="1" spans="2:11">
      <c r="B978" s="8" t="str">
        <f t="shared" si="32"/>
        <v/>
      </c>
      <c r="C978" s="8"/>
      <c r="D978" s="8"/>
      <c r="E978" s="8" t="str">
        <f>IFERROR(VLOOKUP(C978,选股!C978:E1974,2,FALSE),"-")</f>
        <v>-</v>
      </c>
      <c r="F978" s="8" t="str">
        <f>IFERROR(VLOOKUP(C978,选股!C978:E1974,3,FALSE),"-")</f>
        <v>-</v>
      </c>
      <c r="G978" s="8"/>
      <c r="H978" s="9"/>
      <c r="I978" s="9" t="str">
        <f t="shared" si="33"/>
        <v>-</v>
      </c>
      <c r="J978" s="9"/>
      <c r="K978" s="8"/>
    </row>
    <row r="979" customHeight="1" spans="2:11">
      <c r="B979" s="8" t="str">
        <f t="shared" si="32"/>
        <v/>
      </c>
      <c r="C979" s="8"/>
      <c r="D979" s="8"/>
      <c r="E979" s="8" t="str">
        <f>IFERROR(VLOOKUP(C979,选股!C979:E1975,2,FALSE),"-")</f>
        <v>-</v>
      </c>
      <c r="F979" s="8" t="str">
        <f>IFERROR(VLOOKUP(C979,选股!C979:E1975,3,FALSE),"-")</f>
        <v>-</v>
      </c>
      <c r="G979" s="8"/>
      <c r="H979" s="9"/>
      <c r="I979" s="9" t="str">
        <f t="shared" si="33"/>
        <v>-</v>
      </c>
      <c r="J979" s="9"/>
      <c r="K979" s="8"/>
    </row>
    <row r="980" customHeight="1" spans="2:11">
      <c r="B980" s="8" t="str">
        <f t="shared" si="32"/>
        <v/>
      </c>
      <c r="C980" s="8"/>
      <c r="D980" s="8"/>
      <c r="E980" s="8" t="str">
        <f>IFERROR(VLOOKUP(C980,选股!C980:E1976,2,FALSE),"-")</f>
        <v>-</v>
      </c>
      <c r="F980" s="8" t="str">
        <f>IFERROR(VLOOKUP(C980,选股!C980:E1976,3,FALSE),"-")</f>
        <v>-</v>
      </c>
      <c r="G980" s="8"/>
      <c r="H980" s="9"/>
      <c r="I980" s="9" t="str">
        <f t="shared" si="33"/>
        <v>-</v>
      </c>
      <c r="J980" s="9"/>
      <c r="K980" s="8"/>
    </row>
    <row r="981" customHeight="1" spans="2:11">
      <c r="B981" s="8" t="str">
        <f t="shared" si="32"/>
        <v/>
      </c>
      <c r="C981" s="8"/>
      <c r="D981" s="8"/>
      <c r="E981" s="8" t="str">
        <f>IFERROR(VLOOKUP(C981,选股!C981:E1977,2,FALSE),"-")</f>
        <v>-</v>
      </c>
      <c r="F981" s="8" t="str">
        <f>IFERROR(VLOOKUP(C981,选股!C981:E1977,3,FALSE),"-")</f>
        <v>-</v>
      </c>
      <c r="G981" s="8"/>
      <c r="H981" s="9"/>
      <c r="I981" s="9" t="str">
        <f t="shared" si="33"/>
        <v>-</v>
      </c>
      <c r="J981" s="9"/>
      <c r="K981" s="8"/>
    </row>
    <row r="982" customHeight="1" spans="2:11">
      <c r="B982" s="8" t="str">
        <f t="shared" si="32"/>
        <v/>
      </c>
      <c r="C982" s="8"/>
      <c r="D982" s="8"/>
      <c r="E982" s="8" t="str">
        <f>IFERROR(VLOOKUP(C982,选股!C982:E1978,2,FALSE),"-")</f>
        <v>-</v>
      </c>
      <c r="F982" s="8" t="str">
        <f>IFERROR(VLOOKUP(C982,选股!C982:E1978,3,FALSE),"-")</f>
        <v>-</v>
      </c>
      <c r="G982" s="8"/>
      <c r="H982" s="9"/>
      <c r="I982" s="9" t="str">
        <f t="shared" si="33"/>
        <v>-</v>
      </c>
      <c r="J982" s="9"/>
      <c r="K982" s="8"/>
    </row>
    <row r="983" customHeight="1" spans="2:11">
      <c r="B983" s="8" t="str">
        <f t="shared" si="32"/>
        <v/>
      </c>
      <c r="C983" s="8"/>
      <c r="D983" s="8"/>
      <c r="E983" s="8" t="str">
        <f>IFERROR(VLOOKUP(C983,选股!C983:E1979,2,FALSE),"-")</f>
        <v>-</v>
      </c>
      <c r="F983" s="8" t="str">
        <f>IFERROR(VLOOKUP(C983,选股!C983:E1979,3,FALSE),"-")</f>
        <v>-</v>
      </c>
      <c r="G983" s="8"/>
      <c r="H983" s="9"/>
      <c r="I983" s="9" t="str">
        <f t="shared" si="33"/>
        <v>-</v>
      </c>
      <c r="J983" s="9"/>
      <c r="K983" s="8"/>
    </row>
    <row r="984" customHeight="1" spans="2:11">
      <c r="B984" s="8" t="str">
        <f t="shared" si="32"/>
        <v/>
      </c>
      <c r="C984" s="8"/>
      <c r="D984" s="8"/>
      <c r="E984" s="8" t="str">
        <f>IFERROR(VLOOKUP(C984,选股!C984:E1980,2,FALSE),"-")</f>
        <v>-</v>
      </c>
      <c r="F984" s="8" t="str">
        <f>IFERROR(VLOOKUP(C984,选股!C984:E1980,3,FALSE),"-")</f>
        <v>-</v>
      </c>
      <c r="G984" s="8"/>
      <c r="H984" s="9"/>
      <c r="I984" s="9" t="str">
        <f t="shared" si="33"/>
        <v>-</v>
      </c>
      <c r="J984" s="9"/>
      <c r="K984" s="8"/>
    </row>
    <row r="985" customHeight="1" spans="2:11">
      <c r="B985" s="8" t="str">
        <f t="shared" si="32"/>
        <v/>
      </c>
      <c r="C985" s="8"/>
      <c r="D985" s="8"/>
      <c r="E985" s="8" t="str">
        <f>IFERROR(VLOOKUP(C985,选股!C985:E1981,2,FALSE),"-")</f>
        <v>-</v>
      </c>
      <c r="F985" s="8" t="str">
        <f>IFERROR(VLOOKUP(C985,选股!C985:E1981,3,FALSE),"-")</f>
        <v>-</v>
      </c>
      <c r="G985" s="8"/>
      <c r="H985" s="9"/>
      <c r="I985" s="9" t="str">
        <f t="shared" si="33"/>
        <v>-</v>
      </c>
      <c r="J985" s="9"/>
      <c r="K985" s="8"/>
    </row>
    <row r="986" customHeight="1" spans="2:11">
      <c r="B986" s="8" t="str">
        <f t="shared" si="32"/>
        <v/>
      </c>
      <c r="C986" s="8"/>
      <c r="D986" s="8"/>
      <c r="E986" s="8" t="str">
        <f>IFERROR(VLOOKUP(C986,选股!C986:E1982,2,FALSE),"-")</f>
        <v>-</v>
      </c>
      <c r="F986" s="8" t="str">
        <f>IFERROR(VLOOKUP(C986,选股!C986:E1982,3,FALSE),"-")</f>
        <v>-</v>
      </c>
      <c r="G986" s="8"/>
      <c r="H986" s="9"/>
      <c r="I986" s="9" t="str">
        <f t="shared" si="33"/>
        <v>-</v>
      </c>
      <c r="J986" s="9"/>
      <c r="K986" s="8"/>
    </row>
    <row r="987" customHeight="1" spans="2:11">
      <c r="B987" s="8" t="str">
        <f t="shared" si="32"/>
        <v/>
      </c>
      <c r="C987" s="8"/>
      <c r="D987" s="8"/>
      <c r="E987" s="8" t="str">
        <f>IFERROR(VLOOKUP(C987,选股!C987:E1983,2,FALSE),"-")</f>
        <v>-</v>
      </c>
      <c r="F987" s="8" t="str">
        <f>IFERROR(VLOOKUP(C987,选股!C987:E1983,3,FALSE),"-")</f>
        <v>-</v>
      </c>
      <c r="G987" s="8"/>
      <c r="H987" s="9"/>
      <c r="I987" s="9" t="str">
        <f t="shared" si="33"/>
        <v>-</v>
      </c>
      <c r="J987" s="9"/>
      <c r="K987" s="8"/>
    </row>
    <row r="988" customHeight="1" spans="2:11">
      <c r="B988" s="8" t="str">
        <f t="shared" si="32"/>
        <v/>
      </c>
      <c r="C988" s="8"/>
      <c r="D988" s="8"/>
      <c r="E988" s="8" t="str">
        <f>IFERROR(VLOOKUP(C988,选股!C988:E1984,2,FALSE),"-")</f>
        <v>-</v>
      </c>
      <c r="F988" s="8" t="str">
        <f>IFERROR(VLOOKUP(C988,选股!C988:E1984,3,FALSE),"-")</f>
        <v>-</v>
      </c>
      <c r="G988" s="8"/>
      <c r="H988" s="9"/>
      <c r="I988" s="9" t="str">
        <f t="shared" si="33"/>
        <v>-</v>
      </c>
      <c r="J988" s="9"/>
      <c r="K988" s="8"/>
    </row>
    <row r="989" customHeight="1" spans="2:11">
      <c r="B989" s="8" t="str">
        <f t="shared" si="32"/>
        <v/>
      </c>
      <c r="C989" s="8"/>
      <c r="D989" s="8"/>
      <c r="E989" s="8" t="str">
        <f>IFERROR(VLOOKUP(C989,选股!C989:E1985,2,FALSE),"-")</f>
        <v>-</v>
      </c>
      <c r="F989" s="8" t="str">
        <f>IFERROR(VLOOKUP(C989,选股!C989:E1985,3,FALSE),"-")</f>
        <v>-</v>
      </c>
      <c r="G989" s="8"/>
      <c r="H989" s="9"/>
      <c r="I989" s="9" t="str">
        <f t="shared" si="33"/>
        <v>-</v>
      </c>
      <c r="J989" s="9"/>
      <c r="K989" s="8"/>
    </row>
    <row r="990" customHeight="1" spans="2:11">
      <c r="B990" s="8" t="str">
        <f t="shared" si="32"/>
        <v/>
      </c>
      <c r="C990" s="8"/>
      <c r="D990" s="8"/>
      <c r="E990" s="8" t="str">
        <f>IFERROR(VLOOKUP(C990,选股!C990:E1986,2,FALSE),"-")</f>
        <v>-</v>
      </c>
      <c r="F990" s="8" t="str">
        <f>IFERROR(VLOOKUP(C990,选股!C990:E1986,3,FALSE),"-")</f>
        <v>-</v>
      </c>
      <c r="G990" s="8"/>
      <c r="H990" s="9"/>
      <c r="I990" s="9" t="str">
        <f t="shared" si="33"/>
        <v>-</v>
      </c>
      <c r="J990" s="9"/>
      <c r="K990" s="8"/>
    </row>
    <row r="991" customHeight="1" spans="2:11">
      <c r="B991" s="8" t="str">
        <f t="shared" si="32"/>
        <v/>
      </c>
      <c r="C991" s="8"/>
      <c r="D991" s="8"/>
      <c r="E991" s="8" t="str">
        <f>IFERROR(VLOOKUP(C991,选股!C991:E1987,2,FALSE),"-")</f>
        <v>-</v>
      </c>
      <c r="F991" s="8" t="str">
        <f>IFERROR(VLOOKUP(C991,选股!C991:E1987,3,FALSE),"-")</f>
        <v>-</v>
      </c>
      <c r="G991" s="8"/>
      <c r="H991" s="9"/>
      <c r="I991" s="9" t="str">
        <f t="shared" si="33"/>
        <v>-</v>
      </c>
      <c r="J991" s="9"/>
      <c r="K991" s="8"/>
    </row>
    <row r="992" customHeight="1" spans="2:11">
      <c r="B992" s="8" t="str">
        <f t="shared" si="32"/>
        <v/>
      </c>
      <c r="C992" s="8"/>
      <c r="D992" s="8"/>
      <c r="E992" s="8" t="str">
        <f>IFERROR(VLOOKUP(C992,选股!C992:E1988,2,FALSE),"-")</f>
        <v>-</v>
      </c>
      <c r="F992" s="8" t="str">
        <f>IFERROR(VLOOKUP(C992,选股!C992:E1988,3,FALSE),"-")</f>
        <v>-</v>
      </c>
      <c r="G992" s="8"/>
      <c r="H992" s="9"/>
      <c r="I992" s="9" t="str">
        <f t="shared" si="33"/>
        <v>-</v>
      </c>
      <c r="J992" s="9"/>
      <c r="K992" s="8"/>
    </row>
    <row r="993" customHeight="1" spans="2:11">
      <c r="B993" s="8" t="str">
        <f t="shared" si="32"/>
        <v/>
      </c>
      <c r="C993" s="8"/>
      <c r="D993" s="8"/>
      <c r="E993" s="8" t="str">
        <f>IFERROR(VLOOKUP(C993,选股!C993:E1989,2,FALSE),"-")</f>
        <v>-</v>
      </c>
      <c r="F993" s="8" t="str">
        <f>IFERROR(VLOOKUP(C993,选股!C993:E1989,3,FALSE),"-")</f>
        <v>-</v>
      </c>
      <c r="G993" s="8"/>
      <c r="H993" s="9"/>
      <c r="I993" s="9" t="str">
        <f t="shared" si="33"/>
        <v>-</v>
      </c>
      <c r="J993" s="9"/>
      <c r="K993" s="8"/>
    </row>
    <row r="994" customHeight="1" spans="2:11">
      <c r="B994" s="8" t="str">
        <f t="shared" si="32"/>
        <v/>
      </c>
      <c r="C994" s="8"/>
      <c r="D994" s="8"/>
      <c r="E994" s="8" t="str">
        <f>IFERROR(VLOOKUP(C994,选股!C994:E1990,2,FALSE),"-")</f>
        <v>-</v>
      </c>
      <c r="F994" s="8" t="str">
        <f>IFERROR(VLOOKUP(C994,选股!C994:E1990,3,FALSE),"-")</f>
        <v>-</v>
      </c>
      <c r="G994" s="8"/>
      <c r="H994" s="9"/>
      <c r="I994" s="9" t="str">
        <f t="shared" si="33"/>
        <v>-</v>
      </c>
      <c r="J994" s="9"/>
      <c r="K994" s="8"/>
    </row>
    <row r="995" customHeight="1" spans="2:11">
      <c r="B995" s="8" t="str">
        <f t="shared" si="32"/>
        <v/>
      </c>
      <c r="C995" s="8"/>
      <c r="D995" s="8"/>
      <c r="E995" s="8" t="str">
        <f>IFERROR(VLOOKUP(C995,选股!C995:E1991,2,FALSE),"-")</f>
        <v>-</v>
      </c>
      <c r="F995" s="8" t="str">
        <f>IFERROR(VLOOKUP(C995,选股!C995:E1991,3,FALSE),"-")</f>
        <v>-</v>
      </c>
      <c r="G995" s="8"/>
      <c r="H995" s="9"/>
      <c r="I995" s="9" t="str">
        <f t="shared" si="33"/>
        <v>-</v>
      </c>
      <c r="J995" s="9"/>
      <c r="K995" s="8"/>
    </row>
    <row r="996" customHeight="1" spans="2:11">
      <c r="B996" s="8" t="str">
        <f t="shared" si="32"/>
        <v/>
      </c>
      <c r="C996" s="8"/>
      <c r="D996" s="8"/>
      <c r="E996" s="8" t="str">
        <f>IFERROR(VLOOKUP(C996,选股!C996:E1992,2,FALSE),"-")</f>
        <v>-</v>
      </c>
      <c r="F996" s="8" t="str">
        <f>IFERROR(VLOOKUP(C996,选股!C996:E1992,3,FALSE),"-")</f>
        <v>-</v>
      </c>
      <c r="G996" s="8"/>
      <c r="H996" s="9"/>
      <c r="I996" s="9" t="str">
        <f t="shared" si="33"/>
        <v>-</v>
      </c>
      <c r="J996" s="9"/>
      <c r="K996" s="8"/>
    </row>
    <row r="997" customHeight="1" spans="2:11">
      <c r="B997" s="8" t="str">
        <f t="shared" si="32"/>
        <v/>
      </c>
      <c r="C997" s="8"/>
      <c r="D997" s="8"/>
      <c r="E997" s="8" t="str">
        <f>IFERROR(VLOOKUP(C997,选股!C997:E1993,2,FALSE),"-")</f>
        <v>-</v>
      </c>
      <c r="F997" s="8" t="str">
        <f>IFERROR(VLOOKUP(C997,选股!C997:E1993,3,FALSE),"-")</f>
        <v>-</v>
      </c>
      <c r="G997" s="8"/>
      <c r="H997" s="9"/>
      <c r="I997" s="9" t="str">
        <f t="shared" si="33"/>
        <v>-</v>
      </c>
      <c r="J997" s="9"/>
      <c r="K997" s="8"/>
    </row>
    <row r="998" customHeight="1" spans="2:11">
      <c r="B998" s="8" t="str">
        <f t="shared" si="32"/>
        <v/>
      </c>
      <c r="C998" s="8"/>
      <c r="D998" s="8"/>
      <c r="E998" s="8" t="str">
        <f>IFERROR(VLOOKUP(C998,选股!C998:E1994,2,FALSE),"-")</f>
        <v>-</v>
      </c>
      <c r="F998" s="8" t="str">
        <f>IFERROR(VLOOKUP(C998,选股!C998:E1994,3,FALSE),"-")</f>
        <v>-</v>
      </c>
      <c r="G998" s="8"/>
      <c r="H998" s="9"/>
      <c r="I998" s="9" t="str">
        <f t="shared" si="33"/>
        <v>-</v>
      </c>
      <c r="J998" s="9"/>
      <c r="K998" s="8"/>
    </row>
    <row r="999" customHeight="1" spans="2:11">
      <c r="B999" s="8" t="str">
        <f t="shared" si="32"/>
        <v/>
      </c>
      <c r="C999" s="8"/>
      <c r="D999" s="8"/>
      <c r="E999" s="8" t="str">
        <f>IFERROR(VLOOKUP(C999,选股!C999:E1995,2,FALSE),"-")</f>
        <v>-</v>
      </c>
      <c r="F999" s="8" t="str">
        <f>IFERROR(VLOOKUP(C999,选股!C999:E1995,3,FALSE),"-")</f>
        <v>-</v>
      </c>
      <c r="G999" s="8"/>
      <c r="H999" s="9"/>
      <c r="I999" s="9" t="str">
        <f t="shared" si="33"/>
        <v>-</v>
      </c>
      <c r="J999" s="9"/>
      <c r="K999" s="8"/>
    </row>
    <row r="1000" customHeight="1" spans="2:11">
      <c r="B1000" s="8" t="str">
        <f t="shared" si="32"/>
        <v/>
      </c>
      <c r="C1000" s="8"/>
      <c r="D1000" s="8"/>
      <c r="E1000" s="8" t="str">
        <f>IFERROR(VLOOKUP(C1000,选股!C1000:E1996,2,FALSE),"-")</f>
        <v>-</v>
      </c>
      <c r="F1000" s="8" t="str">
        <f>IFERROR(VLOOKUP(C1000,选股!C1000:E1996,3,FALSE),"-")</f>
        <v>-</v>
      </c>
      <c r="G1000" s="8"/>
      <c r="H1000" s="9"/>
      <c r="I1000" s="9" t="str">
        <f t="shared" si="33"/>
        <v>-</v>
      </c>
      <c r="J1000" s="9"/>
      <c r="K1000" s="8"/>
    </row>
    <row r="1001" customHeight="1" spans="2:11">
      <c r="B1001" s="8"/>
      <c r="C1001" s="8"/>
      <c r="D1001" s="8"/>
      <c r="E1001" s="8"/>
      <c r="F1001" s="8"/>
      <c r="G1001" s="8"/>
      <c r="H1001" s="9"/>
      <c r="I1001" s="9"/>
      <c r="J1001" s="9"/>
      <c r="K1001" s="8"/>
    </row>
    <row r="1002" customHeight="1" spans="2:11">
      <c r="B1002" s="8"/>
      <c r="C1002" s="8"/>
      <c r="D1002" s="8"/>
      <c r="E1002" s="8"/>
      <c r="F1002" s="8"/>
      <c r="G1002" s="8"/>
      <c r="H1002" s="9"/>
      <c r="I1002" s="9"/>
      <c r="J1002" s="9"/>
      <c r="K1002" s="8"/>
    </row>
    <row r="1003" customHeight="1" spans="2:11">
      <c r="B1003" s="8"/>
      <c r="C1003" s="8"/>
      <c r="D1003" s="8"/>
      <c r="E1003" s="8"/>
      <c r="F1003" s="8"/>
      <c r="G1003" s="8"/>
      <c r="H1003" s="9"/>
      <c r="I1003" s="9"/>
      <c r="J1003" s="9"/>
      <c r="K1003" s="8"/>
    </row>
    <row r="1004" customHeight="1" spans="8:9">
      <c r="H1004" s="3"/>
      <c r="I1004" s="3"/>
    </row>
  </sheetData>
  <mergeCells count="2">
    <mergeCell ref="B1:E1"/>
    <mergeCell ref="F1:K1"/>
  </mergeCells>
  <conditionalFormatting sqref="K4:K1003">
    <cfRule type="expression" dxfId="0" priority="2">
      <formula>MOD(ROW(),2)</formula>
    </cfRule>
  </conditionalFormatting>
  <conditionalFormatting sqref="B4:J11">
    <cfRule type="expression" dxfId="0" priority="1">
      <formula>MOD(ROW(),2)</formula>
    </cfRule>
  </conditionalFormatting>
  <conditionalFormatting sqref="B12:J1003">
    <cfRule type="expression" dxfId="0" priority="3">
      <formula>MOD(ROW(),2)</formula>
    </cfRule>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使用说明</vt:lpstr>
      <vt:lpstr>持仓统计</vt:lpstr>
      <vt:lpstr>选股</vt:lpstr>
      <vt:lpstr>买入</vt:lpstr>
      <vt:lpstr>卖出</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张斌</cp:lastModifiedBy>
  <dcterms:created xsi:type="dcterms:W3CDTF">2015-06-06T02:19:00Z</dcterms:created>
  <dcterms:modified xsi:type="dcterms:W3CDTF">2025-08-30T15:32:09Z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9F5F2E6F0EB946DB846B16C3EE085783_11</vt:lpwstr>
  </property>
  <property fmtid="{D5CDD505-2E9C-101B-9397-08002B2CF9AE}" pid="3" name="KSOProductBuildVer">
    <vt:lpwstr>2052-12.1.0.22529</vt:lpwstr>
  </property>
  <property fmtid="{D5CDD505-2E9C-101B-9397-08002B2CF9AE}" pid="4" name="KSOTemplateUUID">
    <vt:lpwstr>v1.0_mb_00Paq5XcXzSU+XcGV1jXbw==</vt:lpwstr>
  </property>
</Properties>
</file>