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zbmed\BioHackOutcomes\"/>
    </mc:Choice>
  </mc:AlternateContent>
  <xr:revisionPtr revIDLastSave="0" documentId="13_ncr:1_{501B45A0-51F8-4DF1-A34B-6033F9DF07E6}" xr6:coauthVersionLast="45" xr6:coauthVersionMax="45" xr10:uidLastSave="{00000000-0000-0000-0000-000000000000}"/>
  <bookViews>
    <workbookView xWindow="-110" yWindow="-110" windowWidth="19420" windowHeight="10420" activeTab="2" xr2:uid="{7B837CE3-BF18-4084-A895-CCE946E992FC}"/>
  </bookViews>
  <sheets>
    <sheet name="2019" sheetId="1" r:id="rId1"/>
    <sheet name="2020" sheetId="2" r:id="rId2"/>
    <sheet name="covi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3" l="1"/>
  <c r="T5" i="3" s="1"/>
  <c r="Q5" i="3"/>
  <c r="R5" i="3" s="1"/>
  <c r="O5" i="3"/>
  <c r="P5" i="3" s="1"/>
  <c r="M5" i="3"/>
  <c r="N5" i="3" s="1"/>
  <c r="S4" i="3"/>
  <c r="T4" i="3" s="1"/>
  <c r="Q4" i="3"/>
  <c r="R4" i="3" s="1"/>
  <c r="O4" i="3"/>
  <c r="P4" i="3" s="1"/>
  <c r="M4" i="3"/>
  <c r="N4" i="3" s="1"/>
  <c r="S3" i="3"/>
  <c r="T3" i="3" s="1"/>
  <c r="Q3" i="3"/>
  <c r="R3" i="3" s="1"/>
  <c r="O3" i="3"/>
  <c r="P3" i="3" s="1"/>
  <c r="M3" i="3"/>
  <c r="N3" i="3" s="1"/>
  <c r="S2" i="3"/>
  <c r="T2" i="3" s="1"/>
  <c r="Q2" i="3"/>
  <c r="R2" i="3" s="1"/>
  <c r="O2" i="3"/>
  <c r="P2" i="3" s="1"/>
  <c r="M2" i="3"/>
  <c r="N2" i="3" s="1"/>
  <c r="M3" i="2"/>
  <c r="N3" i="2" s="1"/>
  <c r="O3" i="2"/>
  <c r="P3" i="2" s="1"/>
  <c r="Q3" i="2"/>
  <c r="R3" i="2" s="1"/>
  <c r="S3" i="2"/>
  <c r="T3" i="2" s="1"/>
  <c r="M4" i="2"/>
  <c r="N4" i="2" s="1"/>
  <c r="O4" i="2"/>
  <c r="P4" i="2" s="1"/>
  <c r="Q4" i="2"/>
  <c r="R4" i="2" s="1"/>
  <c r="S4" i="2"/>
  <c r="T4" i="2" s="1"/>
  <c r="M5" i="2"/>
  <c r="N5" i="2" s="1"/>
  <c r="O5" i="2"/>
  <c r="P5" i="2" s="1"/>
  <c r="Q5" i="2"/>
  <c r="R5" i="2" s="1"/>
  <c r="S5" i="2"/>
  <c r="T5" i="2" s="1"/>
  <c r="M6" i="2"/>
  <c r="N6" i="2" s="1"/>
  <c r="O6" i="2"/>
  <c r="P6" i="2" s="1"/>
  <c r="Q6" i="2"/>
  <c r="R6" i="2" s="1"/>
  <c r="S6" i="2"/>
  <c r="T6" i="2" s="1"/>
  <c r="M7" i="2"/>
  <c r="N7" i="2" s="1"/>
  <c r="O7" i="2"/>
  <c r="P7" i="2" s="1"/>
  <c r="Q7" i="2"/>
  <c r="R7" i="2" s="1"/>
  <c r="S7" i="2"/>
  <c r="T7" i="2" s="1"/>
  <c r="M8" i="2"/>
  <c r="N8" i="2" s="1"/>
  <c r="O8" i="2"/>
  <c r="P8" i="2" s="1"/>
  <c r="Q8" i="2"/>
  <c r="R8" i="2" s="1"/>
  <c r="S8" i="2"/>
  <c r="T8" i="2" s="1"/>
  <c r="M9" i="2"/>
  <c r="N9" i="2" s="1"/>
  <c r="O9" i="2"/>
  <c r="P9" i="2" s="1"/>
  <c r="Q9" i="2"/>
  <c r="R9" i="2" s="1"/>
  <c r="S9" i="2"/>
  <c r="T9" i="2" s="1"/>
  <c r="M10" i="2"/>
  <c r="N10" i="2" s="1"/>
  <c r="O10" i="2"/>
  <c r="P10" i="2" s="1"/>
  <c r="Q10" i="2"/>
  <c r="R10" i="2" s="1"/>
  <c r="S10" i="2"/>
  <c r="T10" i="2" s="1"/>
  <c r="M11" i="2"/>
  <c r="N11" i="2" s="1"/>
  <c r="O11" i="2"/>
  <c r="P11" i="2" s="1"/>
  <c r="Q11" i="2"/>
  <c r="R11" i="2" s="1"/>
  <c r="S11" i="2"/>
  <c r="T11" i="2" s="1"/>
  <c r="M12" i="2"/>
  <c r="N12" i="2" s="1"/>
  <c r="O12" i="2"/>
  <c r="P12" i="2" s="1"/>
  <c r="Q12" i="2"/>
  <c r="R12" i="2" s="1"/>
  <c r="S12" i="2"/>
  <c r="T12" i="2" s="1"/>
  <c r="M13" i="2"/>
  <c r="N13" i="2" s="1"/>
  <c r="O13" i="2"/>
  <c r="P13" i="2" s="1"/>
  <c r="Q13" i="2"/>
  <c r="R13" i="2" s="1"/>
  <c r="S13" i="2"/>
  <c r="T13" i="2" s="1"/>
  <c r="M14" i="2"/>
  <c r="N14" i="2" s="1"/>
  <c r="O14" i="2"/>
  <c r="P14" i="2" s="1"/>
  <c r="Q14" i="2"/>
  <c r="R14" i="2" s="1"/>
  <c r="S14" i="2"/>
  <c r="T14" i="2" s="1"/>
  <c r="M15" i="2"/>
  <c r="N15" i="2" s="1"/>
  <c r="O15" i="2"/>
  <c r="P15" i="2" s="1"/>
  <c r="Q15" i="2"/>
  <c r="R15" i="2" s="1"/>
  <c r="S15" i="2"/>
  <c r="T15" i="2" s="1"/>
  <c r="M16" i="2"/>
  <c r="N16" i="2" s="1"/>
  <c r="O16" i="2"/>
  <c r="P16" i="2" s="1"/>
  <c r="Q16" i="2"/>
  <c r="R16" i="2" s="1"/>
  <c r="S16" i="2"/>
  <c r="T16" i="2" s="1"/>
  <c r="M17" i="2"/>
  <c r="N17" i="2" s="1"/>
  <c r="O17" i="2"/>
  <c r="P17" i="2" s="1"/>
  <c r="Q17" i="2"/>
  <c r="R17" i="2" s="1"/>
  <c r="S17" i="2"/>
  <c r="T17" i="2" s="1"/>
  <c r="M18" i="2"/>
  <c r="N18" i="2" s="1"/>
  <c r="O18" i="2"/>
  <c r="P18" i="2" s="1"/>
  <c r="Q18" i="2"/>
  <c r="R18" i="2" s="1"/>
  <c r="S18" i="2"/>
  <c r="T18" i="2" s="1"/>
  <c r="S2" i="2"/>
  <c r="T2" i="2" s="1"/>
  <c r="Q2" i="2"/>
  <c r="R2" i="2" s="1"/>
  <c r="O2" i="2"/>
  <c r="P2" i="2" s="1"/>
  <c r="N2" i="2"/>
  <c r="M2" i="2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S2" i="1"/>
  <c r="T2" i="1" s="1"/>
  <c r="Q2" i="1"/>
  <c r="R2" i="1" s="1"/>
  <c r="O2" i="1"/>
  <c r="P2" i="1" s="1"/>
  <c r="M2" i="1"/>
  <c r="N2" i="1" s="1"/>
</calcChain>
</file>

<file path=xl/sharedStrings.xml><?xml version="1.0" encoding="utf-8"?>
<sst xmlns="http://schemas.openxmlformats.org/spreadsheetml/2006/main" count="125" uniqueCount="69">
  <si>
    <t>name</t>
  </si>
  <si>
    <t>created_at</t>
  </si>
  <si>
    <t>last_push</t>
  </si>
  <si>
    <t>stars</t>
  </si>
  <si>
    <t>license</t>
  </si>
  <si>
    <t>before</t>
  </si>
  <si>
    <t>during</t>
  </si>
  <si>
    <t>after</t>
  </si>
  <si>
    <t>total</t>
  </si>
  <si>
    <t>intermine/bluegenes</t>
  </si>
  <si>
    <t>bluegenes is an open source project distribute...</t>
  </si>
  <si>
    <t>intermine/intermine-registry</t>
  </si>
  <si>
    <t>GNU LESSER GENERAL PUBLIC LICENSE</t>
  </si>
  <si>
    <t>elixir-europe/BioHackathon-projects-2019</t>
  </si>
  <si>
    <t>MIT License</t>
  </si>
  <si>
    <t>suecharo/tonkaz</t>
  </si>
  <si>
    <t>SGBC/galaksio</t>
  </si>
  <si>
    <t>GNU GENERAL PUBLIC LICENSE</t>
  </si>
  <si>
    <t>inutano/cwl-metrics</t>
  </si>
  <si>
    <t>Copyright (c) 2018 Tazro Inutano Ohta</t>
  </si>
  <si>
    <t>common-workflow-language/cwltool</t>
  </si>
  <si>
    <t>anuprulez/galaxy_neo_tools_graph</t>
  </si>
  <si>
    <t>DataBiosphere/toil</t>
  </si>
  <si>
    <t>Apache License</t>
  </si>
  <si>
    <t>broadinstitute/cromwell</t>
  </si>
  <si>
    <t>Copyright (c) 2015, Broad Institute, Inc.</t>
  </si>
  <si>
    <t>elixir-europe/BioHackathon</t>
  </si>
  <si>
    <t>intermine/biotestmine</t>
  </si>
  <si>
    <t>BioContainers/multi-package-containers</t>
  </si>
  <si>
    <t>panoptes-organization/panoptes</t>
  </si>
  <si>
    <t>biolink/kgx</t>
  </si>
  <si>
    <t>Copyright (c) 2019, Biomedical Data Translator...</t>
  </si>
  <si>
    <t>common-workflow-library/bio-cwl-tools</t>
  </si>
  <si>
    <t>pitagora-network/DAT2-cwl</t>
  </si>
  <si>
    <t>common-workflow-language/galaxy</t>
  </si>
  <si>
    <t>Copyright (c) 2005-2016 Galaxy Contributors (s...</t>
  </si>
  <si>
    <t>panoptes-organization/snakemake_example_workflow</t>
  </si>
  <si>
    <t>yocra3/epimutacions</t>
  </si>
  <si>
    <t>YEAR: 2020</t>
  </si>
  <si>
    <t>collaborativebioinformatics/GrOMOP</t>
  </si>
  <si>
    <t>matdillen/33_molseq</t>
  </si>
  <si>
    <t>NuriaQueralt/covid19-epidemiology-ontology</t>
  </si>
  <si>
    <t>babelomics/MechACov</t>
  </si>
  <si>
    <t>elixir-luxembourg/BH2020-galaxy-dpmaps</t>
  </si>
  <si>
    <t>cbg-ethz/V-pipe</t>
  </si>
  <si>
    <t>biohackrxiv/bhxiv-metadata</t>
  </si>
  <si>
    <t>GNU AFFERO GENERAL PUBLIC LICENSE</t>
  </si>
  <si>
    <t>danielabutano/intermine-R2RML-mapping</t>
  </si>
  <si>
    <t>JervenBolleman/rs-handlegraph-ffi</t>
  </si>
  <si>
    <t>UniBioDicts/vsm-pubdictionaries</t>
  </si>
  <si>
    <t>elixir-europe/BioHackathon-projects-2020</t>
  </si>
  <si>
    <t>kg-subsetting/biohackathon2020</t>
  </si>
  <si>
    <t>zbmed/BioHackOutcomes</t>
  </si>
  <si>
    <t>ds-wizard/h2020-dmp-template</t>
  </si>
  <si>
    <t>alan-turing-institute/the-turing-way</t>
  </si>
  <si>
    <t># LICENSE</t>
  </si>
  <si>
    <t>days_before</t>
  </si>
  <si>
    <t>start_date</t>
  </si>
  <si>
    <t>end_date</t>
  </si>
  <si>
    <t>days_during</t>
  </si>
  <si>
    <t>days_after</t>
  </si>
  <si>
    <t>total_days</t>
  </si>
  <si>
    <t>avg_before</t>
  </si>
  <si>
    <t>avg_during</t>
  </si>
  <si>
    <t>avg_after</t>
  </si>
  <si>
    <t>avg_total</t>
  </si>
  <si>
    <t>covid19-bh-biostats/master</t>
  </si>
  <si>
    <t>covid19-bh-biostats/seir</t>
  </si>
  <si>
    <t>covid19-bh-biostats/data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</si>
</sst>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1" fontId="1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vertical="center" wrapText="1"/>
    </xf>
    <xf numFmtId="1" fontId="0" fillId="0" borderId="0" xfId="0" applyNumberFormat="1"/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vertical="center" wrapText="1"/>
    </xf>
    <xf numFmtId="2" fontId="0" fillId="0" borderId="0" xfId="0" applyNumberFormat="1"/>
    <xf numFmtId="1" fontId="1" fillId="0" borderId="3" xfId="0" applyNumberFormat="1" applyFont="1" applyBorder="1" applyAlignment="1">
      <alignment horizontal="center" vertical="center" wrapText="1"/>
    </xf>
    <xf numFmtId="1" fontId="0" fillId="0" borderId="3" xfId="0" applyNumberFormat="1" applyBorder="1" applyAlignment="1">
      <alignment vertical="center" wrapText="1"/>
    </xf>
    <xf numFmtId="2" fontId="1" fillId="0" borderId="2" xfId="0" applyNumberFormat="1" applyFont="1" applyFill="1" applyBorder="1" applyAlignment="1">
      <alignment horizontal="center" vertical="center" wrapText="1"/>
    </xf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A671-62A3-4FF9-BC48-1DBF506450E2}">
  <dimension ref="A1:T30"/>
  <sheetViews>
    <sheetView workbookViewId="0">
      <selection activeCell="B9" sqref="B9"/>
    </sheetView>
  </sheetViews>
  <sheetFormatPr defaultColWidth="37.453125" defaultRowHeight="14.5"/>
  <cols>
    <col min="1" max="1" width="2.81640625" bestFit="1" customWidth="1"/>
    <col min="2" max="2" width="47.54296875" bestFit="1" customWidth="1"/>
    <col min="3" max="4" width="10.453125" style="6" bestFit="1" customWidth="1"/>
    <col min="5" max="5" width="4.90625" bestFit="1" customWidth="1"/>
    <col min="6" max="6" width="41.7265625" bestFit="1" customWidth="1"/>
    <col min="7" max="7" width="6.36328125" bestFit="1" customWidth="1"/>
    <col min="8" max="8" width="6.1796875" bestFit="1" customWidth="1"/>
    <col min="9" max="9" width="4.90625" bestFit="1" customWidth="1"/>
    <col min="10" max="10" width="5.81640625" bestFit="1" customWidth="1"/>
    <col min="11" max="11" width="10.453125" style="6" bestFit="1" customWidth="1"/>
    <col min="12" max="12" width="10.453125" style="6" customWidth="1"/>
    <col min="13" max="13" width="11.1796875" style="9" bestFit="1" customWidth="1"/>
    <col min="14" max="14" width="10.1796875" style="12" bestFit="1" customWidth="1"/>
    <col min="15" max="15" width="11" style="9" bestFit="1" customWidth="1"/>
    <col min="16" max="16" width="10" style="12" bestFit="1" customWidth="1"/>
    <col min="17" max="17" width="9.7265625" bestFit="1" customWidth="1"/>
    <col min="18" max="18" width="8.7265625" style="12" bestFit="1" customWidth="1"/>
    <col min="19" max="19" width="9.6328125" style="9" bestFit="1" customWidth="1"/>
    <col min="20" max="20" width="8.6328125" style="12" bestFit="1" customWidth="1"/>
  </cols>
  <sheetData>
    <row r="1" spans="1:20">
      <c r="A1" s="2"/>
      <c r="B1" s="2" t="s">
        <v>0</v>
      </c>
      <c r="C1" s="5" t="s">
        <v>1</v>
      </c>
      <c r="D1" s="5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5" t="s">
        <v>57</v>
      </c>
      <c r="L1" s="5" t="s">
        <v>58</v>
      </c>
      <c r="M1" s="7" t="s">
        <v>56</v>
      </c>
      <c r="N1" s="10" t="s">
        <v>62</v>
      </c>
      <c r="O1" s="7" t="s">
        <v>59</v>
      </c>
      <c r="P1" s="10" t="s">
        <v>63</v>
      </c>
      <c r="Q1" s="2" t="s">
        <v>60</v>
      </c>
      <c r="R1" s="10" t="s">
        <v>64</v>
      </c>
      <c r="S1" s="13" t="s">
        <v>61</v>
      </c>
      <c r="T1" s="15" t="s">
        <v>65</v>
      </c>
    </row>
    <row r="2" spans="1:20">
      <c r="A2" s="2">
        <v>0</v>
      </c>
      <c r="B2" s="3" t="s">
        <v>9</v>
      </c>
      <c r="C2" s="4">
        <v>42578.915949074071</v>
      </c>
      <c r="D2" s="4">
        <v>44112.599814814814</v>
      </c>
      <c r="E2" s="3">
        <v>61</v>
      </c>
      <c r="F2" s="3" t="s">
        <v>10</v>
      </c>
      <c r="G2" s="3">
        <v>1986</v>
      </c>
      <c r="H2" s="3">
        <v>0</v>
      </c>
      <c r="I2" s="3">
        <v>371</v>
      </c>
      <c r="J2" s="3">
        <v>2357</v>
      </c>
      <c r="K2" s="4">
        <v>43787</v>
      </c>
      <c r="L2" s="4">
        <v>43791</v>
      </c>
      <c r="M2" s="8">
        <f>_xlfn.DAYS(K2,C2)</f>
        <v>1209</v>
      </c>
      <c r="N2" s="11">
        <f>G2/M2</f>
        <v>1.6426799007444168</v>
      </c>
      <c r="O2" s="8">
        <f>_xlfn.DAYS(L2,K2)+1</f>
        <v>5</v>
      </c>
      <c r="P2" s="11">
        <f>H2/O2</f>
        <v>0</v>
      </c>
      <c r="Q2" s="3">
        <f>_xlfn.DAYS(D2,L2)</f>
        <v>321</v>
      </c>
      <c r="R2" s="11">
        <f>I2/Q2</f>
        <v>1.1557632398753894</v>
      </c>
      <c r="S2" s="14">
        <f>_xlfn.DAYS(D2,C2)+1</f>
        <v>1535</v>
      </c>
      <c r="T2" s="16">
        <f>J2/S2</f>
        <v>1.5355048859934854</v>
      </c>
    </row>
    <row r="3" spans="1:20">
      <c r="A3" s="2">
        <v>1</v>
      </c>
      <c r="B3" s="3" t="s">
        <v>11</v>
      </c>
      <c r="C3" s="4">
        <v>42863.642800925925</v>
      </c>
      <c r="D3" s="4">
        <v>44063.648761574077</v>
      </c>
      <c r="E3" s="3">
        <v>5</v>
      </c>
      <c r="F3" s="3" t="s">
        <v>12</v>
      </c>
      <c r="G3" s="3">
        <v>335</v>
      </c>
      <c r="H3" s="3">
        <v>1</v>
      </c>
      <c r="I3" s="3">
        <v>9</v>
      </c>
      <c r="J3" s="3">
        <v>345</v>
      </c>
      <c r="K3" s="4">
        <v>43787</v>
      </c>
      <c r="L3" s="4">
        <v>43791</v>
      </c>
      <c r="M3" s="8">
        <f>_xlfn.DAYS(K3,C3)</f>
        <v>924</v>
      </c>
      <c r="N3" s="11">
        <f>G3/M3</f>
        <v>0.36255411255411257</v>
      </c>
      <c r="O3" s="8">
        <f>_xlfn.DAYS(L3,K3)+1</f>
        <v>5</v>
      </c>
      <c r="P3" s="11">
        <f>H3/O3</f>
        <v>0.2</v>
      </c>
      <c r="Q3" s="3">
        <f>_xlfn.DAYS(D3,L3)</f>
        <v>272</v>
      </c>
      <c r="R3" s="11">
        <f>I3/Q3</f>
        <v>3.3088235294117647E-2</v>
      </c>
      <c r="S3" s="14">
        <f>_xlfn.DAYS(D3,C3)+1</f>
        <v>1201</v>
      </c>
      <c r="T3" s="16">
        <f>J3/S3</f>
        <v>0.28726061615320564</v>
      </c>
    </row>
    <row r="4" spans="1:20">
      <c r="A4" s="2">
        <v>2</v>
      </c>
      <c r="B4" s="3" t="s">
        <v>13</v>
      </c>
      <c r="C4" s="4">
        <v>43651.806539351855</v>
      </c>
      <c r="D4" s="4">
        <v>44120.817129629628</v>
      </c>
      <c r="E4" s="3">
        <v>18</v>
      </c>
      <c r="F4" s="3" t="s">
        <v>14</v>
      </c>
      <c r="G4" s="3">
        <v>114</v>
      </c>
      <c r="H4" s="3">
        <v>435</v>
      </c>
      <c r="I4" s="3">
        <v>82</v>
      </c>
      <c r="J4" s="3">
        <v>631</v>
      </c>
      <c r="K4" s="4">
        <v>43787</v>
      </c>
      <c r="L4" s="4">
        <v>43791</v>
      </c>
      <c r="M4" s="8">
        <f>_xlfn.DAYS(K4,C4)</f>
        <v>136</v>
      </c>
      <c r="N4" s="11">
        <f>G4/M4</f>
        <v>0.83823529411764708</v>
      </c>
      <c r="O4" s="8">
        <f>_xlfn.DAYS(L4,K4)+1</f>
        <v>5</v>
      </c>
      <c r="P4" s="11">
        <f>H4/O4</f>
        <v>87</v>
      </c>
      <c r="Q4" s="3">
        <f>_xlfn.DAYS(D4,L4)</f>
        <v>329</v>
      </c>
      <c r="R4" s="11">
        <f>I4/Q4</f>
        <v>0.24924012158054712</v>
      </c>
      <c r="S4" s="14">
        <f>_xlfn.DAYS(D4,C4)+1</f>
        <v>470</v>
      </c>
      <c r="T4" s="16">
        <f>J4/S4</f>
        <v>1.3425531914893618</v>
      </c>
    </row>
    <row r="5" spans="1:20">
      <c r="A5" s="2">
        <v>3</v>
      </c>
      <c r="B5" s="3" t="s">
        <v>15</v>
      </c>
      <c r="C5" s="4">
        <v>43654.198935185188</v>
      </c>
      <c r="D5" s="4">
        <v>43658.071018518516</v>
      </c>
      <c r="E5" s="3">
        <v>8</v>
      </c>
      <c r="F5" s="3" t="s">
        <v>14</v>
      </c>
      <c r="G5" s="3">
        <v>38</v>
      </c>
      <c r="H5" s="3">
        <v>0</v>
      </c>
      <c r="I5" s="3">
        <v>0</v>
      </c>
      <c r="J5" s="3">
        <v>38</v>
      </c>
      <c r="K5" s="4">
        <v>43787</v>
      </c>
      <c r="L5" s="4">
        <v>43791</v>
      </c>
      <c r="M5" s="8">
        <f>_xlfn.DAYS(K5,C5)</f>
        <v>133</v>
      </c>
      <c r="N5" s="11">
        <f>G5/M5</f>
        <v>0.2857142857142857</v>
      </c>
      <c r="O5" s="8">
        <f>_xlfn.DAYS(L5,K5)+1</f>
        <v>5</v>
      </c>
      <c r="P5" s="11">
        <f>H5/O5</f>
        <v>0</v>
      </c>
      <c r="Q5" s="3">
        <f>_xlfn.DAYS(D5,L5)</f>
        <v>-133</v>
      </c>
      <c r="R5" s="11">
        <f>I5/Q5</f>
        <v>0</v>
      </c>
      <c r="S5" s="14">
        <f>_xlfn.DAYS(D5,C5)+1</f>
        <v>5</v>
      </c>
      <c r="T5" s="16">
        <f>J5/S5</f>
        <v>7.6</v>
      </c>
    </row>
    <row r="6" spans="1:20">
      <c r="A6" s="2">
        <v>4</v>
      </c>
      <c r="B6" s="3" t="s">
        <v>16</v>
      </c>
      <c r="C6" s="4">
        <v>42506.645844907405</v>
      </c>
      <c r="D6" s="4">
        <v>43788.419548611113</v>
      </c>
      <c r="E6" s="3">
        <v>19</v>
      </c>
      <c r="F6" s="3" t="s">
        <v>17</v>
      </c>
      <c r="G6" s="3">
        <v>183</v>
      </c>
      <c r="H6" s="3">
        <v>7</v>
      </c>
      <c r="I6" s="3">
        <v>0</v>
      </c>
      <c r="J6" s="3">
        <v>190</v>
      </c>
      <c r="K6" s="4">
        <v>43787</v>
      </c>
      <c r="L6" s="4">
        <v>43791</v>
      </c>
      <c r="M6" s="8">
        <f>_xlfn.DAYS(K6,C6)</f>
        <v>1281</v>
      </c>
      <c r="N6" s="11">
        <f>G6/M6</f>
        <v>0.14285714285714285</v>
      </c>
      <c r="O6" s="8">
        <f>_xlfn.DAYS(L6,K6)+1</f>
        <v>5</v>
      </c>
      <c r="P6" s="11">
        <f>H6/O6</f>
        <v>1.4</v>
      </c>
      <c r="Q6" s="3">
        <f>_xlfn.DAYS(D6,L6)</f>
        <v>-3</v>
      </c>
      <c r="R6" s="11">
        <f>I6/Q6</f>
        <v>0</v>
      </c>
      <c r="S6" s="14">
        <f>_xlfn.DAYS(D6,C6)+1</f>
        <v>1283</v>
      </c>
      <c r="T6" s="16">
        <f>J6/S6</f>
        <v>0.1480904130943102</v>
      </c>
    </row>
    <row r="7" spans="1:20">
      <c r="A7" s="2">
        <v>5</v>
      </c>
      <c r="B7" s="3" t="s">
        <v>18</v>
      </c>
      <c r="C7" s="4">
        <v>43210.211238425924</v>
      </c>
      <c r="D7" s="4">
        <v>43980.132534722223</v>
      </c>
      <c r="E7" s="3">
        <v>15</v>
      </c>
      <c r="F7" s="3" t="s">
        <v>19</v>
      </c>
      <c r="G7" s="3">
        <v>103</v>
      </c>
      <c r="H7" s="3">
        <v>0</v>
      </c>
      <c r="I7" s="3">
        <v>0</v>
      </c>
      <c r="J7" s="3">
        <v>103</v>
      </c>
      <c r="K7" s="4">
        <v>43787</v>
      </c>
      <c r="L7" s="4">
        <v>43791</v>
      </c>
      <c r="M7" s="8">
        <f>_xlfn.DAYS(K7,C7)</f>
        <v>577</v>
      </c>
      <c r="N7" s="11">
        <f>G7/M7</f>
        <v>0.17850953206239167</v>
      </c>
      <c r="O7" s="8">
        <f>_xlfn.DAYS(L7,K7)+1</f>
        <v>5</v>
      </c>
      <c r="P7" s="11">
        <f>H7/O7</f>
        <v>0</v>
      </c>
      <c r="Q7" s="3">
        <f>_xlfn.DAYS(D7,L7)</f>
        <v>189</v>
      </c>
      <c r="R7" s="11">
        <f>I7/Q7</f>
        <v>0</v>
      </c>
      <c r="S7" s="14">
        <f>_xlfn.DAYS(D7,C7)+1</f>
        <v>771</v>
      </c>
      <c r="T7" s="16">
        <f>J7/S7</f>
        <v>0.13359273670557717</v>
      </c>
    </row>
    <row r="8" spans="1:20">
      <c r="A8" s="2">
        <v>6</v>
      </c>
      <c r="B8" s="3" t="s">
        <v>20</v>
      </c>
      <c r="C8" s="4">
        <v>42284.543807870374</v>
      </c>
      <c r="D8" s="4">
        <v>44146.324733796297</v>
      </c>
      <c r="E8" s="3">
        <v>223</v>
      </c>
      <c r="F8" s="3"/>
      <c r="G8" s="3">
        <v>3850</v>
      </c>
      <c r="H8" s="3">
        <v>1</v>
      </c>
      <c r="I8" s="3">
        <v>162</v>
      </c>
      <c r="J8" s="3">
        <v>4013</v>
      </c>
      <c r="K8" s="4">
        <v>43787</v>
      </c>
      <c r="L8" s="4">
        <v>43791</v>
      </c>
      <c r="M8" s="8">
        <f>_xlfn.DAYS(K8,C8)</f>
        <v>1503</v>
      </c>
      <c r="N8" s="11">
        <f>G8/M8</f>
        <v>2.5615435795076515</v>
      </c>
      <c r="O8" s="8">
        <f>_xlfn.DAYS(L8,K8)+1</f>
        <v>5</v>
      </c>
      <c r="P8" s="11">
        <f>H8/O8</f>
        <v>0.2</v>
      </c>
      <c r="Q8" s="3">
        <f>_xlfn.DAYS(D8,L8)</f>
        <v>355</v>
      </c>
      <c r="R8" s="11">
        <f>I8/Q8</f>
        <v>0.45633802816901409</v>
      </c>
      <c r="S8" s="14">
        <f>_xlfn.DAYS(D8,C8)+1</f>
        <v>1863</v>
      </c>
      <c r="T8" s="16">
        <f>J8/S8</f>
        <v>2.1540526033279654</v>
      </c>
    </row>
    <row r="9" spans="1:20">
      <c r="A9" s="2">
        <v>7</v>
      </c>
      <c r="B9" s="3" t="s">
        <v>21</v>
      </c>
      <c r="C9" s="4">
        <v>43769.671099537038</v>
      </c>
      <c r="D9" s="4">
        <v>43798.471990740742</v>
      </c>
      <c r="E9" s="3">
        <v>0</v>
      </c>
      <c r="F9" s="3"/>
      <c r="G9" s="3">
        <v>33</v>
      </c>
      <c r="H9" s="3">
        <v>41</v>
      </c>
      <c r="I9" s="3">
        <v>1</v>
      </c>
      <c r="J9" s="3">
        <v>75</v>
      </c>
      <c r="K9" s="4">
        <v>43787</v>
      </c>
      <c r="L9" s="4">
        <v>43791</v>
      </c>
      <c r="M9" s="8">
        <f>_xlfn.DAYS(K9,C9)</f>
        <v>18</v>
      </c>
      <c r="N9" s="11">
        <f>G9/M9</f>
        <v>1.8333333333333333</v>
      </c>
      <c r="O9" s="8">
        <f>_xlfn.DAYS(L9,K9)+1</f>
        <v>5</v>
      </c>
      <c r="P9" s="11">
        <f>H9/O9</f>
        <v>8.1999999999999993</v>
      </c>
      <c r="Q9" s="3">
        <f>_xlfn.DAYS(D9,L9)</f>
        <v>7</v>
      </c>
      <c r="R9" s="11">
        <f>I9/Q9</f>
        <v>0.14285714285714285</v>
      </c>
      <c r="S9" s="14">
        <f>_xlfn.DAYS(D9,C9)+1</f>
        <v>30</v>
      </c>
      <c r="T9" s="16">
        <f>J9/S9</f>
        <v>2.5</v>
      </c>
    </row>
    <row r="10" spans="1:20">
      <c r="A10" s="2">
        <v>8</v>
      </c>
      <c r="B10" s="3" t="s">
        <v>22</v>
      </c>
      <c r="C10" s="4">
        <v>42093.881226851852</v>
      </c>
      <c r="D10" s="4">
        <v>44147.151898148149</v>
      </c>
      <c r="E10" s="3">
        <v>709</v>
      </c>
      <c r="F10" s="3" t="s">
        <v>23</v>
      </c>
      <c r="G10" s="3">
        <v>5202</v>
      </c>
      <c r="H10" s="3">
        <v>4</v>
      </c>
      <c r="I10" s="3">
        <v>181</v>
      </c>
      <c r="J10" s="3">
        <v>5387</v>
      </c>
      <c r="K10" s="4">
        <v>43787</v>
      </c>
      <c r="L10" s="4">
        <v>43791</v>
      </c>
      <c r="M10" s="8">
        <f>_xlfn.DAYS(K10,C10)</f>
        <v>1694</v>
      </c>
      <c r="N10" s="11">
        <f>G10/M10</f>
        <v>3.0708382526564346</v>
      </c>
      <c r="O10" s="8">
        <f>_xlfn.DAYS(L10,K10)+1</f>
        <v>5</v>
      </c>
      <c r="P10" s="11">
        <f>H10/O10</f>
        <v>0.8</v>
      </c>
      <c r="Q10" s="3">
        <f>_xlfn.DAYS(D10,L10)</f>
        <v>356</v>
      </c>
      <c r="R10" s="11">
        <f>I10/Q10</f>
        <v>0.5084269662921348</v>
      </c>
      <c r="S10" s="14">
        <f>_xlfn.DAYS(D10,C10)+1</f>
        <v>2055</v>
      </c>
      <c r="T10" s="16">
        <f>J10/S10</f>
        <v>2.6214111922141119</v>
      </c>
    </row>
    <row r="11" spans="1:20">
      <c r="A11" s="2">
        <v>9</v>
      </c>
      <c r="B11" s="3" t="s">
        <v>24</v>
      </c>
      <c r="C11" s="4">
        <v>42111.819166666668</v>
      </c>
      <c r="D11" s="4">
        <v>44147.673622685186</v>
      </c>
      <c r="E11" s="3">
        <v>606</v>
      </c>
      <c r="F11" s="3" t="s">
        <v>25</v>
      </c>
      <c r="G11" s="3">
        <v>4421</v>
      </c>
      <c r="H11" s="3">
        <v>15</v>
      </c>
      <c r="I11" s="3">
        <v>399</v>
      </c>
      <c r="J11" s="3">
        <v>4835</v>
      </c>
      <c r="K11" s="4">
        <v>43787</v>
      </c>
      <c r="L11" s="4">
        <v>43791</v>
      </c>
      <c r="M11" s="8">
        <f>_xlfn.DAYS(K11,C11)</f>
        <v>1676</v>
      </c>
      <c r="N11" s="11">
        <f>G11/M11</f>
        <v>2.6378281622911692</v>
      </c>
      <c r="O11" s="8">
        <f>_xlfn.DAYS(L11,K11)+1</f>
        <v>5</v>
      </c>
      <c r="P11" s="11">
        <f>H11/O11</f>
        <v>3</v>
      </c>
      <c r="Q11" s="3">
        <f>_xlfn.DAYS(D11,L11)</f>
        <v>356</v>
      </c>
      <c r="R11" s="11">
        <f>I11/Q11</f>
        <v>1.1207865168539326</v>
      </c>
      <c r="S11" s="14">
        <f>_xlfn.DAYS(D11,C11)+1</f>
        <v>2037</v>
      </c>
      <c r="T11" s="16">
        <f>J11/S11</f>
        <v>2.3735886107020128</v>
      </c>
    </row>
    <row r="12" spans="1:20">
      <c r="A12" s="2">
        <v>10</v>
      </c>
      <c r="B12" s="3" t="s">
        <v>26</v>
      </c>
      <c r="C12" s="4">
        <v>43207.623923611114</v>
      </c>
      <c r="D12" s="4">
        <v>44078.139814814815</v>
      </c>
      <c r="E12" s="3">
        <v>26</v>
      </c>
      <c r="F12" s="3"/>
      <c r="G12" s="3">
        <v>670</v>
      </c>
      <c r="H12" s="3">
        <v>0</v>
      </c>
      <c r="I12" s="3">
        <v>0</v>
      </c>
      <c r="J12" s="3">
        <v>670</v>
      </c>
      <c r="K12" s="4">
        <v>43787</v>
      </c>
      <c r="L12" s="4">
        <v>43791</v>
      </c>
      <c r="M12" s="8">
        <f>_xlfn.DAYS(K12,C12)</f>
        <v>580</v>
      </c>
      <c r="N12" s="11">
        <f>G12/M12</f>
        <v>1.1551724137931034</v>
      </c>
      <c r="O12" s="8">
        <f>_xlfn.DAYS(L12,K12)+1</f>
        <v>5</v>
      </c>
      <c r="P12" s="11">
        <f>H12/O12</f>
        <v>0</v>
      </c>
      <c r="Q12" s="3">
        <f>_xlfn.DAYS(D12,L12)</f>
        <v>287</v>
      </c>
      <c r="R12" s="11">
        <f>I12/Q12</f>
        <v>0</v>
      </c>
      <c r="S12" s="14">
        <f>_xlfn.DAYS(D12,C12)+1</f>
        <v>872</v>
      </c>
      <c r="T12" s="16">
        <f>J12/S12</f>
        <v>0.76834862385321101</v>
      </c>
    </row>
    <row r="13" spans="1:20">
      <c r="A13" s="2">
        <v>11</v>
      </c>
      <c r="B13" s="3" t="s">
        <v>27</v>
      </c>
      <c r="C13" s="4">
        <v>43129.675034722219</v>
      </c>
      <c r="D13" s="4">
        <v>44032.683923611112</v>
      </c>
      <c r="E13" s="3">
        <v>4</v>
      </c>
      <c r="F13" s="3"/>
      <c r="G13" s="3">
        <v>227</v>
      </c>
      <c r="H13" s="3">
        <v>0</v>
      </c>
      <c r="I13" s="3">
        <v>17</v>
      </c>
      <c r="J13" s="3">
        <v>244</v>
      </c>
      <c r="K13" s="4">
        <v>43787</v>
      </c>
      <c r="L13" s="4">
        <v>43791</v>
      </c>
      <c r="M13" s="8">
        <f>_xlfn.DAYS(K13,C13)</f>
        <v>658</v>
      </c>
      <c r="N13" s="11">
        <f>G13/M13</f>
        <v>0.34498480243161095</v>
      </c>
      <c r="O13" s="8">
        <f>_xlfn.DAYS(L13,K13)+1</f>
        <v>5</v>
      </c>
      <c r="P13" s="11">
        <f>H13/O13</f>
        <v>0</v>
      </c>
      <c r="Q13" s="3">
        <f>_xlfn.DAYS(D13,L13)</f>
        <v>241</v>
      </c>
      <c r="R13" s="11">
        <f>I13/Q13</f>
        <v>7.0539419087136929E-2</v>
      </c>
      <c r="S13" s="14">
        <f>_xlfn.DAYS(D13,C13)+1</f>
        <v>904</v>
      </c>
      <c r="T13" s="16">
        <f>J13/S13</f>
        <v>0.26991150442477874</v>
      </c>
    </row>
    <row r="14" spans="1:20">
      <c r="A14" s="2">
        <v>12</v>
      </c>
      <c r="B14" s="3" t="s">
        <v>28</v>
      </c>
      <c r="C14" s="4">
        <v>42873.597766203704</v>
      </c>
      <c r="D14" s="4">
        <v>44147.59847222222</v>
      </c>
      <c r="E14" s="3">
        <v>19</v>
      </c>
      <c r="F14" s="3"/>
      <c r="G14" s="3">
        <v>1313</v>
      </c>
      <c r="H14" s="3">
        <v>2</v>
      </c>
      <c r="I14" s="3">
        <v>862</v>
      </c>
      <c r="J14" s="3">
        <v>2177</v>
      </c>
      <c r="K14" s="4">
        <v>43787</v>
      </c>
      <c r="L14" s="4">
        <v>43791</v>
      </c>
      <c r="M14" s="8">
        <f>_xlfn.DAYS(K14,C14)</f>
        <v>914</v>
      </c>
      <c r="N14" s="11">
        <f>G14/M14</f>
        <v>1.4365426695842451</v>
      </c>
      <c r="O14" s="8">
        <f>_xlfn.DAYS(L14,K14)+1</f>
        <v>5</v>
      </c>
      <c r="P14" s="11">
        <f>H14/O14</f>
        <v>0.4</v>
      </c>
      <c r="Q14" s="3">
        <f>_xlfn.DAYS(D14,L14)</f>
        <v>356</v>
      </c>
      <c r="R14" s="11">
        <f>I14/Q14</f>
        <v>2.4213483146067416</v>
      </c>
      <c r="S14" s="14">
        <f>_xlfn.DAYS(D14,C14)+1</f>
        <v>1275</v>
      </c>
      <c r="T14" s="16">
        <f>J14/S14</f>
        <v>1.7074509803921569</v>
      </c>
    </row>
    <row r="15" spans="1:20">
      <c r="A15" s="2">
        <v>13</v>
      </c>
      <c r="B15" s="3" t="s">
        <v>29</v>
      </c>
      <c r="C15" s="4">
        <v>43780.91505787037</v>
      </c>
      <c r="D15" s="4">
        <v>44147.610509259262</v>
      </c>
      <c r="E15" s="3">
        <v>10</v>
      </c>
      <c r="F15" s="3" t="s">
        <v>14</v>
      </c>
      <c r="G15" s="3">
        <v>45</v>
      </c>
      <c r="H15" s="3">
        <v>0</v>
      </c>
      <c r="I15" s="3">
        <v>3</v>
      </c>
      <c r="J15" s="3">
        <v>48</v>
      </c>
      <c r="K15" s="4">
        <v>43787</v>
      </c>
      <c r="L15" s="4">
        <v>43791</v>
      </c>
      <c r="M15" s="8">
        <f>_xlfn.DAYS(K15,C15)</f>
        <v>7</v>
      </c>
      <c r="N15" s="11">
        <f>G15/M15</f>
        <v>6.4285714285714288</v>
      </c>
      <c r="O15" s="8">
        <f>_xlfn.DAYS(L15,K15)+1</f>
        <v>5</v>
      </c>
      <c r="P15" s="11">
        <f>H15/O15</f>
        <v>0</v>
      </c>
      <c r="Q15" s="3">
        <f>_xlfn.DAYS(D15,L15)</f>
        <v>356</v>
      </c>
      <c r="R15" s="11">
        <f>I15/Q15</f>
        <v>8.4269662921348312E-3</v>
      </c>
      <c r="S15" s="14">
        <f>_xlfn.DAYS(D15,C15)+1</f>
        <v>368</v>
      </c>
      <c r="T15" s="16">
        <f>J15/S15</f>
        <v>0.13043478260869565</v>
      </c>
    </row>
    <row r="16" spans="1:20">
      <c r="A16" s="2">
        <v>14</v>
      </c>
      <c r="B16" s="3" t="s">
        <v>30</v>
      </c>
      <c r="C16" s="4">
        <v>43214.08966435185</v>
      </c>
      <c r="D16" s="4">
        <v>44146.026759259257</v>
      </c>
      <c r="E16" s="3">
        <v>34</v>
      </c>
      <c r="F16" s="3" t="s">
        <v>31</v>
      </c>
      <c r="G16" s="3">
        <v>480</v>
      </c>
      <c r="H16" s="3">
        <v>9</v>
      </c>
      <c r="I16" s="3">
        <v>306</v>
      </c>
      <c r="J16" s="3">
        <v>795</v>
      </c>
      <c r="K16" s="4">
        <v>43787</v>
      </c>
      <c r="L16" s="4">
        <v>43791</v>
      </c>
      <c r="M16" s="8">
        <f>_xlfn.DAYS(K16,C16)</f>
        <v>573</v>
      </c>
      <c r="N16" s="11">
        <f>G16/M16</f>
        <v>0.83769633507853403</v>
      </c>
      <c r="O16" s="8">
        <f>_xlfn.DAYS(L16,K16)+1</f>
        <v>5</v>
      </c>
      <c r="P16" s="11">
        <f>H16/O16</f>
        <v>1.8</v>
      </c>
      <c r="Q16" s="3">
        <f>_xlfn.DAYS(D16,L16)</f>
        <v>355</v>
      </c>
      <c r="R16" s="11">
        <f>I16/Q16</f>
        <v>0.86197183098591545</v>
      </c>
      <c r="S16" s="14">
        <f>_xlfn.DAYS(D16,C16)+1</f>
        <v>933</v>
      </c>
      <c r="T16" s="16">
        <f>J16/S16</f>
        <v>0.85209003215434087</v>
      </c>
    </row>
    <row r="17" spans="1:20">
      <c r="A17" s="2">
        <v>15</v>
      </c>
      <c r="B17" s="3" t="s">
        <v>32</v>
      </c>
      <c r="C17" s="4">
        <v>43683.62736111111</v>
      </c>
      <c r="D17" s="4">
        <v>44140.375798611109</v>
      </c>
      <c r="E17" s="3">
        <v>39</v>
      </c>
      <c r="F17" s="3" t="s">
        <v>23</v>
      </c>
      <c r="G17" s="3">
        <v>105</v>
      </c>
      <c r="H17" s="3">
        <v>3</v>
      </c>
      <c r="I17" s="3">
        <v>120</v>
      </c>
      <c r="J17" s="3">
        <v>228</v>
      </c>
      <c r="K17" s="4">
        <v>43787</v>
      </c>
      <c r="L17" s="4">
        <v>43791</v>
      </c>
      <c r="M17" s="8">
        <f>_xlfn.DAYS(K17,C17)</f>
        <v>104</v>
      </c>
      <c r="N17" s="11">
        <f>G17/M17</f>
        <v>1.0096153846153846</v>
      </c>
      <c r="O17" s="8">
        <f>_xlfn.DAYS(L17,K17)+1</f>
        <v>5</v>
      </c>
      <c r="P17" s="11">
        <f>H17/O17</f>
        <v>0.6</v>
      </c>
      <c r="Q17" s="3">
        <f>_xlfn.DAYS(D17,L17)</f>
        <v>349</v>
      </c>
      <c r="R17" s="11">
        <f>I17/Q17</f>
        <v>0.34383954154727792</v>
      </c>
      <c r="S17" s="14">
        <f>_xlfn.DAYS(D17,C17)+1</f>
        <v>458</v>
      </c>
      <c r="T17" s="16">
        <f>J17/S17</f>
        <v>0.49781659388646288</v>
      </c>
    </row>
    <row r="18" spans="1:20">
      <c r="A18" s="2">
        <v>16</v>
      </c>
      <c r="B18" s="3" t="s">
        <v>33</v>
      </c>
      <c r="C18" s="4">
        <v>43579.396770833337</v>
      </c>
      <c r="D18" s="4">
        <v>44039.243101851855</v>
      </c>
      <c r="E18" s="3">
        <v>9</v>
      </c>
      <c r="F18" s="3" t="s">
        <v>23</v>
      </c>
      <c r="G18" s="3">
        <v>32</v>
      </c>
      <c r="H18" s="3">
        <v>0</v>
      </c>
      <c r="I18" s="3">
        <v>7</v>
      </c>
      <c r="J18" s="3">
        <v>39</v>
      </c>
      <c r="K18" s="4">
        <v>43787</v>
      </c>
      <c r="L18" s="4">
        <v>43791</v>
      </c>
      <c r="M18" s="8">
        <f>_xlfn.DAYS(K18,C18)</f>
        <v>208</v>
      </c>
      <c r="N18" s="11">
        <f>G18/M18</f>
        <v>0.15384615384615385</v>
      </c>
      <c r="O18" s="8">
        <f>_xlfn.DAYS(L18,K18)+1</f>
        <v>5</v>
      </c>
      <c r="P18" s="11">
        <f>H18/O18</f>
        <v>0</v>
      </c>
      <c r="Q18" s="3">
        <f>_xlfn.DAYS(D18,L18)</f>
        <v>248</v>
      </c>
      <c r="R18" s="11">
        <f>I18/Q18</f>
        <v>2.8225806451612902E-2</v>
      </c>
      <c r="S18" s="14">
        <f>_xlfn.DAYS(D18,C18)+1</f>
        <v>461</v>
      </c>
      <c r="T18" s="16">
        <f>J18/S18</f>
        <v>8.4598698481561818E-2</v>
      </c>
    </row>
    <row r="19" spans="1:20">
      <c r="A19" s="2">
        <v>17</v>
      </c>
      <c r="B19" s="3" t="s">
        <v>34</v>
      </c>
      <c r="C19" s="4">
        <v>42296.843055555553</v>
      </c>
      <c r="D19" s="4">
        <v>44147.606898148151</v>
      </c>
      <c r="E19" s="3">
        <v>10</v>
      </c>
      <c r="F19" s="3" t="s">
        <v>35</v>
      </c>
      <c r="G19" s="3">
        <v>43739</v>
      </c>
      <c r="H19" s="3">
        <v>85</v>
      </c>
      <c r="I19" s="3">
        <v>5656</v>
      </c>
      <c r="J19" s="3">
        <v>49480</v>
      </c>
      <c r="K19" s="4">
        <v>43787</v>
      </c>
      <c r="L19" s="4">
        <v>43791</v>
      </c>
      <c r="M19" s="8">
        <f>_xlfn.DAYS(K19,C19)</f>
        <v>1491</v>
      </c>
      <c r="N19" s="11">
        <f>G19/M19</f>
        <v>29.335345405767942</v>
      </c>
      <c r="O19" s="8">
        <f>_xlfn.DAYS(L19,K19)+1</f>
        <v>5</v>
      </c>
      <c r="P19" s="11">
        <f>H19/O19</f>
        <v>17</v>
      </c>
      <c r="Q19" s="3">
        <f>_xlfn.DAYS(D19,L19)</f>
        <v>356</v>
      </c>
      <c r="R19" s="11">
        <f>I19/Q19</f>
        <v>15.887640449438202</v>
      </c>
      <c r="S19" s="14">
        <f>_xlfn.DAYS(D19,C19)+1</f>
        <v>1852</v>
      </c>
      <c r="T19" s="16">
        <f>J19/S19</f>
        <v>26.717062634989201</v>
      </c>
    </row>
    <row r="20" spans="1:20">
      <c r="A20" s="2">
        <v>18</v>
      </c>
      <c r="B20" s="3" t="s">
        <v>36</v>
      </c>
      <c r="C20" s="4">
        <v>43621.758738425924</v>
      </c>
      <c r="D20" s="4">
        <v>44132.870497685188</v>
      </c>
      <c r="E20" s="3">
        <v>1</v>
      </c>
      <c r="F20" s="3"/>
      <c r="G20" s="3">
        <v>11</v>
      </c>
      <c r="H20" s="3">
        <v>0</v>
      </c>
      <c r="I20" s="3">
        <v>2</v>
      </c>
      <c r="J20" s="3">
        <v>13</v>
      </c>
      <c r="K20" s="4">
        <v>43787</v>
      </c>
      <c r="L20" s="4">
        <v>43791</v>
      </c>
      <c r="M20" s="8">
        <f>_xlfn.DAYS(K20,C20)</f>
        <v>166</v>
      </c>
      <c r="N20" s="11">
        <f>G20/M20</f>
        <v>6.6265060240963861E-2</v>
      </c>
      <c r="O20" s="8">
        <f>_xlfn.DAYS(L20,K20)+1</f>
        <v>5</v>
      </c>
      <c r="P20" s="11">
        <f>H20/O20</f>
        <v>0</v>
      </c>
      <c r="Q20" s="3">
        <f>_xlfn.DAYS(D20,L20)</f>
        <v>341</v>
      </c>
      <c r="R20" s="11">
        <f>I20/Q20</f>
        <v>5.8651026392961877E-3</v>
      </c>
      <c r="S20" s="14">
        <f>_xlfn.DAYS(D20,C20)+1</f>
        <v>512</v>
      </c>
      <c r="T20" s="16">
        <f>J20/S20</f>
        <v>2.5390625E-2</v>
      </c>
    </row>
    <row r="21" spans="1:20">
      <c r="A21" s="1"/>
    </row>
    <row r="22" spans="1:20">
      <c r="A22" s="1"/>
    </row>
    <row r="23" spans="1:20">
      <c r="A23" s="1"/>
    </row>
    <row r="24" spans="1:20">
      <c r="A24" s="1"/>
    </row>
    <row r="25" spans="1:20">
      <c r="A25" s="1"/>
    </row>
    <row r="26" spans="1:20">
      <c r="A26" s="1"/>
    </row>
    <row r="27" spans="1:20">
      <c r="A27" s="1"/>
    </row>
    <row r="28" spans="1:20">
      <c r="A28" s="1"/>
    </row>
    <row r="29" spans="1:20">
      <c r="A29" s="1"/>
    </row>
    <row r="30" spans="1:20">
      <c r="A3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C1932-B5F2-4624-8171-6FA5BA9108D5}">
  <dimension ref="A1:T18"/>
  <sheetViews>
    <sheetView topLeftCell="E1" workbookViewId="0">
      <selection activeCell="K1" sqref="K1:T6"/>
    </sheetView>
  </sheetViews>
  <sheetFormatPr defaultColWidth="61.6328125" defaultRowHeight="14.5"/>
  <cols>
    <col min="1" max="1" width="2.81640625" bestFit="1" customWidth="1"/>
    <col min="2" max="2" width="39.1796875" bestFit="1" customWidth="1"/>
    <col min="3" max="4" width="10.453125" style="6" bestFit="1" customWidth="1"/>
    <col min="5" max="5" width="4.90625" bestFit="1" customWidth="1"/>
    <col min="6" max="6" width="33.54296875" bestFit="1" customWidth="1"/>
    <col min="7" max="7" width="6.36328125" bestFit="1" customWidth="1"/>
    <col min="8" max="8" width="6.1796875" bestFit="1" customWidth="1"/>
    <col min="9" max="9" width="4.90625" bestFit="1" customWidth="1"/>
    <col min="10" max="10" width="4.81640625" bestFit="1" customWidth="1"/>
    <col min="11" max="12" width="10.453125" bestFit="1" customWidth="1"/>
    <col min="13" max="13" width="11.1796875" bestFit="1" customWidth="1"/>
    <col min="14" max="14" width="10.1796875" bestFit="1" customWidth="1"/>
    <col min="15" max="15" width="11" bestFit="1" customWidth="1"/>
    <col min="16" max="16" width="10" bestFit="1" customWidth="1"/>
    <col min="17" max="17" width="9.7265625" hidden="1" customWidth="1"/>
    <col min="18" max="18" width="8.7265625" hidden="1" customWidth="1"/>
    <col min="19" max="19" width="9.6328125" bestFit="1" customWidth="1"/>
    <col min="20" max="20" width="8.6328125" bestFit="1" customWidth="1"/>
  </cols>
  <sheetData>
    <row r="1" spans="1:20">
      <c r="A1" s="2"/>
      <c r="B1" s="2" t="s">
        <v>0</v>
      </c>
      <c r="C1" s="5" t="s">
        <v>1</v>
      </c>
      <c r="D1" s="5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5" t="s">
        <v>57</v>
      </c>
      <c r="L1" s="5" t="s">
        <v>58</v>
      </c>
      <c r="M1" s="7" t="s">
        <v>56</v>
      </c>
      <c r="N1" s="10" t="s">
        <v>62</v>
      </c>
      <c r="O1" s="7" t="s">
        <v>59</v>
      </c>
      <c r="P1" s="10" t="s">
        <v>63</v>
      </c>
      <c r="Q1" s="2" t="s">
        <v>60</v>
      </c>
      <c r="R1" s="10" t="s">
        <v>64</v>
      </c>
      <c r="S1" s="13" t="s">
        <v>61</v>
      </c>
      <c r="T1" s="15" t="s">
        <v>65</v>
      </c>
    </row>
    <row r="2" spans="1:20">
      <c r="A2" s="2">
        <v>0</v>
      </c>
      <c r="B2" s="3" t="s">
        <v>37</v>
      </c>
      <c r="C2" s="4">
        <v>44131.46298611111</v>
      </c>
      <c r="D2" s="4">
        <v>44147.730150462965</v>
      </c>
      <c r="E2" s="3">
        <v>0</v>
      </c>
      <c r="F2" s="3" t="s">
        <v>38</v>
      </c>
      <c r="G2" s="3">
        <v>7</v>
      </c>
      <c r="H2" s="3">
        <v>105</v>
      </c>
      <c r="I2" s="3">
        <v>0</v>
      </c>
      <c r="J2" s="3">
        <v>112</v>
      </c>
      <c r="K2" s="4">
        <v>44144</v>
      </c>
      <c r="L2" s="4">
        <v>44148</v>
      </c>
      <c r="M2" s="8">
        <f>_xlfn.DAYS(K2,C2)</f>
        <v>13</v>
      </c>
      <c r="N2" s="11">
        <f>G2/M2</f>
        <v>0.53846153846153844</v>
      </c>
      <c r="O2" s="8">
        <f>_xlfn.DAYS(L2,K2)+1</f>
        <v>5</v>
      </c>
      <c r="P2" s="11">
        <f>H2/O2</f>
        <v>21</v>
      </c>
      <c r="Q2" s="3">
        <f>_xlfn.DAYS(D2,L2)</f>
        <v>-1</v>
      </c>
      <c r="R2" s="11">
        <f>I2/Q2</f>
        <v>0</v>
      </c>
      <c r="S2" s="14">
        <f>_xlfn.DAYS(D2,C2)+1</f>
        <v>17</v>
      </c>
      <c r="T2" s="16">
        <f>J2/S2</f>
        <v>6.5882352941176467</v>
      </c>
    </row>
    <row r="3" spans="1:20">
      <c r="A3" s="2">
        <v>1</v>
      </c>
      <c r="B3" s="3" t="s">
        <v>39</v>
      </c>
      <c r="C3" s="4">
        <v>44144.642361111109</v>
      </c>
      <c r="D3" s="4">
        <v>44147.594502314816</v>
      </c>
      <c r="E3" s="3">
        <v>1</v>
      </c>
      <c r="F3" s="3" t="s">
        <v>14</v>
      </c>
      <c r="G3" s="3">
        <v>0</v>
      </c>
      <c r="H3" s="3">
        <v>56</v>
      </c>
      <c r="I3" s="3">
        <v>0</v>
      </c>
      <c r="J3" s="3">
        <v>56</v>
      </c>
      <c r="K3" s="4">
        <v>44144</v>
      </c>
      <c r="L3" s="4">
        <v>44148</v>
      </c>
      <c r="M3" s="8">
        <f t="shared" ref="M3:M18" si="0">_xlfn.DAYS(K3,C3)</f>
        <v>0</v>
      </c>
      <c r="N3" s="11" t="e">
        <f t="shared" ref="N3:N18" si="1">G3/M3</f>
        <v>#DIV/0!</v>
      </c>
      <c r="O3" s="8">
        <f t="shared" ref="O3:O18" si="2">_xlfn.DAYS(L3,K3)+1</f>
        <v>5</v>
      </c>
      <c r="P3" s="11">
        <f t="shared" ref="P3:P18" si="3">H3/O3</f>
        <v>11.2</v>
      </c>
      <c r="Q3" s="3">
        <f t="shared" ref="Q3:Q18" si="4">_xlfn.DAYS(D3,L3)</f>
        <v>-1</v>
      </c>
      <c r="R3" s="11">
        <f t="shared" ref="R3:R18" si="5">I3/Q3</f>
        <v>0</v>
      </c>
      <c r="S3" s="14">
        <f t="shared" ref="S3:S18" si="6">_xlfn.DAYS(D3,C3)+1</f>
        <v>4</v>
      </c>
      <c r="T3" s="16">
        <f t="shared" ref="T3:T18" si="7">J3/S3</f>
        <v>14</v>
      </c>
    </row>
    <row r="4" spans="1:20">
      <c r="A4" s="2">
        <v>2</v>
      </c>
      <c r="B4" s="3" t="s">
        <v>40</v>
      </c>
      <c r="C4" s="4">
        <v>44145.367997685185</v>
      </c>
      <c r="D4" s="4">
        <v>44147.691400462965</v>
      </c>
      <c r="E4" s="3">
        <v>0</v>
      </c>
      <c r="F4" s="3"/>
      <c r="G4" s="3">
        <v>0</v>
      </c>
      <c r="H4" s="3">
        <v>38</v>
      </c>
      <c r="I4" s="3">
        <v>0</v>
      </c>
      <c r="J4" s="3">
        <v>38</v>
      </c>
      <c r="K4" s="4">
        <v>44144</v>
      </c>
      <c r="L4" s="4">
        <v>44148</v>
      </c>
      <c r="M4" s="8">
        <f t="shared" si="0"/>
        <v>-1</v>
      </c>
      <c r="N4" s="11">
        <f t="shared" si="1"/>
        <v>0</v>
      </c>
      <c r="O4" s="8">
        <f t="shared" si="2"/>
        <v>5</v>
      </c>
      <c r="P4" s="11">
        <f t="shared" si="3"/>
        <v>7.6</v>
      </c>
      <c r="Q4" s="3">
        <f t="shared" si="4"/>
        <v>-1</v>
      </c>
      <c r="R4" s="11">
        <f t="shared" si="5"/>
        <v>0</v>
      </c>
      <c r="S4" s="14">
        <f t="shared" si="6"/>
        <v>3</v>
      </c>
      <c r="T4" s="16">
        <f t="shared" si="7"/>
        <v>12.666666666666666</v>
      </c>
    </row>
    <row r="5" spans="1:20">
      <c r="A5" s="2">
        <v>3</v>
      </c>
      <c r="B5" s="3" t="s">
        <v>41</v>
      </c>
      <c r="C5" s="4">
        <v>44144.439965277779</v>
      </c>
      <c r="D5" s="4">
        <v>44146.956296296295</v>
      </c>
      <c r="E5" s="3">
        <v>0</v>
      </c>
      <c r="F5" s="3"/>
      <c r="G5" s="3">
        <v>0</v>
      </c>
      <c r="H5" s="3">
        <v>2</v>
      </c>
      <c r="I5" s="3">
        <v>0</v>
      </c>
      <c r="J5" s="3">
        <v>2</v>
      </c>
      <c r="K5" s="4">
        <v>44144</v>
      </c>
      <c r="L5" s="4">
        <v>44148</v>
      </c>
      <c r="M5" s="8">
        <f t="shared" si="0"/>
        <v>0</v>
      </c>
      <c r="N5" s="11" t="e">
        <f t="shared" si="1"/>
        <v>#DIV/0!</v>
      </c>
      <c r="O5" s="8">
        <f t="shared" si="2"/>
        <v>5</v>
      </c>
      <c r="P5" s="11">
        <f t="shared" si="3"/>
        <v>0.4</v>
      </c>
      <c r="Q5" s="3">
        <f t="shared" si="4"/>
        <v>-2</v>
      </c>
      <c r="R5" s="11">
        <f t="shared" si="5"/>
        <v>0</v>
      </c>
      <c r="S5" s="14">
        <f t="shared" si="6"/>
        <v>3</v>
      </c>
      <c r="T5" s="16">
        <f t="shared" si="7"/>
        <v>0.66666666666666663</v>
      </c>
    </row>
    <row r="6" spans="1:20">
      <c r="A6" s="2">
        <v>4</v>
      </c>
      <c r="B6" s="3" t="s">
        <v>42</v>
      </c>
      <c r="C6" s="4">
        <v>44118.517592592594</v>
      </c>
      <c r="D6" s="4">
        <v>44147.765960648147</v>
      </c>
      <c r="E6" s="3">
        <v>0</v>
      </c>
      <c r="F6" s="3" t="s">
        <v>17</v>
      </c>
      <c r="G6" s="3">
        <v>3</v>
      </c>
      <c r="H6" s="3">
        <v>6</v>
      </c>
      <c r="I6" s="3">
        <v>0</v>
      </c>
      <c r="J6" s="3">
        <v>9</v>
      </c>
      <c r="K6" s="4">
        <v>44144</v>
      </c>
      <c r="L6" s="4">
        <v>44148</v>
      </c>
      <c r="M6" s="8">
        <f t="shared" si="0"/>
        <v>26</v>
      </c>
      <c r="N6" s="11">
        <f t="shared" si="1"/>
        <v>0.11538461538461539</v>
      </c>
      <c r="O6" s="8">
        <f t="shared" si="2"/>
        <v>5</v>
      </c>
      <c r="P6" s="11">
        <f t="shared" si="3"/>
        <v>1.2</v>
      </c>
      <c r="Q6" s="3">
        <f t="shared" si="4"/>
        <v>-1</v>
      </c>
      <c r="R6" s="11">
        <f t="shared" si="5"/>
        <v>0</v>
      </c>
      <c r="S6" s="14">
        <f t="shared" si="6"/>
        <v>30</v>
      </c>
      <c r="T6" s="16">
        <f t="shared" si="7"/>
        <v>0.3</v>
      </c>
    </row>
    <row r="7" spans="1:20">
      <c r="A7" s="2">
        <v>5</v>
      </c>
      <c r="B7" s="3" t="s">
        <v>43</v>
      </c>
      <c r="C7" s="4">
        <v>44144.301099537035</v>
      </c>
      <c r="D7" s="4">
        <v>44147.683171296296</v>
      </c>
      <c r="E7" s="3">
        <v>0</v>
      </c>
      <c r="F7" s="3" t="s">
        <v>17</v>
      </c>
      <c r="G7" s="3">
        <v>0</v>
      </c>
      <c r="H7" s="3">
        <v>22</v>
      </c>
      <c r="I7" s="3">
        <v>0</v>
      </c>
      <c r="J7" s="3">
        <v>22</v>
      </c>
      <c r="K7" s="4">
        <v>44144</v>
      </c>
      <c r="L7" s="4">
        <v>44148</v>
      </c>
      <c r="M7" s="8">
        <f t="shared" si="0"/>
        <v>0</v>
      </c>
      <c r="N7" s="11" t="e">
        <f t="shared" si="1"/>
        <v>#DIV/0!</v>
      </c>
      <c r="O7" s="8">
        <f t="shared" si="2"/>
        <v>5</v>
      </c>
      <c r="P7" s="11">
        <f t="shared" si="3"/>
        <v>4.4000000000000004</v>
      </c>
      <c r="Q7" s="3">
        <f t="shared" si="4"/>
        <v>-1</v>
      </c>
      <c r="R7" s="11">
        <f t="shared" si="5"/>
        <v>0</v>
      </c>
      <c r="S7" s="14">
        <f t="shared" si="6"/>
        <v>4</v>
      </c>
      <c r="T7" s="16">
        <f t="shared" si="7"/>
        <v>5.5</v>
      </c>
    </row>
    <row r="8" spans="1:20">
      <c r="A8" s="2">
        <v>6</v>
      </c>
      <c r="B8" s="3" t="s">
        <v>44</v>
      </c>
      <c r="C8" s="4">
        <v>42835.375925925924</v>
      </c>
      <c r="D8" s="4">
        <v>44147.360081018516</v>
      </c>
      <c r="E8" s="3">
        <v>32</v>
      </c>
      <c r="F8" s="3" t="s">
        <v>23</v>
      </c>
      <c r="G8" s="3">
        <v>166</v>
      </c>
      <c r="H8" s="3">
        <v>0</v>
      </c>
      <c r="I8" s="3">
        <v>0</v>
      </c>
      <c r="J8" s="3">
        <v>166</v>
      </c>
      <c r="K8" s="4">
        <v>44144</v>
      </c>
      <c r="L8" s="4">
        <v>44148</v>
      </c>
      <c r="M8" s="8">
        <f t="shared" si="0"/>
        <v>1309</v>
      </c>
      <c r="N8" s="11">
        <f t="shared" si="1"/>
        <v>0.12681436210847977</v>
      </c>
      <c r="O8" s="8">
        <f t="shared" si="2"/>
        <v>5</v>
      </c>
      <c r="P8" s="11">
        <f t="shared" si="3"/>
        <v>0</v>
      </c>
      <c r="Q8" s="3">
        <f t="shared" si="4"/>
        <v>-1</v>
      </c>
      <c r="R8" s="11">
        <f t="shared" si="5"/>
        <v>0</v>
      </c>
      <c r="S8" s="14">
        <f t="shared" si="6"/>
        <v>1313</v>
      </c>
      <c r="T8" s="16">
        <f t="shared" si="7"/>
        <v>0.12642802741812642</v>
      </c>
    </row>
    <row r="9" spans="1:20">
      <c r="A9" s="2">
        <v>7</v>
      </c>
      <c r="B9" s="3" t="s">
        <v>45</v>
      </c>
      <c r="C9" s="4">
        <v>44146.402743055558</v>
      </c>
      <c r="D9" s="4">
        <v>44147.458298611113</v>
      </c>
      <c r="E9" s="3">
        <v>1</v>
      </c>
      <c r="F9" s="3" t="s">
        <v>46</v>
      </c>
      <c r="G9" s="3">
        <v>0</v>
      </c>
      <c r="H9" s="3">
        <v>10</v>
      </c>
      <c r="I9" s="3">
        <v>0</v>
      </c>
      <c r="J9" s="3">
        <v>10</v>
      </c>
      <c r="K9" s="4">
        <v>44144</v>
      </c>
      <c r="L9" s="4">
        <v>44148</v>
      </c>
      <c r="M9" s="8">
        <f t="shared" si="0"/>
        <v>-2</v>
      </c>
      <c r="N9" s="11">
        <f t="shared" si="1"/>
        <v>0</v>
      </c>
      <c r="O9" s="8">
        <f t="shared" si="2"/>
        <v>5</v>
      </c>
      <c r="P9" s="11">
        <f t="shared" si="3"/>
        <v>2</v>
      </c>
      <c r="Q9" s="3">
        <f t="shared" si="4"/>
        <v>-1</v>
      </c>
      <c r="R9" s="11">
        <f t="shared" si="5"/>
        <v>0</v>
      </c>
      <c r="S9" s="14">
        <f t="shared" si="6"/>
        <v>2</v>
      </c>
      <c r="T9" s="16">
        <f t="shared" si="7"/>
        <v>5</v>
      </c>
    </row>
    <row r="10" spans="1:20">
      <c r="A10" s="2">
        <v>8</v>
      </c>
      <c r="B10" s="3" t="s">
        <v>47</v>
      </c>
      <c r="C10" s="4">
        <v>44137.662766203706</v>
      </c>
      <c r="D10" s="4">
        <v>44147.703425925924</v>
      </c>
      <c r="E10" s="3">
        <v>1</v>
      </c>
      <c r="F10" s="3" t="s">
        <v>12</v>
      </c>
      <c r="G10" s="3">
        <v>5</v>
      </c>
      <c r="H10" s="3">
        <v>43</v>
      </c>
      <c r="I10" s="3">
        <v>0</v>
      </c>
      <c r="J10" s="3">
        <v>48</v>
      </c>
      <c r="K10" s="4">
        <v>44144</v>
      </c>
      <c r="L10" s="4">
        <v>44148</v>
      </c>
      <c r="M10" s="8">
        <f t="shared" si="0"/>
        <v>7</v>
      </c>
      <c r="N10" s="11">
        <f t="shared" si="1"/>
        <v>0.7142857142857143</v>
      </c>
      <c r="O10" s="8">
        <f t="shared" si="2"/>
        <v>5</v>
      </c>
      <c r="P10" s="11">
        <f t="shared" si="3"/>
        <v>8.6</v>
      </c>
      <c r="Q10" s="3">
        <f t="shared" si="4"/>
        <v>-1</v>
      </c>
      <c r="R10" s="11">
        <f t="shared" si="5"/>
        <v>0</v>
      </c>
      <c r="S10" s="14">
        <f t="shared" si="6"/>
        <v>11</v>
      </c>
      <c r="T10" s="16">
        <f t="shared" si="7"/>
        <v>4.3636363636363633</v>
      </c>
    </row>
    <row r="11" spans="1:20">
      <c r="A11" s="2">
        <v>9</v>
      </c>
      <c r="B11" s="3" t="s">
        <v>48</v>
      </c>
      <c r="C11" s="4">
        <v>44146.4846412037</v>
      </c>
      <c r="D11" s="4">
        <v>44147.434513888889</v>
      </c>
      <c r="E11" s="3">
        <v>2</v>
      </c>
      <c r="F11" s="3" t="s">
        <v>14</v>
      </c>
      <c r="G11" s="3">
        <v>0</v>
      </c>
      <c r="H11" s="3">
        <v>12</v>
      </c>
      <c r="I11" s="3">
        <v>0</v>
      </c>
      <c r="J11" s="3">
        <v>12</v>
      </c>
      <c r="K11" s="4">
        <v>44144</v>
      </c>
      <c r="L11" s="4">
        <v>44148</v>
      </c>
      <c r="M11" s="8">
        <f t="shared" si="0"/>
        <v>-2</v>
      </c>
      <c r="N11" s="11">
        <f t="shared" si="1"/>
        <v>0</v>
      </c>
      <c r="O11" s="8">
        <f t="shared" si="2"/>
        <v>5</v>
      </c>
      <c r="P11" s="11">
        <f t="shared" si="3"/>
        <v>2.4</v>
      </c>
      <c r="Q11" s="3">
        <f t="shared" si="4"/>
        <v>-1</v>
      </c>
      <c r="R11" s="11">
        <f t="shared" si="5"/>
        <v>0</v>
      </c>
      <c r="S11" s="14">
        <f t="shared" si="6"/>
        <v>2</v>
      </c>
      <c r="T11" s="16">
        <f t="shared" si="7"/>
        <v>6</v>
      </c>
    </row>
    <row r="12" spans="1:20">
      <c r="A12" s="2">
        <v>10</v>
      </c>
      <c r="B12" s="3" t="s">
        <v>49</v>
      </c>
      <c r="C12" s="4">
        <v>44009.763599537036</v>
      </c>
      <c r="D12" s="4">
        <v>44009.774467592593</v>
      </c>
      <c r="E12" s="3">
        <v>0</v>
      </c>
      <c r="F12" s="3"/>
      <c r="G12" s="3">
        <v>4</v>
      </c>
      <c r="H12" s="3">
        <v>0</v>
      </c>
      <c r="I12" s="3">
        <v>0</v>
      </c>
      <c r="J12" s="3">
        <v>4</v>
      </c>
      <c r="K12" s="4">
        <v>44144</v>
      </c>
      <c r="L12" s="4">
        <v>44148</v>
      </c>
      <c r="M12" s="8">
        <f t="shared" si="0"/>
        <v>135</v>
      </c>
      <c r="N12" s="11">
        <f t="shared" si="1"/>
        <v>2.9629629629629631E-2</v>
      </c>
      <c r="O12" s="8">
        <f t="shared" si="2"/>
        <v>5</v>
      </c>
      <c r="P12" s="11">
        <f t="shared" si="3"/>
        <v>0</v>
      </c>
      <c r="Q12" s="3">
        <f t="shared" si="4"/>
        <v>-139</v>
      </c>
      <c r="R12" s="11">
        <f t="shared" si="5"/>
        <v>0</v>
      </c>
      <c r="S12" s="14">
        <f t="shared" si="6"/>
        <v>1</v>
      </c>
      <c r="T12" s="16">
        <f t="shared" si="7"/>
        <v>4</v>
      </c>
    </row>
    <row r="13" spans="1:20">
      <c r="A13" s="2">
        <v>11</v>
      </c>
      <c r="B13" s="3" t="s">
        <v>50</v>
      </c>
      <c r="C13" s="4">
        <v>44004.640659722223</v>
      </c>
      <c r="D13" s="4">
        <v>44147.745659722219</v>
      </c>
      <c r="E13" s="3">
        <v>20</v>
      </c>
      <c r="F13" s="3"/>
      <c r="G13" s="3">
        <v>90</v>
      </c>
      <c r="H13" s="3">
        <v>147</v>
      </c>
      <c r="I13" s="3">
        <v>0</v>
      </c>
      <c r="J13" s="3">
        <v>237</v>
      </c>
      <c r="K13" s="4">
        <v>44144</v>
      </c>
      <c r="L13" s="4">
        <v>44148</v>
      </c>
      <c r="M13" s="8">
        <f t="shared" si="0"/>
        <v>140</v>
      </c>
      <c r="N13" s="11">
        <f t="shared" si="1"/>
        <v>0.6428571428571429</v>
      </c>
      <c r="O13" s="8">
        <f t="shared" si="2"/>
        <v>5</v>
      </c>
      <c r="P13" s="11">
        <f t="shared" si="3"/>
        <v>29.4</v>
      </c>
      <c r="Q13" s="3">
        <f t="shared" si="4"/>
        <v>-1</v>
      </c>
      <c r="R13" s="11">
        <f t="shared" si="5"/>
        <v>0</v>
      </c>
      <c r="S13" s="14">
        <f t="shared" si="6"/>
        <v>144</v>
      </c>
      <c r="T13" s="16">
        <f t="shared" si="7"/>
        <v>1.6458333333333333</v>
      </c>
    </row>
    <row r="14" spans="1:20">
      <c r="A14" s="2">
        <v>12</v>
      </c>
      <c r="B14" s="3" t="s">
        <v>29</v>
      </c>
      <c r="C14" s="4">
        <v>43780.91505787037</v>
      </c>
      <c r="D14" s="4">
        <v>44147.610509259262</v>
      </c>
      <c r="E14" s="3">
        <v>10</v>
      </c>
      <c r="F14" s="3" t="s">
        <v>14</v>
      </c>
      <c r="G14" s="3">
        <v>48</v>
      </c>
      <c r="H14" s="3">
        <v>0</v>
      </c>
      <c r="I14" s="3">
        <v>0</v>
      </c>
      <c r="J14" s="3">
        <v>48</v>
      </c>
      <c r="K14" s="4">
        <v>44144</v>
      </c>
      <c r="L14" s="4">
        <v>44148</v>
      </c>
      <c r="M14" s="8">
        <f t="shared" si="0"/>
        <v>364</v>
      </c>
      <c r="N14" s="11">
        <f t="shared" si="1"/>
        <v>0.13186813186813187</v>
      </c>
      <c r="O14" s="8">
        <f t="shared" si="2"/>
        <v>5</v>
      </c>
      <c r="P14" s="11">
        <f t="shared" si="3"/>
        <v>0</v>
      </c>
      <c r="Q14" s="3">
        <f t="shared" si="4"/>
        <v>-1</v>
      </c>
      <c r="R14" s="11">
        <f t="shared" si="5"/>
        <v>0</v>
      </c>
      <c r="S14" s="14">
        <f t="shared" si="6"/>
        <v>368</v>
      </c>
      <c r="T14" s="16">
        <f t="shared" si="7"/>
        <v>0.13043478260869565</v>
      </c>
    </row>
    <row r="15" spans="1:20">
      <c r="A15" s="2">
        <v>13</v>
      </c>
      <c r="B15" s="3" t="s">
        <v>51</v>
      </c>
      <c r="C15" s="4">
        <v>44144.434930555559</v>
      </c>
      <c r="D15" s="4">
        <v>44147.65457175926</v>
      </c>
      <c r="E15" s="3">
        <v>1</v>
      </c>
      <c r="F15" s="3" t="s">
        <v>14</v>
      </c>
      <c r="G15" s="3">
        <v>0</v>
      </c>
      <c r="H15" s="3">
        <v>67</v>
      </c>
      <c r="I15" s="3">
        <v>0</v>
      </c>
      <c r="J15" s="3">
        <v>67</v>
      </c>
      <c r="K15" s="4">
        <v>44144</v>
      </c>
      <c r="L15" s="4">
        <v>44148</v>
      </c>
      <c r="M15" s="8">
        <f t="shared" si="0"/>
        <v>0</v>
      </c>
      <c r="N15" s="11" t="e">
        <f t="shared" si="1"/>
        <v>#DIV/0!</v>
      </c>
      <c r="O15" s="8">
        <f t="shared" si="2"/>
        <v>5</v>
      </c>
      <c r="P15" s="11">
        <f t="shared" si="3"/>
        <v>13.4</v>
      </c>
      <c r="Q15" s="3">
        <f t="shared" si="4"/>
        <v>-1</v>
      </c>
      <c r="R15" s="11">
        <f t="shared" si="5"/>
        <v>0</v>
      </c>
      <c r="S15" s="14">
        <f t="shared" si="6"/>
        <v>4</v>
      </c>
      <c r="T15" s="16">
        <f t="shared" si="7"/>
        <v>16.75</v>
      </c>
    </row>
    <row r="16" spans="1:20">
      <c r="A16" s="2">
        <v>14</v>
      </c>
      <c r="B16" s="3" t="s">
        <v>52</v>
      </c>
      <c r="C16" s="4">
        <v>44139.65215277778</v>
      </c>
      <c r="D16" s="4">
        <v>44147.67931712963</v>
      </c>
      <c r="E16" s="3">
        <v>0</v>
      </c>
      <c r="F16" s="3" t="s">
        <v>23</v>
      </c>
      <c r="G16" s="3">
        <v>1</v>
      </c>
      <c r="H16" s="3">
        <v>13</v>
      </c>
      <c r="I16" s="3">
        <v>0</v>
      </c>
      <c r="J16" s="3">
        <v>14</v>
      </c>
      <c r="K16" s="4">
        <v>44144</v>
      </c>
      <c r="L16" s="4">
        <v>44148</v>
      </c>
      <c r="M16" s="8">
        <f t="shared" si="0"/>
        <v>5</v>
      </c>
      <c r="N16" s="11">
        <f t="shared" si="1"/>
        <v>0.2</v>
      </c>
      <c r="O16" s="8">
        <f t="shared" si="2"/>
        <v>5</v>
      </c>
      <c r="P16" s="11">
        <f t="shared" si="3"/>
        <v>2.6</v>
      </c>
      <c r="Q16" s="3">
        <f t="shared" si="4"/>
        <v>-1</v>
      </c>
      <c r="R16" s="11">
        <f t="shared" si="5"/>
        <v>0</v>
      </c>
      <c r="S16" s="14">
        <f t="shared" si="6"/>
        <v>9</v>
      </c>
      <c r="T16" s="16">
        <f t="shared" si="7"/>
        <v>1.5555555555555556</v>
      </c>
    </row>
    <row r="17" spans="1:20">
      <c r="A17" s="2">
        <v>15</v>
      </c>
      <c r="B17" s="3" t="s">
        <v>53</v>
      </c>
      <c r="C17" s="4">
        <v>44145.658726851849</v>
      </c>
      <c r="D17" s="4">
        <v>44147.665567129632</v>
      </c>
      <c r="E17" s="3">
        <v>0</v>
      </c>
      <c r="F17" s="3" t="s">
        <v>23</v>
      </c>
      <c r="G17" s="3">
        <v>0</v>
      </c>
      <c r="H17" s="3">
        <v>2</v>
      </c>
      <c r="I17" s="3">
        <v>0</v>
      </c>
      <c r="J17" s="3">
        <v>2</v>
      </c>
      <c r="K17" s="4">
        <v>44144</v>
      </c>
      <c r="L17" s="4">
        <v>44148</v>
      </c>
      <c r="M17" s="8">
        <f t="shared" si="0"/>
        <v>-1</v>
      </c>
      <c r="N17" s="11">
        <f t="shared" si="1"/>
        <v>0</v>
      </c>
      <c r="O17" s="8">
        <f t="shared" si="2"/>
        <v>5</v>
      </c>
      <c r="P17" s="11">
        <f t="shared" si="3"/>
        <v>0.4</v>
      </c>
      <c r="Q17" s="3">
        <f t="shared" si="4"/>
        <v>-1</v>
      </c>
      <c r="R17" s="11">
        <f t="shared" si="5"/>
        <v>0</v>
      </c>
      <c r="S17" s="14">
        <f t="shared" si="6"/>
        <v>3</v>
      </c>
      <c r="T17" s="16">
        <f t="shared" si="7"/>
        <v>0.66666666666666663</v>
      </c>
    </row>
    <row r="18" spans="1:20">
      <c r="A18" s="2">
        <v>16</v>
      </c>
      <c r="B18" s="3" t="s">
        <v>54</v>
      </c>
      <c r="C18" s="4">
        <v>43405.522800925923</v>
      </c>
      <c r="D18" s="4">
        <v>44147.758136574077</v>
      </c>
      <c r="E18" s="3">
        <v>685</v>
      </c>
      <c r="F18" s="3" t="s">
        <v>55</v>
      </c>
      <c r="G18" s="3">
        <v>5563</v>
      </c>
      <c r="H18" s="3">
        <v>75</v>
      </c>
      <c r="I18" s="3">
        <v>0</v>
      </c>
      <c r="J18" s="3">
        <v>5638</v>
      </c>
      <c r="K18" s="4">
        <v>44144</v>
      </c>
      <c r="L18" s="4">
        <v>44148</v>
      </c>
      <c r="M18" s="8">
        <f t="shared" si="0"/>
        <v>739</v>
      </c>
      <c r="N18" s="11">
        <f t="shared" si="1"/>
        <v>7.5277401894451961</v>
      </c>
      <c r="O18" s="8">
        <f t="shared" si="2"/>
        <v>5</v>
      </c>
      <c r="P18" s="11">
        <f t="shared" si="3"/>
        <v>15</v>
      </c>
      <c r="Q18" s="3">
        <f t="shared" si="4"/>
        <v>-1</v>
      </c>
      <c r="R18" s="11">
        <f t="shared" si="5"/>
        <v>0</v>
      </c>
      <c r="S18" s="14">
        <f t="shared" si="6"/>
        <v>743</v>
      </c>
      <c r="T18" s="16">
        <f t="shared" si="7"/>
        <v>7.5881561238223423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6A347-5B6A-4906-8937-85AB0AF15BD8}">
  <dimension ref="A1:T5"/>
  <sheetViews>
    <sheetView tabSelected="1" workbookViewId="0">
      <selection activeCell="A2" sqref="A2"/>
    </sheetView>
  </sheetViews>
  <sheetFormatPr defaultColWidth="36.26953125" defaultRowHeight="14.5"/>
  <cols>
    <col min="1" max="1" width="1.81640625" bestFit="1" customWidth="1"/>
    <col min="2" max="2" width="24.08984375" bestFit="1" customWidth="1"/>
    <col min="3" max="4" width="10.453125" style="6" bestFit="1" customWidth="1"/>
    <col min="5" max="5" width="4.90625" bestFit="1" customWidth="1"/>
    <col min="6" max="6" width="13.54296875" bestFit="1" customWidth="1"/>
    <col min="7" max="7" width="6.36328125" bestFit="1" customWidth="1"/>
    <col min="8" max="8" width="6.1796875" bestFit="1" customWidth="1"/>
    <col min="9" max="9" width="4.90625" bestFit="1" customWidth="1"/>
    <col min="10" max="10" width="4.81640625" bestFit="1" customWidth="1"/>
    <col min="11" max="12" width="10.453125" bestFit="1" customWidth="1"/>
    <col min="13" max="13" width="11.1796875" bestFit="1" customWidth="1"/>
    <col min="14" max="14" width="10.1796875" bestFit="1" customWidth="1"/>
    <col min="15" max="15" width="11" bestFit="1" customWidth="1"/>
    <col min="16" max="16" width="10" bestFit="1" customWidth="1"/>
    <col min="17" max="17" width="9.7265625" bestFit="1" customWidth="1"/>
    <col min="18" max="18" width="8.7265625" bestFit="1" customWidth="1"/>
    <col min="19" max="19" width="9.6328125" bestFit="1" customWidth="1"/>
    <col min="20" max="20" width="8.6328125" bestFit="1" customWidth="1"/>
  </cols>
  <sheetData>
    <row r="1" spans="1:20">
      <c r="A1" s="2"/>
      <c r="B1" s="2" t="s">
        <v>0</v>
      </c>
      <c r="C1" s="5" t="s">
        <v>1</v>
      </c>
      <c r="D1" s="5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5" t="s">
        <v>57</v>
      </c>
      <c r="L1" s="5" t="s">
        <v>58</v>
      </c>
      <c r="M1" s="7" t="s">
        <v>56</v>
      </c>
      <c r="N1" s="10" t="s">
        <v>62</v>
      </c>
      <c r="O1" s="7" t="s">
        <v>59</v>
      </c>
      <c r="P1" s="10" t="s">
        <v>63</v>
      </c>
      <c r="Q1" s="2" t="s">
        <v>60</v>
      </c>
      <c r="R1" s="10" t="s">
        <v>64</v>
      </c>
      <c r="S1" s="13" t="s">
        <v>61</v>
      </c>
      <c r="T1" s="15" t="s">
        <v>65</v>
      </c>
    </row>
    <row r="2" spans="1:20">
      <c r="A2" s="2">
        <v>0</v>
      </c>
      <c r="B2" s="3" t="s">
        <v>66</v>
      </c>
      <c r="C2" s="4">
        <v>43926.630648148152</v>
      </c>
      <c r="D2" s="4">
        <v>43951.423854166664</v>
      </c>
      <c r="E2" s="3">
        <v>1</v>
      </c>
      <c r="F2" s="3"/>
      <c r="G2" s="3">
        <v>0</v>
      </c>
      <c r="H2" s="3">
        <v>41</v>
      </c>
      <c r="I2" s="3">
        <v>6</v>
      </c>
      <c r="J2" s="3">
        <v>47</v>
      </c>
      <c r="K2" s="4">
        <v>43926</v>
      </c>
      <c r="L2" s="4">
        <v>43932</v>
      </c>
      <c r="M2" s="8">
        <f>_xlfn.DAYS(K2,C2)</f>
        <v>0</v>
      </c>
      <c r="N2" s="11" t="e">
        <f>G2/M2</f>
        <v>#DIV/0!</v>
      </c>
      <c r="O2" s="8">
        <f>_xlfn.DAYS(L2,K2)+1</f>
        <v>7</v>
      </c>
      <c r="P2" s="11">
        <f>H2/O2</f>
        <v>5.8571428571428568</v>
      </c>
      <c r="Q2" s="3">
        <f>_xlfn.DAYS(D2,L2)</f>
        <v>19</v>
      </c>
      <c r="R2" s="11">
        <f>I2/Q2</f>
        <v>0.31578947368421051</v>
      </c>
      <c r="S2" s="14">
        <f>_xlfn.DAYS(D2,C2)+1</f>
        <v>26</v>
      </c>
      <c r="T2" s="16">
        <f>J2/S2</f>
        <v>1.8076923076923077</v>
      </c>
    </row>
    <row r="3" spans="1:20">
      <c r="A3" s="2">
        <v>1</v>
      </c>
      <c r="B3" s="3" t="s">
        <v>67</v>
      </c>
      <c r="C3" s="4">
        <v>43927.500486111108</v>
      </c>
      <c r="D3" s="4">
        <v>44105.581157407411</v>
      </c>
      <c r="E3" s="3">
        <v>4</v>
      </c>
      <c r="F3" s="3" t="s">
        <v>14</v>
      </c>
      <c r="G3" s="3">
        <v>0</v>
      </c>
      <c r="H3" s="3">
        <v>77</v>
      </c>
      <c r="I3" s="3">
        <v>7</v>
      </c>
      <c r="J3" s="3">
        <v>84</v>
      </c>
      <c r="K3" s="4">
        <v>43926</v>
      </c>
      <c r="L3" s="4">
        <v>43932</v>
      </c>
      <c r="M3" s="8">
        <f t="shared" ref="M3:M5" si="0">_xlfn.DAYS(K3,C3)</f>
        <v>-1</v>
      </c>
      <c r="N3" s="11">
        <f t="shared" ref="N3:N5" si="1">G3/M3</f>
        <v>0</v>
      </c>
      <c r="O3" s="8">
        <f t="shared" ref="O3:O5" si="2">_xlfn.DAYS(L3,K3)+1</f>
        <v>7</v>
      </c>
      <c r="P3" s="11">
        <f t="shared" ref="P3:P5" si="3">H3/O3</f>
        <v>11</v>
      </c>
      <c r="Q3" s="3">
        <f t="shared" ref="Q3:Q5" si="4">_xlfn.DAYS(D3,L3)</f>
        <v>173</v>
      </c>
      <c r="R3" s="11">
        <f t="shared" ref="R3:R5" si="5">I3/Q3</f>
        <v>4.046242774566474E-2</v>
      </c>
      <c r="S3" s="14">
        <f t="shared" ref="S3:S5" si="6">_xlfn.DAYS(D3,C3)+1</f>
        <v>179</v>
      </c>
      <c r="T3" s="16">
        <f t="shared" ref="T3:T5" si="7">J3/S3</f>
        <v>0.46927374301675978</v>
      </c>
    </row>
    <row r="4" spans="1:20">
      <c r="A4" s="2">
        <v>2</v>
      </c>
      <c r="B4" s="3" t="s">
        <v>68</v>
      </c>
      <c r="C4" s="4">
        <v>43929.624212962961</v>
      </c>
      <c r="D4" s="4">
        <v>43952.344571759262</v>
      </c>
      <c r="E4" s="3">
        <v>0</v>
      </c>
      <c r="F4" s="3"/>
      <c r="G4" s="3">
        <v>0</v>
      </c>
      <c r="H4" s="3">
        <v>17</v>
      </c>
      <c r="I4" s="3">
        <v>5</v>
      </c>
      <c r="J4" s="3">
        <v>22</v>
      </c>
      <c r="K4" s="4">
        <v>43926</v>
      </c>
      <c r="L4" s="4">
        <v>43932</v>
      </c>
      <c r="M4" s="8">
        <f t="shared" si="0"/>
        <v>-3</v>
      </c>
      <c r="N4" s="11">
        <f t="shared" si="1"/>
        <v>0</v>
      </c>
      <c r="O4" s="8">
        <f t="shared" si="2"/>
        <v>7</v>
      </c>
      <c r="P4" s="11">
        <f t="shared" si="3"/>
        <v>2.4285714285714284</v>
      </c>
      <c r="Q4" s="3">
        <f t="shared" si="4"/>
        <v>20</v>
      </c>
      <c r="R4" s="11">
        <f t="shared" si="5"/>
        <v>0.25</v>
      </c>
      <c r="S4" s="14">
        <f t="shared" si="6"/>
        <v>24</v>
      </c>
      <c r="T4" s="16">
        <f t="shared" si="7"/>
        <v>0.91666666666666663</v>
      </c>
    </row>
    <row r="5" spans="1:20">
      <c r="A5" s="2">
        <v>3</v>
      </c>
      <c r="B5" s="3" t="s">
        <v>44</v>
      </c>
      <c r="C5" s="4">
        <v>42835.375925925924</v>
      </c>
      <c r="D5" s="4">
        <v>44147.360081018516</v>
      </c>
      <c r="E5" s="3">
        <v>32</v>
      </c>
      <c r="F5" s="3" t="s">
        <v>23</v>
      </c>
      <c r="G5" s="3">
        <v>64</v>
      </c>
      <c r="H5" s="3">
        <v>19</v>
      </c>
      <c r="I5" s="3">
        <v>83</v>
      </c>
      <c r="J5" s="3">
        <v>166</v>
      </c>
      <c r="K5" s="4">
        <v>43926</v>
      </c>
      <c r="L5" s="4">
        <v>43932</v>
      </c>
      <c r="M5" s="8">
        <f t="shared" si="0"/>
        <v>1091</v>
      </c>
      <c r="N5" s="11">
        <f t="shared" si="1"/>
        <v>5.8661778185151239E-2</v>
      </c>
      <c r="O5" s="8">
        <f t="shared" si="2"/>
        <v>7</v>
      </c>
      <c r="P5" s="11">
        <f t="shared" si="3"/>
        <v>2.7142857142857144</v>
      </c>
      <c r="Q5" s="3">
        <f t="shared" si="4"/>
        <v>215</v>
      </c>
      <c r="R5" s="11">
        <f t="shared" si="5"/>
        <v>0.38604651162790699</v>
      </c>
      <c r="S5" s="14">
        <f t="shared" si="6"/>
        <v>1313</v>
      </c>
      <c r="T5" s="16">
        <f t="shared" si="7"/>
        <v>0.12642802741812642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2020</vt:lpstr>
      <vt:lpstr>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Castro, Leyla Jael</dc:creator>
  <cp:lastModifiedBy>Garcia Castro, Leyla Jael</cp:lastModifiedBy>
  <dcterms:created xsi:type="dcterms:W3CDTF">2020-11-12T16:27:18Z</dcterms:created>
  <dcterms:modified xsi:type="dcterms:W3CDTF">2020-11-12T18:50:26Z</dcterms:modified>
</cp:coreProperties>
</file>