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915"/>
  <workbookPr/>
  <mc:AlternateContent xmlns:mc="http://schemas.openxmlformats.org/markup-compatibility/2006">
    <mc:Choice Requires="x15">
      <x15ac:absPath xmlns:x15ac="http://schemas.microsoft.com/office/spreadsheetml/2010/11/ac" url="/Users/zbremmer/Documents/TableauSamplesRepo/"/>
    </mc:Choice>
  </mc:AlternateContent>
  <bookViews>
    <workbookView xWindow="0" yWindow="0" windowWidth="25600" windowHeight="16000" activeTab="1"/>
  </bookViews>
  <sheets>
    <sheet name="Transactions" sheetId="1" r:id="rId1"/>
    <sheet name="Customers" sheetId="8" r:id="rId2"/>
    <sheet name="Products" sheetId="7" r:id="rId3"/>
    <sheet name="Territory" sheetId="2" r:id="rId4"/>
    <sheet name="Distribution Centers" sheetId="6" r:id="rId5"/>
    <sheet name="Market Potential by Territory" sheetId="3" r:id="rId6"/>
    <sheet name="Market Potential by Product" sheetId="4" r:id="rId7"/>
    <sheet name="Store Locations" sheetId="5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4" i="7" l="1"/>
  <c r="G121" i="7"/>
  <c r="G31" i="7"/>
  <c r="G92" i="7"/>
  <c r="G65" i="7"/>
  <c r="G33" i="7"/>
  <c r="G59" i="7"/>
  <c r="G115" i="7"/>
  <c r="G15" i="7"/>
  <c r="G42" i="7"/>
  <c r="G69" i="7"/>
  <c r="G52" i="7"/>
  <c r="G93" i="7"/>
  <c r="G107" i="7"/>
  <c r="G16" i="7"/>
  <c r="G99" i="7"/>
  <c r="G71" i="7"/>
  <c r="G34" i="7"/>
  <c r="G55" i="7"/>
  <c r="G81" i="7"/>
  <c r="G103" i="7"/>
  <c r="G61" i="7"/>
  <c r="G25" i="7"/>
  <c r="G102" i="7"/>
  <c r="G5" i="7"/>
  <c r="G80" i="7"/>
  <c r="G58" i="7"/>
  <c r="G96" i="7"/>
  <c r="G112" i="7"/>
  <c r="G20" i="7"/>
  <c r="G67" i="7"/>
  <c r="G51" i="7"/>
  <c r="G77" i="7"/>
  <c r="G44" i="7"/>
  <c r="G47" i="7"/>
  <c r="G95" i="7"/>
  <c r="G87" i="7"/>
  <c r="G29" i="7"/>
  <c r="G3" i="7"/>
  <c r="G14" i="7"/>
  <c r="G88" i="7"/>
  <c r="G22" i="7"/>
  <c r="G108" i="7"/>
  <c r="G62" i="7"/>
  <c r="G79" i="7"/>
  <c r="G76" i="7"/>
  <c r="G32" i="7"/>
  <c r="G89" i="7"/>
  <c r="G43" i="7"/>
  <c r="G36" i="7"/>
  <c r="G63" i="7"/>
  <c r="G118" i="7"/>
  <c r="G30" i="7"/>
  <c r="G91" i="7"/>
  <c r="G23" i="7"/>
  <c r="G78" i="7"/>
  <c r="G128" i="7"/>
  <c r="G48" i="7"/>
  <c r="G24" i="7"/>
  <c r="G105" i="7"/>
  <c r="G39" i="7"/>
  <c r="G117" i="7"/>
  <c r="G123" i="7"/>
  <c r="G17" i="7"/>
  <c r="G119" i="7"/>
  <c r="G68" i="7"/>
  <c r="G106" i="7"/>
  <c r="G97" i="7"/>
  <c r="G104" i="7"/>
  <c r="G21" i="7"/>
  <c r="G12" i="7"/>
  <c r="G126" i="7"/>
  <c r="G10" i="7"/>
  <c r="G60" i="7"/>
  <c r="G8" i="7"/>
  <c r="G127" i="7"/>
  <c r="G114" i="7"/>
  <c r="G28" i="7"/>
  <c r="G6" i="7"/>
  <c r="G85" i="7"/>
  <c r="G26" i="7"/>
  <c r="G83" i="7"/>
  <c r="G111" i="7"/>
  <c r="G49" i="7"/>
  <c r="G45" i="7"/>
  <c r="G40" i="7"/>
  <c r="G38" i="7"/>
  <c r="G7" i="7"/>
  <c r="G11" i="7"/>
  <c r="G101" i="7"/>
  <c r="G124" i="7"/>
  <c r="G9" i="7"/>
  <c r="G70" i="7"/>
  <c r="G13" i="7"/>
  <c r="G82" i="7"/>
  <c r="G122" i="7"/>
  <c r="G110" i="7"/>
  <c r="G18" i="7"/>
  <c r="G125" i="7"/>
  <c r="G72" i="7"/>
  <c r="G4" i="7"/>
  <c r="G90" i="7"/>
  <c r="G73" i="7"/>
  <c r="G100" i="7"/>
  <c r="G27" i="7"/>
  <c r="G46" i="7"/>
  <c r="G37" i="7"/>
  <c r="G2" i="7"/>
  <c r="G113" i="7"/>
  <c r="G41" i="7"/>
  <c r="G66" i="7"/>
  <c r="G120" i="7"/>
  <c r="G64" i="7"/>
  <c r="G57" i="7"/>
  <c r="G35" i="7"/>
  <c r="G84" i="7"/>
  <c r="G54" i="7"/>
  <c r="G86" i="7"/>
  <c r="G98" i="7"/>
  <c r="G75" i="7"/>
  <c r="G56" i="7"/>
  <c r="G74" i="7"/>
  <c r="G53" i="7"/>
  <c r="G50" i="7"/>
  <c r="G19" i="7"/>
  <c r="G116" i="7"/>
  <c r="G109" i="7"/>
  <c r="D66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2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95" i="7"/>
  <c r="D96" i="7"/>
  <c r="D97" i="7"/>
  <c r="D98" i="7"/>
  <c r="D99" i="7"/>
  <c r="D100" i="7"/>
  <c r="D101" i="7"/>
  <c r="D102" i="7"/>
  <c r="D67" i="7"/>
  <c r="D68" i="7"/>
  <c r="D69" i="7"/>
  <c r="C3" i="5"/>
  <c r="C4" i="5"/>
  <c r="C5" i="5"/>
  <c r="C6" i="5"/>
  <c r="C7" i="5"/>
  <c r="C8" i="5"/>
  <c r="C9" i="5"/>
  <c r="C10" i="5"/>
  <c r="C11" i="5"/>
  <c r="C12" i="5"/>
  <c r="C2" i="5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" i="1"/>
  <c r="L2" i="1"/>
  <c r="M3" i="1"/>
  <c r="N3" i="1"/>
  <c r="O3" i="1"/>
  <c r="P3" i="1"/>
  <c r="M4" i="1"/>
  <c r="M5" i="1"/>
  <c r="N5" i="1"/>
  <c r="O5" i="1"/>
  <c r="P5" i="1"/>
  <c r="M6" i="1"/>
  <c r="N6" i="1"/>
  <c r="O6" i="1"/>
  <c r="P6" i="1"/>
  <c r="M7" i="1"/>
  <c r="N7" i="1"/>
  <c r="O7" i="1"/>
  <c r="P7" i="1"/>
  <c r="M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M25" i="1"/>
  <c r="N25" i="1"/>
  <c r="O25" i="1"/>
  <c r="P25" i="1"/>
  <c r="M2" i="1"/>
  <c r="N2" i="1"/>
  <c r="O2" i="1"/>
  <c r="P2" i="1"/>
  <c r="N8" i="1"/>
  <c r="O8" i="1"/>
  <c r="P8" i="1"/>
  <c r="N4" i="1"/>
  <c r="O4" i="1"/>
  <c r="P4" i="1"/>
  <c r="N24" i="1"/>
  <c r="O24" i="1"/>
  <c r="P24" i="1"/>
</calcChain>
</file>

<file path=xl/sharedStrings.xml><?xml version="1.0" encoding="utf-8"?>
<sst xmlns="http://schemas.openxmlformats.org/spreadsheetml/2006/main" count="705" uniqueCount="274">
  <si>
    <t>GM</t>
  </si>
  <si>
    <t>%GM</t>
  </si>
  <si>
    <t>GROUP</t>
  </si>
  <si>
    <t>BRANCH</t>
  </si>
  <si>
    <t>GEOID</t>
  </si>
  <si>
    <t>COUNTRY</t>
  </si>
  <si>
    <t>FIPS</t>
  </si>
  <si>
    <t>CD</t>
  </si>
  <si>
    <t>PRODUCT NUMBER</t>
  </si>
  <si>
    <t>PRODUCT GROUP</t>
  </si>
  <si>
    <t>PRODUCT MANAGER</t>
  </si>
  <si>
    <t>FORCASTED QUANTITY DEMANDED</t>
  </si>
  <si>
    <t>FORECASTED $ DEMANDED</t>
  </si>
  <si>
    <t>INVOICE DATE</t>
  </si>
  <si>
    <t>YEAR</t>
  </si>
  <si>
    <t>MONTH</t>
  </si>
  <si>
    <t>QUARTER</t>
  </si>
  <si>
    <t>PRODUCT MANGER</t>
  </si>
  <si>
    <t xml:space="preserve">BRANCH </t>
  </si>
  <si>
    <t>COST</t>
  </si>
  <si>
    <t>PRICE</t>
  </si>
  <si>
    <t>QUANTITY</t>
  </si>
  <si>
    <t>NAME</t>
  </si>
  <si>
    <t>ADDRESS</t>
  </si>
  <si>
    <t>CITY</t>
  </si>
  <si>
    <t>STATE</t>
  </si>
  <si>
    <t>ZIP</t>
  </si>
  <si>
    <t>NET REVENUE</t>
  </si>
  <si>
    <t>CUSTOMER AGE 18-24</t>
  </si>
  <si>
    <t>CUSTOMER AGE 25-39</t>
  </si>
  <si>
    <t>CUSTOMER AGE 40-55</t>
  </si>
  <si>
    <t>CUSTOMER AGE 56+</t>
  </si>
  <si>
    <t>$ PER CUSTOMER 18-24</t>
  </si>
  <si>
    <t>$ PER CUSTOMER 25-39</t>
  </si>
  <si>
    <t>$ PER CUSTOMER 40-55</t>
  </si>
  <si>
    <t>$ PER CUSTOMER 56+</t>
  </si>
  <si>
    <t>TOTAL MARKET POTENTIAL</t>
  </si>
  <si>
    <t>AREA NAME</t>
  </si>
  <si>
    <t>REGION</t>
  </si>
  <si>
    <t>DISTRBUTION CENTER</t>
  </si>
  <si>
    <t>STATE/PROVINCE</t>
  </si>
  <si>
    <t>CODE</t>
  </si>
  <si>
    <t>LOS ANGELES</t>
  </si>
  <si>
    <t>TACOMA</t>
  </si>
  <si>
    <t>WICHATA</t>
  </si>
  <si>
    <t>MINNEAPOLIS</t>
  </si>
  <si>
    <t>MINNESOTA</t>
  </si>
  <si>
    <t>KANSAS</t>
  </si>
  <si>
    <t>WASHINGTON</t>
  </si>
  <si>
    <t>CALIFORNIA</t>
  </si>
  <si>
    <t>CHESTER</t>
  </si>
  <si>
    <t>PENNSYLVANIA</t>
  </si>
  <si>
    <t>SAVANNAH</t>
  </si>
  <si>
    <t>GEORGIA</t>
  </si>
  <si>
    <t>TORONTO</t>
  </si>
  <si>
    <t>ONTARIO</t>
  </si>
  <si>
    <t>EDMONTON</t>
  </si>
  <si>
    <t>ALBERTA</t>
  </si>
  <si>
    <t>UNITED STATES</t>
  </si>
  <si>
    <t>CANADA</t>
  </si>
  <si>
    <t>LOS ANGELES DISTRIBUTION CENTER</t>
  </si>
  <si>
    <t>TACOMA DISTRIBUTION CENTER</t>
  </si>
  <si>
    <t>WICHATA DISTRIBUTION CENTER</t>
  </si>
  <si>
    <t>MINNEAPOLIS DISTRIBUTION CENTER</t>
  </si>
  <si>
    <t>CHESTER DISTRIBUTION CENTER</t>
  </si>
  <si>
    <t>SAVANNAH DISTRIBUTION CENTER</t>
  </si>
  <si>
    <t>TORONTO DISTRIBUTION CENTER</t>
  </si>
  <si>
    <t>EDMONTON DISTRIBUTION CENTER</t>
  </si>
  <si>
    <t>LOS</t>
  </si>
  <si>
    <t>TAC</t>
  </si>
  <si>
    <t>WIC</t>
  </si>
  <si>
    <t>MIN</t>
  </si>
  <si>
    <t>CHE</t>
  </si>
  <si>
    <t>SAV</t>
  </si>
  <si>
    <t>TOR</t>
  </si>
  <si>
    <t>EDM</t>
  </si>
  <si>
    <t>A100</t>
  </si>
  <si>
    <t>B100</t>
  </si>
  <si>
    <t>C100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</si>
  <si>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</si>
  <si>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</si>
  <si>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</si>
  <si>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</si>
  <si>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</si>
  <si>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</si>
  <si>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</si>
  <si>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</si>
  <si>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</si>
  <si>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</si>
  <si>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</si>
  <si>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</si>
  <si>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</si>
  <si>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</si>
  <si>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</si>
  <si>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</si>
  <si>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</si>
  <si>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</si>
  <si>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</si>
  <si>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</si>
  <si>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</si>
  <si>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</si>
  <si>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</si>
  <si>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</si>
  <si>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</si>
  <si>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</si>
  <si>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</si>
  <si>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</si>
  <si>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</si>
  <si>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</si>
  <si>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</si>
  <si>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</si>
  <si>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</si>
  <si>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D100</t>
  </si>
  <si>
    <t>E100</t>
  </si>
  <si>
    <t>F100</t>
  </si>
  <si>
    <t>G100</t>
  </si>
  <si>
    <t>D101</t>
  </si>
  <si>
    <t>D102</t>
  </si>
  <si>
    <t>D103</t>
  </si>
  <si>
    <t>D104</t>
  </si>
  <si>
    <t>D105</t>
  </si>
  <si>
    <t>D106</t>
  </si>
  <si>
    <t>D107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</si>
  <si>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</si>
  <si>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</si>
  <si>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</si>
  <si>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</si>
  <si>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</si>
  <si>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</si>
  <si>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</si>
  <si>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</si>
  <si>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</si>
  <si>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</si>
  <si>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</si>
  <si>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</si>
  <si>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</si>
  <si>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</si>
  <si>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</si>
  <si>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</si>
  <si>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</si>
  <si>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</si>
  <si>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</si>
  <si>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</si>
  <si>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</si>
  <si>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</si>
  <si>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</si>
  <si>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</si>
  <si>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</si>
  <si>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</si>
  <si>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</si>
  <si>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</si>
  <si>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</si>
  <si>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</si>
  <si>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</si>
  <si>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</si>
  <si>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</si>
  <si>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</si>
  <si>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</si>
  <si>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</si>
  <si>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</si>
  <si>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</si>
  <si>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</si>
  <si>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G101</t>
  </si>
  <si>
    <t>G102</t>
  </si>
  <si>
    <t>G103</t>
  </si>
  <si>
    <t>G104</t>
  </si>
  <si>
    <t>PHILADELPHIA</t>
  </si>
  <si>
    <t>HARRISBURGH</t>
  </si>
  <si>
    <t>BINGHAMTON</t>
  </si>
  <si>
    <t>BUFFALO</t>
  </si>
  <si>
    <t>NEW YORK</t>
  </si>
  <si>
    <t>BRICK</t>
  </si>
  <si>
    <t>NEW JERSEY</t>
  </si>
  <si>
    <t>STAMFORD</t>
  </si>
  <si>
    <t>ALBANY</t>
  </si>
  <si>
    <t>BERWICK</t>
  </si>
  <si>
    <t>BOSTON</t>
  </si>
  <si>
    <t>PROVINCE</t>
  </si>
  <si>
    <t>CONNECTICUT</t>
  </si>
  <si>
    <t>MASSACHUSETTS</t>
  </si>
  <si>
    <t>RHODE ISLAND</t>
  </si>
  <si>
    <t>ELECTRONICS SUPERSTORE</t>
  </si>
  <si>
    <t>LATITUDE</t>
  </si>
  <si>
    <t>LONGITUDE</t>
  </si>
  <si>
    <t>PRODUCT GROUP NAME</t>
  </si>
  <si>
    <t>PRODUCT NAME</t>
  </si>
  <si>
    <t>LIST PRICE</t>
  </si>
  <si>
    <t>COMPUTERS</t>
  </si>
  <si>
    <t>COMPUTER ACCESSORIES</t>
  </si>
  <si>
    <t>AUDIO</t>
  </si>
  <si>
    <t>STORAGE</t>
  </si>
  <si>
    <t>PRODUCT GROUP ID</t>
  </si>
  <si>
    <t>PRODUCT ID</t>
  </si>
  <si>
    <t>COM15</t>
  </si>
  <si>
    <t>CAS23</t>
  </si>
  <si>
    <t>AUD38</t>
  </si>
  <si>
    <t>EMD50</t>
  </si>
  <si>
    <t>EMD51</t>
  </si>
  <si>
    <t>EMD52</t>
  </si>
  <si>
    <t>EMD53</t>
  </si>
  <si>
    <t>EMD54</t>
  </si>
  <si>
    <t>EMD55</t>
  </si>
  <si>
    <t>EMD56</t>
  </si>
  <si>
    <t>EMD57</t>
  </si>
  <si>
    <t>EMD58</t>
  </si>
  <si>
    <t>EMD59</t>
  </si>
  <si>
    <t>EMD60</t>
  </si>
  <si>
    <t>EMD61</t>
  </si>
  <si>
    <t>EMD62</t>
  </si>
  <si>
    <t>EMD63</t>
  </si>
  <si>
    <t>EMD64</t>
  </si>
  <si>
    <t>EMD65</t>
  </si>
  <si>
    <t>EMD66</t>
  </si>
  <si>
    <t>EMD67</t>
  </si>
  <si>
    <t>EMD68</t>
  </si>
  <si>
    <t>EMD69</t>
  </si>
  <si>
    <t>EMD70</t>
  </si>
  <si>
    <t>EMD71</t>
  </si>
  <si>
    <t>EMD72</t>
  </si>
  <si>
    <t>EMD73</t>
  </si>
  <si>
    <t>EMD74</t>
  </si>
  <si>
    <t>EMD75</t>
  </si>
  <si>
    <t>EMD76</t>
  </si>
  <si>
    <t>EMD77</t>
  </si>
  <si>
    <t>EMD78</t>
  </si>
  <si>
    <t>EMD79</t>
  </si>
  <si>
    <t>EMD80</t>
  </si>
  <si>
    <t>EMD81</t>
  </si>
  <si>
    <t>EMD82</t>
  </si>
  <si>
    <t>EMD83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</si>
  <si>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</si>
  <si>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</si>
  <si>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</si>
  <si>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</si>
  <si>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</si>
  <si>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</si>
  <si>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</si>
  <si>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</si>
  <si>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</si>
  <si>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</si>
  <si>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</si>
  <si>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</si>
  <si>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</si>
  <si>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</si>
  <si>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</si>
  <si>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</si>
  <si>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</si>
  <si>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</si>
  <si>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</si>
  <si>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</si>
  <si>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</si>
  <si>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</si>
  <si>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</si>
  <si>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</si>
  <si>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</si>
  <si>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</si>
  <si>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</si>
  <si>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</si>
  <si>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</si>
  <si>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</si>
  <si>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</si>
  <si>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</si>
  <si>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</si>
  <si>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</si>
  <si>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</si>
  <si>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</si>
  <si>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</si>
  <si>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</si>
  <si>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</si>
  <si>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</si>
  <si>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</si>
  <si>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ITEM ID</t>
  </si>
  <si>
    <t>LIST GM</t>
  </si>
  <si>
    <t>Use data from other viz on public - or generate a new dataset from that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</si>
</sst>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3.5" bestFit="1" customWidth="1"/>
    <col min="2" max="2" width="5.5" bestFit="1" customWidth="1"/>
    <col min="3" max="3" width="7.83203125" bestFit="1" customWidth="1"/>
    <col min="4" max="4" width="9.33203125" bestFit="1" customWidth="1"/>
    <col min="5" max="5" width="17.83203125" bestFit="1" customWidth="1"/>
    <col min="6" max="6" width="16.33203125" bestFit="1" customWidth="1"/>
    <col min="7" max="7" width="18" bestFit="1" customWidth="1"/>
    <col min="8" max="8" width="8.83203125" bestFit="1" customWidth="1"/>
    <col min="9" max="9" width="7.33203125" bestFit="1" customWidth="1"/>
    <col min="10" max="10" width="9.5" bestFit="1" customWidth="1"/>
    <col min="11" max="11" width="5.5" bestFit="1" customWidth="1"/>
    <col min="12" max="12" width="6" bestFit="1" customWidth="1"/>
    <col min="13" max="13" width="10" bestFit="1" customWidth="1"/>
    <col min="14" max="14" width="15.6640625" bestFit="1" customWidth="1"/>
    <col min="15" max="15" width="7" bestFit="1" customWidth="1"/>
    <col min="16" max="16" width="5.5" bestFit="1" customWidth="1"/>
  </cols>
  <sheetData>
    <row r="1" spans="1:16" x14ac:dyDescent="0.2">
      <c r="A1" t="s">
        <v>13</v>
      </c>
      <c r="B1" t="s">
        <v>14</v>
      </c>
      <c r="C1" t="s">
        <v>15</v>
      </c>
      <c r="D1" t="s">
        <v>16</v>
      </c>
      <c r="E1" t="s">
        <v>8</v>
      </c>
      <c r="F1" t="s">
        <v>9</v>
      </c>
      <c r="G1" t="s">
        <v>17</v>
      </c>
      <c r="H1" t="s">
        <v>18</v>
      </c>
      <c r="I1" t="s">
        <v>2</v>
      </c>
      <c r="J1" t="s">
        <v>5</v>
      </c>
      <c r="K1" t="s">
        <v>19</v>
      </c>
      <c r="L1" t="s">
        <v>20</v>
      </c>
      <c r="M1" t="s">
        <v>21</v>
      </c>
      <c r="N1" t="s">
        <v>27</v>
      </c>
      <c r="O1" t="s">
        <v>0</v>
      </c>
      <c r="P1" t="s">
        <v>1</v>
      </c>
    </row>
    <row r="2" spans="1:16" x14ac:dyDescent="0.2">
      <c r="K2">
        <f ca="1">RANDBETWEEN(1, 1000)</f>
        <v>126</v>
      </c>
      <c r="L2">
        <f ca="1">K2*(1+RAND())</f>
        <v>195.03634510623633</v>
      </c>
      <c r="M2">
        <f ca="1">ROUND(RAND()*RANDBETWEEN(10,500), 0)</f>
        <v>106</v>
      </c>
      <c r="N2">
        <f ca="1">M2*L2</f>
        <v>20673.85258126105</v>
      </c>
      <c r="O2">
        <f ca="1">N2-(K2*M2)</f>
        <v>7317.8525812610496</v>
      </c>
      <c r="P2">
        <f ca="1">O2/(K2*M2)</f>
        <v>0.54790750084314532</v>
      </c>
    </row>
    <row r="3" spans="1:16" x14ac:dyDescent="0.2">
      <c r="K3">
        <f t="shared" ref="K3:K25" ca="1" si="0">RANDBETWEEN(1, 1000)</f>
        <v>838</v>
      </c>
      <c r="L3">
        <f t="shared" ref="L3:L25" ca="1" si="1">K3*(1+RAND())</f>
        <v>1449.3380527982927</v>
      </c>
      <c r="M3">
        <f t="shared" ref="M3:M25" ca="1" si="2">ROUND(RAND()*RANDBETWEEN(10,500), 0)</f>
        <v>22</v>
      </c>
      <c r="N3">
        <f t="shared" ref="N3:N25" ca="1" si="3">M3*L3</f>
        <v>31885.43716156244</v>
      </c>
      <c r="O3">
        <f t="shared" ref="O3:O25" ca="1" si="4">N3-(K3*M3)</f>
        <v>13449.43716156244</v>
      </c>
      <c r="P3">
        <f t="shared" ref="P3:P25" ca="1" si="5">O3/(K3*M3)</f>
        <v>0.72952034940130395</v>
      </c>
    </row>
    <row r="4" spans="1:16" x14ac:dyDescent="0.2">
      <c r="K4">
        <f t="shared" ca="1" si="0"/>
        <v>536</v>
      </c>
      <c r="L4">
        <f t="shared" ca="1" si="1"/>
        <v>877.89003139462102</v>
      </c>
      <c r="M4">
        <f t="shared" ca="1" si="2"/>
        <v>91</v>
      </c>
      <c r="N4">
        <f t="shared" ca="1" si="3"/>
        <v>79887.99285691051</v>
      </c>
      <c r="O4">
        <f t="shared" ca="1" si="4"/>
        <v>31111.99285691051</v>
      </c>
      <c r="P4">
        <f t="shared" ca="1" si="5"/>
        <v>0.63785453618399435</v>
      </c>
    </row>
    <row r="5" spans="1:16" x14ac:dyDescent="0.2">
      <c r="K5">
        <f t="shared" ca="1" si="0"/>
        <v>198</v>
      </c>
      <c r="L5">
        <f t="shared" ca="1" si="1"/>
        <v>342.88039072535366</v>
      </c>
      <c r="M5">
        <f t="shared" ca="1" si="2"/>
        <v>349</v>
      </c>
      <c r="N5">
        <f t="shared" ca="1" si="3"/>
        <v>119665.25636314842</v>
      </c>
      <c r="O5">
        <f t="shared" ca="1" si="4"/>
        <v>50563.256363148423</v>
      </c>
      <c r="P5">
        <f t="shared" ca="1" si="5"/>
        <v>0.73171914507754365</v>
      </c>
    </row>
    <row r="6" spans="1:16" x14ac:dyDescent="0.2">
      <c r="K6">
        <f t="shared" ca="1" si="0"/>
        <v>46</v>
      </c>
      <c r="L6">
        <f t="shared" ca="1" si="1"/>
        <v>71.221150837446075</v>
      </c>
      <c r="M6">
        <f t="shared" ca="1" si="2"/>
        <v>22</v>
      </c>
      <c r="N6">
        <f t="shared" ca="1" si="3"/>
        <v>1566.8653184238137</v>
      </c>
      <c r="O6">
        <f t="shared" ca="1" si="4"/>
        <v>554.86531842381373</v>
      </c>
      <c r="P6">
        <f t="shared" ca="1" si="5"/>
        <v>0.54828588777056697</v>
      </c>
    </row>
    <row r="7" spans="1:16" x14ac:dyDescent="0.2">
      <c r="K7">
        <f t="shared" ca="1" si="0"/>
        <v>452</v>
      </c>
      <c r="L7">
        <f t="shared" ca="1" si="1"/>
        <v>541.64223223923216</v>
      </c>
      <c r="M7">
        <f t="shared" ca="1" si="2"/>
        <v>130</v>
      </c>
      <c r="N7">
        <f t="shared" ca="1" si="3"/>
        <v>70413.49019110018</v>
      </c>
      <c r="O7">
        <f t="shared" ca="1" si="4"/>
        <v>11653.49019110018</v>
      </c>
      <c r="P7">
        <f t="shared" ca="1" si="5"/>
        <v>0.19832352265316847</v>
      </c>
    </row>
    <row r="8" spans="1:16" x14ac:dyDescent="0.2">
      <c r="K8">
        <f t="shared" ca="1" si="0"/>
        <v>658</v>
      </c>
      <c r="L8">
        <f t="shared" ca="1" si="1"/>
        <v>1048.16376470619</v>
      </c>
      <c r="M8">
        <f t="shared" ca="1" si="2"/>
        <v>247</v>
      </c>
      <c r="N8">
        <f t="shared" ca="1" si="3"/>
        <v>258896.44988242895</v>
      </c>
      <c r="O8">
        <f t="shared" ca="1" si="4"/>
        <v>96370.449882428948</v>
      </c>
      <c r="P8">
        <f t="shared" ca="1" si="5"/>
        <v>0.59295404970545607</v>
      </c>
    </row>
    <row r="9" spans="1:16" x14ac:dyDescent="0.2">
      <c r="K9">
        <f t="shared" ca="1" si="0"/>
        <v>232</v>
      </c>
      <c r="L9">
        <f t="shared" ca="1" si="1"/>
        <v>418.4918732952973</v>
      </c>
      <c r="M9">
        <f t="shared" ca="1" si="2"/>
        <v>42</v>
      </c>
      <c r="N9">
        <f t="shared" ca="1" si="3"/>
        <v>17576.658678402488</v>
      </c>
      <c r="O9">
        <f t="shared" ca="1" si="4"/>
        <v>7832.6586784024876</v>
      </c>
      <c r="P9">
        <f t="shared" ca="1" si="5"/>
        <v>0.80384428144524711</v>
      </c>
    </row>
    <row r="10" spans="1:16" x14ac:dyDescent="0.2">
      <c r="K10">
        <f t="shared" ca="1" si="0"/>
        <v>718</v>
      </c>
      <c r="L10">
        <f t="shared" ca="1" si="1"/>
        <v>1347.7826139451874</v>
      </c>
      <c r="M10">
        <f t="shared" ca="1" si="2"/>
        <v>111</v>
      </c>
      <c r="N10">
        <f t="shared" ca="1" si="3"/>
        <v>149603.87014791582</v>
      </c>
      <c r="O10">
        <f t="shared" ca="1" si="4"/>
        <v>69905.870147915819</v>
      </c>
      <c r="P10">
        <f t="shared" ca="1" si="5"/>
        <v>0.87713455981223898</v>
      </c>
    </row>
    <row r="11" spans="1:16" x14ac:dyDescent="0.2">
      <c r="K11">
        <f t="shared" ca="1" si="0"/>
        <v>200</v>
      </c>
      <c r="L11">
        <f t="shared" ca="1" si="1"/>
        <v>247.21096733727873</v>
      </c>
      <c r="M11">
        <f t="shared" ca="1" si="2"/>
        <v>281</v>
      </c>
      <c r="N11">
        <f t="shared" ca="1" si="3"/>
        <v>69466.281821775323</v>
      </c>
      <c r="O11">
        <f t="shared" ca="1" si="4"/>
        <v>13266.281821775323</v>
      </c>
      <c r="P11">
        <f t="shared" ca="1" si="5"/>
        <v>0.23605483668639365</v>
      </c>
    </row>
    <row r="12" spans="1:16" x14ac:dyDescent="0.2">
      <c r="K12">
        <f t="shared" ca="1" si="0"/>
        <v>822</v>
      </c>
      <c r="L12">
        <f t="shared" ca="1" si="1"/>
        <v>918.21725875356242</v>
      </c>
      <c r="M12">
        <f t="shared" ca="1" si="2"/>
        <v>45</v>
      </c>
      <c r="N12">
        <f t="shared" ca="1" si="3"/>
        <v>41319.776643910307</v>
      </c>
      <c r="O12">
        <f t="shared" ca="1" si="4"/>
        <v>4329.776643910307</v>
      </c>
      <c r="P12">
        <f t="shared" ca="1" si="5"/>
        <v>0.11705262622087881</v>
      </c>
    </row>
    <row r="13" spans="1:16" x14ac:dyDescent="0.2">
      <c r="K13">
        <f t="shared" ca="1" si="0"/>
        <v>132</v>
      </c>
      <c r="L13">
        <f t="shared" ca="1" si="1"/>
        <v>258.51653698337407</v>
      </c>
      <c r="M13">
        <f t="shared" ca="1" si="2"/>
        <v>74</v>
      </c>
      <c r="N13">
        <f t="shared" ca="1" si="3"/>
        <v>19130.22373676968</v>
      </c>
      <c r="O13">
        <f t="shared" ca="1" si="4"/>
        <v>9362.2237367696798</v>
      </c>
      <c r="P13">
        <f t="shared" ca="1" si="5"/>
        <v>0.95845861351040951</v>
      </c>
    </row>
    <row r="14" spans="1:16" x14ac:dyDescent="0.2">
      <c r="K14">
        <f t="shared" ca="1" si="0"/>
        <v>822</v>
      </c>
      <c r="L14">
        <f t="shared" ca="1" si="1"/>
        <v>831.99684402480568</v>
      </c>
      <c r="M14">
        <f t="shared" ca="1" si="2"/>
        <v>30</v>
      </c>
      <c r="N14">
        <f t="shared" ca="1" si="3"/>
        <v>24959.905320744172</v>
      </c>
      <c r="O14">
        <f t="shared" ca="1" si="4"/>
        <v>299.90532074417206</v>
      </c>
      <c r="P14">
        <f t="shared" ca="1" si="5"/>
        <v>1.21616107357734E-2</v>
      </c>
    </row>
    <row r="15" spans="1:16" x14ac:dyDescent="0.2">
      <c r="K15">
        <f t="shared" ca="1" si="0"/>
        <v>324</v>
      </c>
      <c r="L15">
        <f t="shared" ca="1" si="1"/>
        <v>435.25715009495372</v>
      </c>
      <c r="M15">
        <f t="shared" ca="1" si="2"/>
        <v>100</v>
      </c>
      <c r="N15">
        <f t="shared" ca="1" si="3"/>
        <v>43525.715009495369</v>
      </c>
      <c r="O15">
        <f t="shared" ca="1" si="4"/>
        <v>11125.715009495369</v>
      </c>
      <c r="P15">
        <f t="shared" ca="1" si="5"/>
        <v>0.34338626572516567</v>
      </c>
    </row>
    <row r="16" spans="1:16" x14ac:dyDescent="0.2">
      <c r="K16">
        <f t="shared" ca="1" si="0"/>
        <v>273</v>
      </c>
      <c r="L16">
        <f t="shared" ca="1" si="1"/>
        <v>434.54190562350999</v>
      </c>
      <c r="M16">
        <f t="shared" ca="1" si="2"/>
        <v>221</v>
      </c>
      <c r="N16">
        <f t="shared" ca="1" si="3"/>
        <v>96033.761142795702</v>
      </c>
      <c r="O16">
        <f t="shared" ca="1" si="4"/>
        <v>35700.761142795702</v>
      </c>
      <c r="P16">
        <f t="shared" ca="1" si="5"/>
        <v>0.59172859202750905</v>
      </c>
    </row>
    <row r="17" spans="11:16" x14ac:dyDescent="0.2">
      <c r="K17">
        <f t="shared" ca="1" si="0"/>
        <v>345</v>
      </c>
      <c r="L17">
        <f t="shared" ca="1" si="1"/>
        <v>667.40687804845231</v>
      </c>
      <c r="M17">
        <f t="shared" ca="1" si="2"/>
        <v>67</v>
      </c>
      <c r="N17">
        <f t="shared" ca="1" si="3"/>
        <v>44716.260829246305</v>
      </c>
      <c r="O17">
        <f t="shared" ca="1" si="4"/>
        <v>21601.260829246305</v>
      </c>
      <c r="P17">
        <f t="shared" ca="1" si="5"/>
        <v>0.93451268999551396</v>
      </c>
    </row>
    <row r="18" spans="11:16" x14ac:dyDescent="0.2">
      <c r="K18">
        <f t="shared" ca="1" si="0"/>
        <v>741</v>
      </c>
      <c r="L18">
        <f t="shared" ca="1" si="1"/>
        <v>1055.4147664472366</v>
      </c>
      <c r="M18">
        <f t="shared" ca="1" si="2"/>
        <v>51</v>
      </c>
      <c r="N18">
        <f t="shared" ca="1" si="3"/>
        <v>53826.153088809064</v>
      </c>
      <c r="O18">
        <f t="shared" ca="1" si="4"/>
        <v>16035.153088809064</v>
      </c>
      <c r="P18">
        <f t="shared" ca="1" si="5"/>
        <v>0.42431142570477265</v>
      </c>
    </row>
    <row r="19" spans="11:16" x14ac:dyDescent="0.2">
      <c r="K19">
        <f t="shared" ca="1" si="0"/>
        <v>239</v>
      </c>
      <c r="L19">
        <f t="shared" ca="1" si="1"/>
        <v>355.58537504573496</v>
      </c>
      <c r="M19">
        <f t="shared" ca="1" si="2"/>
        <v>405</v>
      </c>
      <c r="N19">
        <f t="shared" ca="1" si="3"/>
        <v>144012.07689352267</v>
      </c>
      <c r="O19">
        <f t="shared" ca="1" si="4"/>
        <v>47217.076893522666</v>
      </c>
      <c r="P19">
        <f t="shared" ca="1" si="5"/>
        <v>0.48780491650935137</v>
      </c>
    </row>
    <row r="20" spans="11:16" x14ac:dyDescent="0.2">
      <c r="K20">
        <f t="shared" ca="1" si="0"/>
        <v>168</v>
      </c>
      <c r="L20">
        <f t="shared" ca="1" si="1"/>
        <v>189.21019386205708</v>
      </c>
      <c r="M20">
        <f t="shared" ca="1" si="2"/>
        <v>215</v>
      </c>
      <c r="N20">
        <f t="shared" ca="1" si="3"/>
        <v>40680.191680342272</v>
      </c>
      <c r="O20">
        <f t="shared" ca="1" si="4"/>
        <v>4560.1916803422719</v>
      </c>
      <c r="P20">
        <f t="shared" ca="1" si="5"/>
        <v>0.12625115394081593</v>
      </c>
    </row>
    <row r="21" spans="11:16" x14ac:dyDescent="0.2">
      <c r="K21">
        <f t="shared" ca="1" si="0"/>
        <v>648</v>
      </c>
      <c r="L21">
        <f t="shared" ca="1" si="1"/>
        <v>927.98225490463176</v>
      </c>
      <c r="M21">
        <f t="shared" ca="1" si="2"/>
        <v>25</v>
      </c>
      <c r="N21">
        <f t="shared" ca="1" si="3"/>
        <v>23199.556372615792</v>
      </c>
      <c r="O21">
        <f t="shared" ca="1" si="4"/>
        <v>6999.5563726157925</v>
      </c>
      <c r="P21">
        <f t="shared" ca="1" si="5"/>
        <v>0.43207138102566622</v>
      </c>
    </row>
    <row r="22" spans="11:16" x14ac:dyDescent="0.2">
      <c r="K22">
        <f t="shared" ca="1" si="0"/>
        <v>194</v>
      </c>
      <c r="L22">
        <f t="shared" ca="1" si="1"/>
        <v>319.64887076084784</v>
      </c>
      <c r="M22">
        <f t="shared" ca="1" si="2"/>
        <v>99</v>
      </c>
      <c r="N22">
        <f t="shared" ca="1" si="3"/>
        <v>31645.238205323938</v>
      </c>
      <c r="O22">
        <f t="shared" ca="1" si="4"/>
        <v>12439.238205323938</v>
      </c>
      <c r="P22">
        <f t="shared" ca="1" si="5"/>
        <v>0.64767459155076212</v>
      </c>
    </row>
    <row r="23" spans="11:16" x14ac:dyDescent="0.2">
      <c r="K23">
        <f t="shared" ca="1" si="0"/>
        <v>622</v>
      </c>
      <c r="L23">
        <f t="shared" ca="1" si="1"/>
        <v>819.78744271312473</v>
      </c>
      <c r="M23">
        <f t="shared" ca="1" si="2"/>
        <v>52</v>
      </c>
      <c r="N23">
        <f t="shared" ca="1" si="3"/>
        <v>42628.947021082487</v>
      </c>
      <c r="O23">
        <f t="shared" ca="1" si="4"/>
        <v>10284.947021082487</v>
      </c>
      <c r="P23">
        <f t="shared" ca="1" si="5"/>
        <v>0.31798624230405909</v>
      </c>
    </row>
    <row r="24" spans="11:16" x14ac:dyDescent="0.2">
      <c r="K24">
        <f t="shared" ca="1" si="0"/>
        <v>317</v>
      </c>
      <c r="L24">
        <f t="shared" ca="1" si="1"/>
        <v>513.25020429803226</v>
      </c>
      <c r="M24">
        <f t="shared" ca="1" si="2"/>
        <v>284</v>
      </c>
      <c r="N24">
        <f t="shared" ca="1" si="3"/>
        <v>145763.05802064115</v>
      </c>
      <c r="O24">
        <f t="shared" ca="1" si="4"/>
        <v>55735.058020641154</v>
      </c>
      <c r="P24">
        <f t="shared" ca="1" si="5"/>
        <v>0.61908581797486506</v>
      </c>
    </row>
    <row r="25" spans="11:16" x14ac:dyDescent="0.2">
      <c r="K25">
        <f t="shared" ca="1" si="0"/>
        <v>911</v>
      </c>
      <c r="L25">
        <f t="shared" ca="1" si="1"/>
        <v>1446.9169968753547</v>
      </c>
      <c r="M25">
        <f t="shared" ca="1" si="2"/>
        <v>81</v>
      </c>
      <c r="N25">
        <f t="shared" ca="1" si="3"/>
        <v>117200.27674690374</v>
      </c>
      <c r="O25">
        <f t="shared" ca="1" si="4"/>
        <v>43409.276746903735</v>
      </c>
      <c r="P25">
        <f t="shared" ca="1" si="5"/>
        <v>0.58827332258546072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"/>
  <sheetData>
    <row r="1" spans="1:1" x14ac:dyDescent="0.2">
      <c r="A1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selection activeCell="G2" sqref="G2"/>
    </sheetView>
  </sheetViews>
  <sheetFormatPr baseColWidth="10" defaultRowHeight="15" x14ac:dyDescent="0.2"/>
  <cols>
    <col min="1" max="1" width="14.33203125" bestFit="1" customWidth="1"/>
    <col min="2" max="2" width="19.5" bestFit="1" customWidth="1"/>
    <col min="3" max="3" width="15.6640625" bestFit="1" customWidth="1"/>
    <col min="4" max="4" width="13.5" bestFit="1" customWidth="1"/>
    <col min="6" max="6" width="5" bestFit="1" customWidth="1"/>
    <col min="7" max="7" width="8.6640625" bestFit="1" customWidth="1"/>
  </cols>
  <sheetData>
    <row r="1" spans="1:8" x14ac:dyDescent="0.2">
      <c r="A1" t="s">
        <v>184</v>
      </c>
      <c r="B1" t="s">
        <v>191</v>
      </c>
      <c r="C1" t="s">
        <v>185</v>
      </c>
      <c r="D1" t="s">
        <v>192</v>
      </c>
      <c r="E1" t="s">
        <v>271</v>
      </c>
      <c r="F1" t="s">
        <v>19</v>
      </c>
      <c r="G1" t="s">
        <v>186</v>
      </c>
      <c r="H1" t="s">
        <v>272</v>
      </c>
    </row>
    <row r="2" spans="1:8" x14ac:dyDescent="0.2">
      <c r="A2" t="s">
        <v>189</v>
      </c>
      <c r="B2" t="s">
        <v>195</v>
      </c>
      <c r="D2" t="str">
        <f>CONCATENATE(B2, "-", E2)</f>
        <v>AUD38-001</v>
      </c>
      <c r="E2" s="1" t="s">
        <v>230</v>
      </c>
      <c r="G2">
        <f>H2*F2</f>
        <v>0</v>
      </c>
      <c r="H2">
        <v>0.85399999999999998</v>
      </c>
    </row>
    <row r="3" spans="1:8" x14ac:dyDescent="0.2">
      <c r="A3" t="s">
        <v>189</v>
      </c>
      <c r="B3" t="s">
        <v>195</v>
      </c>
      <c r="D3" t="str">
        <f>CONCATENATE(B3, "-", E3)</f>
        <v>AUD38-002</v>
      </c>
      <c r="E3" s="1" t="s">
        <v>231</v>
      </c>
      <c r="G3">
        <f>H3*F3</f>
        <v>0</v>
      </c>
      <c r="H3">
        <v>0.35199999999999998</v>
      </c>
    </row>
    <row r="4" spans="1:8" x14ac:dyDescent="0.2">
      <c r="A4" t="s">
        <v>189</v>
      </c>
      <c r="B4" t="s">
        <v>195</v>
      </c>
      <c r="D4" t="str">
        <f>CONCATENATE(B4, "-", E4)</f>
        <v>AUD38-003</v>
      </c>
      <c r="E4" s="1" t="s">
        <v>232</v>
      </c>
      <c r="G4">
        <f>H4*F4</f>
        <v>0</v>
      </c>
      <c r="H4">
        <v>0.80900000000000005</v>
      </c>
    </row>
    <row r="5" spans="1:8" x14ac:dyDescent="0.2">
      <c r="A5" t="s">
        <v>189</v>
      </c>
      <c r="B5" t="s">
        <v>195</v>
      </c>
      <c r="D5" t="str">
        <f>CONCATENATE(B5, "-", E5)</f>
        <v>AUD38-004</v>
      </c>
      <c r="E5" s="1" t="s">
        <v>233</v>
      </c>
      <c r="G5">
        <f>H5*F5</f>
        <v>0</v>
      </c>
      <c r="H5">
        <v>0.20200000000000001</v>
      </c>
    </row>
    <row r="6" spans="1:8" x14ac:dyDescent="0.2">
      <c r="A6" t="s">
        <v>189</v>
      </c>
      <c r="B6" t="s">
        <v>195</v>
      </c>
      <c r="D6" t="str">
        <f>CONCATENATE(B6, "-", E6)</f>
        <v>AUD38-005</v>
      </c>
      <c r="E6" s="1" t="s">
        <v>234</v>
      </c>
      <c r="G6">
        <f>H6*F6</f>
        <v>0</v>
      </c>
      <c r="H6">
        <v>0.65100000000000002</v>
      </c>
    </row>
    <row r="7" spans="1:8" x14ac:dyDescent="0.2">
      <c r="A7" t="s">
        <v>189</v>
      </c>
      <c r="B7" t="s">
        <v>195</v>
      </c>
      <c r="D7" t="str">
        <f>CONCATENATE(B7, "-", E7)</f>
        <v>AUD38-006</v>
      </c>
      <c r="E7" s="1" t="s">
        <v>235</v>
      </c>
      <c r="G7">
        <f>H7*F7</f>
        <v>0</v>
      </c>
      <c r="H7">
        <v>0.69399999999999995</v>
      </c>
    </row>
    <row r="8" spans="1:8" x14ac:dyDescent="0.2">
      <c r="A8" t="s">
        <v>189</v>
      </c>
      <c r="B8" t="s">
        <v>195</v>
      </c>
      <c r="D8" t="str">
        <f>CONCATENATE(B8, "-", E8)</f>
        <v>AUD38-007</v>
      </c>
      <c r="E8" s="1" t="s">
        <v>236</v>
      </c>
      <c r="G8">
        <f>H8*F8</f>
        <v>0</v>
      </c>
      <c r="H8">
        <v>0.60399999999999998</v>
      </c>
    </row>
    <row r="9" spans="1:8" x14ac:dyDescent="0.2">
      <c r="A9" t="s">
        <v>189</v>
      </c>
      <c r="B9" t="s">
        <v>195</v>
      </c>
      <c r="D9" t="str">
        <f>CONCATENATE(B9, "-", E9)</f>
        <v>AUD38-008</v>
      </c>
      <c r="E9" s="1" t="s">
        <v>237</v>
      </c>
      <c r="G9">
        <f>H9*F9</f>
        <v>0</v>
      </c>
      <c r="H9">
        <v>0.71099999999999997</v>
      </c>
    </row>
    <row r="10" spans="1:8" x14ac:dyDescent="0.2">
      <c r="A10" t="s">
        <v>189</v>
      </c>
      <c r="B10" t="s">
        <v>195</v>
      </c>
      <c r="D10" t="str">
        <f>CONCATENATE(B10, "-", E10)</f>
        <v>AUD38-009</v>
      </c>
      <c r="E10" s="1" t="s">
        <v>238</v>
      </c>
      <c r="G10">
        <f>H10*F10</f>
        <v>0</v>
      </c>
      <c r="H10">
        <v>0.59399999999999997</v>
      </c>
    </row>
    <row r="11" spans="1:8" x14ac:dyDescent="0.2">
      <c r="A11" t="s">
        <v>189</v>
      </c>
      <c r="B11" t="s">
        <v>195</v>
      </c>
      <c r="D11" t="str">
        <f>CONCATENATE(B11, "-", E11)</f>
        <v>AUD38-010</v>
      </c>
      <c r="E11" s="1" t="s">
        <v>239</v>
      </c>
      <c r="G11">
        <f>H11*F11</f>
        <v>0</v>
      </c>
      <c r="H11">
        <v>0.69799999999999995</v>
      </c>
    </row>
    <row r="12" spans="1:8" x14ac:dyDescent="0.2">
      <c r="A12" t="s">
        <v>189</v>
      </c>
      <c r="B12" t="s">
        <v>195</v>
      </c>
      <c r="D12" t="str">
        <f>CONCATENATE(B12, "-", E12)</f>
        <v>AUD38-011</v>
      </c>
      <c r="E12" s="1" t="s">
        <v>240</v>
      </c>
      <c r="G12">
        <f>H12*F12</f>
        <v>0</v>
      </c>
      <c r="H12">
        <v>0.59299999999999997</v>
      </c>
    </row>
    <row r="13" spans="1:8" x14ac:dyDescent="0.2">
      <c r="A13" t="s">
        <v>189</v>
      </c>
      <c r="B13" t="s">
        <v>195</v>
      </c>
      <c r="D13" t="str">
        <f>CONCATENATE(B13, "-", E13)</f>
        <v>AUD38-012</v>
      </c>
      <c r="E13" s="1" t="s">
        <v>241</v>
      </c>
      <c r="G13">
        <f>H13*F13</f>
        <v>0</v>
      </c>
      <c r="H13">
        <v>0.72899999999999998</v>
      </c>
    </row>
    <row r="14" spans="1:8" x14ac:dyDescent="0.2">
      <c r="A14" t="s">
        <v>189</v>
      </c>
      <c r="B14" t="s">
        <v>195</v>
      </c>
      <c r="D14" t="str">
        <f>CONCATENATE(B14, "-", E14)</f>
        <v>AUD38-013</v>
      </c>
      <c r="E14" s="1" t="s">
        <v>242</v>
      </c>
      <c r="G14">
        <f>H14*F14</f>
        <v>0</v>
      </c>
      <c r="H14">
        <v>0.35199999999999998</v>
      </c>
    </row>
    <row r="15" spans="1:8" x14ac:dyDescent="0.2">
      <c r="A15" t="s">
        <v>189</v>
      </c>
      <c r="B15" t="s">
        <v>195</v>
      </c>
      <c r="D15" t="str">
        <f>CONCATENATE(B15, "-", E15)</f>
        <v>AUD38-014</v>
      </c>
      <c r="E15" s="1" t="s">
        <v>243</v>
      </c>
      <c r="G15">
        <f>H15*F15</f>
        <v>0</v>
      </c>
      <c r="H15">
        <v>4.2999999999999997E-2</v>
      </c>
    </row>
    <row r="16" spans="1:8" x14ac:dyDescent="0.2">
      <c r="A16" t="s">
        <v>189</v>
      </c>
      <c r="B16" t="s">
        <v>195</v>
      </c>
      <c r="D16" t="str">
        <f>CONCATENATE(B16, "-", E16)</f>
        <v>AUD38-015</v>
      </c>
      <c r="E16" s="1" t="s">
        <v>244</v>
      </c>
      <c r="G16">
        <f>H16*F16</f>
        <v>0</v>
      </c>
      <c r="H16">
        <v>8.2000000000000003E-2</v>
      </c>
    </row>
    <row r="17" spans="1:8" x14ac:dyDescent="0.2">
      <c r="A17" t="s">
        <v>189</v>
      </c>
      <c r="B17" t="s">
        <v>195</v>
      </c>
      <c r="D17" t="str">
        <f>CONCATENATE(B17, "-", E17)</f>
        <v>AUD38-016</v>
      </c>
      <c r="E17" s="1" t="s">
        <v>245</v>
      </c>
      <c r="G17">
        <f>H17*F17</f>
        <v>0</v>
      </c>
      <c r="H17">
        <v>0.54100000000000004</v>
      </c>
    </row>
    <row r="18" spans="1:8" x14ac:dyDescent="0.2">
      <c r="A18" t="s">
        <v>189</v>
      </c>
      <c r="B18" t="s">
        <v>195</v>
      </c>
      <c r="D18" t="str">
        <f>CONCATENATE(B18, "-", E18)</f>
        <v>AUD38-017</v>
      </c>
      <c r="E18" s="1" t="s">
        <v>246</v>
      </c>
      <c r="G18">
        <f>H18*F18</f>
        <v>0</v>
      </c>
      <c r="H18">
        <v>0.78</v>
      </c>
    </row>
    <row r="19" spans="1:8" x14ac:dyDescent="0.2">
      <c r="A19" t="s">
        <v>189</v>
      </c>
      <c r="B19" t="s">
        <v>195</v>
      </c>
      <c r="D19" t="str">
        <f>CONCATENATE(B19, "-", E19)</f>
        <v>AUD38-018</v>
      </c>
      <c r="E19" s="1" t="s">
        <v>247</v>
      </c>
      <c r="G19">
        <f>H19*F19</f>
        <v>0</v>
      </c>
      <c r="H19">
        <v>0.98699999999999999</v>
      </c>
    </row>
    <row r="20" spans="1:8" x14ac:dyDescent="0.2">
      <c r="A20" t="s">
        <v>189</v>
      </c>
      <c r="B20" t="s">
        <v>195</v>
      </c>
      <c r="D20" t="str">
        <f>CONCATENATE(B20, "-", E20)</f>
        <v>AUD38-019</v>
      </c>
      <c r="E20" s="1" t="s">
        <v>248</v>
      </c>
      <c r="G20">
        <f>H20*F20</f>
        <v>0</v>
      </c>
      <c r="H20">
        <v>0.24299999999999999</v>
      </c>
    </row>
    <row r="21" spans="1:8" x14ac:dyDescent="0.2">
      <c r="A21" t="s">
        <v>189</v>
      </c>
      <c r="B21" t="s">
        <v>195</v>
      </c>
      <c r="D21" t="str">
        <f>CONCATENATE(B21, "-", E21)</f>
        <v>AUD38-020</v>
      </c>
      <c r="E21" s="1" t="s">
        <v>249</v>
      </c>
      <c r="G21">
        <f>H21*F21</f>
        <v>0</v>
      </c>
      <c r="H21">
        <v>0.59099999999999997</v>
      </c>
    </row>
    <row r="22" spans="1:8" x14ac:dyDescent="0.2">
      <c r="A22" t="s">
        <v>189</v>
      </c>
      <c r="B22" t="s">
        <v>195</v>
      </c>
      <c r="D22" t="str">
        <f>CONCATENATE(B22, "-", E22)</f>
        <v>AUD38-021</v>
      </c>
      <c r="E22" s="1" t="s">
        <v>250</v>
      </c>
      <c r="G22">
        <f>H22*F22</f>
        <v>0</v>
      </c>
      <c r="H22">
        <v>0.36799999999999999</v>
      </c>
    </row>
    <row r="23" spans="1:8" x14ac:dyDescent="0.2">
      <c r="A23" t="s">
        <v>189</v>
      </c>
      <c r="B23" t="s">
        <v>195</v>
      </c>
      <c r="D23" t="str">
        <f>CONCATENATE(B23, "-", E23)</f>
        <v>AUD38-022</v>
      </c>
      <c r="E23" s="1" t="s">
        <v>251</v>
      </c>
      <c r="G23">
        <f>H23*F23</f>
        <v>0</v>
      </c>
      <c r="H23">
        <v>0.46899999999999997</v>
      </c>
    </row>
    <row r="24" spans="1:8" x14ac:dyDescent="0.2">
      <c r="A24" t="s">
        <v>189</v>
      </c>
      <c r="B24" t="s">
        <v>195</v>
      </c>
      <c r="D24" t="str">
        <f>CONCATENATE(B24, "-", E24)</f>
        <v>AUD38-023</v>
      </c>
      <c r="E24" s="1" t="s">
        <v>252</v>
      </c>
      <c r="G24">
        <f>H24*F24</f>
        <v>0</v>
      </c>
      <c r="H24">
        <v>0.51</v>
      </c>
    </row>
    <row r="25" spans="1:8" x14ac:dyDescent="0.2">
      <c r="A25" t="s">
        <v>188</v>
      </c>
      <c r="B25" t="s">
        <v>194</v>
      </c>
      <c r="D25" t="str">
        <f>CONCATENATE(B25, "-", E25)</f>
        <v>CAS23-001</v>
      </c>
      <c r="E25" s="1" t="s">
        <v>230</v>
      </c>
      <c r="G25">
        <f>H25*F25</f>
        <v>0</v>
      </c>
      <c r="H25">
        <v>0.19800000000000001</v>
      </c>
    </row>
    <row r="26" spans="1:8" x14ac:dyDescent="0.2">
      <c r="A26" t="s">
        <v>188</v>
      </c>
      <c r="B26" t="s">
        <v>194</v>
      </c>
      <c r="D26" t="str">
        <f>CONCATENATE(B26, "-", E26)</f>
        <v>CAS23-002</v>
      </c>
      <c r="E26" s="1" t="s">
        <v>231</v>
      </c>
      <c r="G26">
        <f>H26*F26</f>
        <v>0</v>
      </c>
      <c r="H26">
        <v>0.65500000000000003</v>
      </c>
    </row>
    <row r="27" spans="1:8" x14ac:dyDescent="0.2">
      <c r="A27" t="s">
        <v>188</v>
      </c>
      <c r="B27" t="s">
        <v>194</v>
      </c>
      <c r="D27" t="str">
        <f>CONCATENATE(B27, "-", E27)</f>
        <v>CAS23-003</v>
      </c>
      <c r="E27" s="1" t="s">
        <v>232</v>
      </c>
      <c r="G27">
        <f>H27*F27</f>
        <v>0</v>
      </c>
      <c r="H27">
        <v>0.83</v>
      </c>
    </row>
    <row r="28" spans="1:8" x14ac:dyDescent="0.2">
      <c r="A28" t="s">
        <v>188</v>
      </c>
      <c r="B28" t="s">
        <v>194</v>
      </c>
      <c r="D28" t="str">
        <f>CONCATENATE(B28, "-", E28)</f>
        <v>CAS23-004</v>
      </c>
      <c r="E28" s="1" t="s">
        <v>233</v>
      </c>
      <c r="G28">
        <f>H28*F28</f>
        <v>0</v>
      </c>
      <c r="H28">
        <v>0.64700000000000002</v>
      </c>
    </row>
    <row r="29" spans="1:8" x14ac:dyDescent="0.2">
      <c r="A29" t="s">
        <v>188</v>
      </c>
      <c r="B29" t="s">
        <v>194</v>
      </c>
      <c r="D29" t="str">
        <f>CONCATENATE(B29, "-", E29)</f>
        <v>CAS23-005</v>
      </c>
      <c r="E29" s="1" t="s">
        <v>234</v>
      </c>
      <c r="G29">
        <f>H29*F29</f>
        <v>0</v>
      </c>
      <c r="H29">
        <v>0.35199999999999998</v>
      </c>
    </row>
    <row r="30" spans="1:8" x14ac:dyDescent="0.2">
      <c r="A30" t="s">
        <v>188</v>
      </c>
      <c r="B30" t="s">
        <v>194</v>
      </c>
      <c r="D30" t="str">
        <f>CONCATENATE(B30, "-", E30)</f>
        <v>CAS23-006</v>
      </c>
      <c r="E30" s="1" t="s">
        <v>235</v>
      </c>
      <c r="G30">
        <f>H30*F30</f>
        <v>0</v>
      </c>
      <c r="H30">
        <v>0.46200000000000002</v>
      </c>
    </row>
    <row r="31" spans="1:8" x14ac:dyDescent="0.2">
      <c r="A31" t="s">
        <v>188</v>
      </c>
      <c r="B31" t="s">
        <v>194</v>
      </c>
      <c r="D31" t="str">
        <f>CONCATENATE(B31, "-", E31)</f>
        <v>CAS23-007</v>
      </c>
      <c r="E31" s="1" t="s">
        <v>236</v>
      </c>
      <c r="G31">
        <f>H31*F31</f>
        <v>0</v>
      </c>
      <c r="H31">
        <v>2.1999999999999999E-2</v>
      </c>
    </row>
    <row r="32" spans="1:8" x14ac:dyDescent="0.2">
      <c r="A32" t="s">
        <v>188</v>
      </c>
      <c r="B32" t="s">
        <v>194</v>
      </c>
      <c r="D32" t="str">
        <f>CONCATENATE(B32, "-", E32)</f>
        <v>CAS23-008</v>
      </c>
      <c r="E32" s="1" t="s">
        <v>237</v>
      </c>
      <c r="G32">
        <f>H32*F32</f>
        <v>0</v>
      </c>
      <c r="H32">
        <v>0.39500000000000002</v>
      </c>
    </row>
    <row r="33" spans="1:8" x14ac:dyDescent="0.2">
      <c r="A33" t="s">
        <v>188</v>
      </c>
      <c r="B33" t="s">
        <v>194</v>
      </c>
      <c r="D33" t="str">
        <f>CONCATENATE(B33, "-", E33)</f>
        <v>CAS23-009</v>
      </c>
      <c r="E33" s="1" t="s">
        <v>238</v>
      </c>
      <c r="G33">
        <f>H33*F33</f>
        <v>0</v>
      </c>
      <c r="H33">
        <v>3.2000000000000001E-2</v>
      </c>
    </row>
    <row r="34" spans="1:8" x14ac:dyDescent="0.2">
      <c r="A34" t="s">
        <v>188</v>
      </c>
      <c r="B34" t="s">
        <v>194</v>
      </c>
      <c r="D34" t="str">
        <f>CONCATENATE(B34, "-", E34)</f>
        <v>CAS23-010</v>
      </c>
      <c r="E34" s="1" t="s">
        <v>239</v>
      </c>
      <c r="G34">
        <f>H34*F34</f>
        <v>0</v>
      </c>
      <c r="H34">
        <v>0.157</v>
      </c>
    </row>
    <row r="35" spans="1:8" x14ac:dyDescent="0.2">
      <c r="A35" t="s">
        <v>188</v>
      </c>
      <c r="B35" t="s">
        <v>194</v>
      </c>
      <c r="D35" t="str">
        <f>CONCATENATE(B35, "-", E35)</f>
        <v>CAS23-011</v>
      </c>
      <c r="E35" s="1" t="s">
        <v>240</v>
      </c>
      <c r="G35">
        <f>H35*F35</f>
        <v>0</v>
      </c>
      <c r="H35">
        <v>0.90200000000000002</v>
      </c>
    </row>
    <row r="36" spans="1:8" x14ac:dyDescent="0.2">
      <c r="A36" t="s">
        <v>188</v>
      </c>
      <c r="B36" t="s">
        <v>194</v>
      </c>
      <c r="D36" t="str">
        <f>CONCATENATE(B36, "-", E36)</f>
        <v>CAS23-012</v>
      </c>
      <c r="E36" s="1" t="s">
        <v>241</v>
      </c>
      <c r="G36">
        <f>H36*F36</f>
        <v>0</v>
      </c>
      <c r="H36">
        <v>0.41799999999999998</v>
      </c>
    </row>
    <row r="37" spans="1:8" x14ac:dyDescent="0.2">
      <c r="A37" t="s">
        <v>188</v>
      </c>
      <c r="B37" t="s">
        <v>194</v>
      </c>
      <c r="D37" t="str">
        <f>CONCATENATE(B37, "-", E37)</f>
        <v>CAS23-013</v>
      </c>
      <c r="E37" s="1" t="s">
        <v>242</v>
      </c>
      <c r="G37">
        <f>H37*F37</f>
        <v>0</v>
      </c>
      <c r="H37">
        <v>0.84799999999999998</v>
      </c>
    </row>
    <row r="38" spans="1:8" x14ac:dyDescent="0.2">
      <c r="A38" t="s">
        <v>188</v>
      </c>
      <c r="B38" t="s">
        <v>194</v>
      </c>
      <c r="D38" t="str">
        <f>CONCATENATE(B38, "-", E38)</f>
        <v>CAS23-014</v>
      </c>
      <c r="E38" s="1" t="s">
        <v>243</v>
      </c>
      <c r="G38">
        <f>H38*F38</f>
        <v>0</v>
      </c>
      <c r="H38">
        <v>0.69099999999999995</v>
      </c>
    </row>
    <row r="39" spans="1:8" x14ac:dyDescent="0.2">
      <c r="A39" t="s">
        <v>188</v>
      </c>
      <c r="B39" t="s">
        <v>194</v>
      </c>
      <c r="D39" t="str">
        <f>CONCATENATE(B39, "-", E39)</f>
        <v>CAS23-015</v>
      </c>
      <c r="E39" s="1" t="s">
        <v>244</v>
      </c>
      <c r="G39">
        <f>H39*F39</f>
        <v>0</v>
      </c>
      <c r="H39">
        <v>0.51900000000000002</v>
      </c>
    </row>
    <row r="40" spans="1:8" x14ac:dyDescent="0.2">
      <c r="A40" t="s">
        <v>188</v>
      </c>
      <c r="B40" t="s">
        <v>194</v>
      </c>
      <c r="D40" t="str">
        <f>CONCATENATE(B40, "-", E40)</f>
        <v>CAS23-016</v>
      </c>
      <c r="E40" s="1" t="s">
        <v>245</v>
      </c>
      <c r="G40">
        <f>H40*F40</f>
        <v>0</v>
      </c>
      <c r="H40">
        <v>0.68100000000000005</v>
      </c>
    </row>
    <row r="41" spans="1:8" x14ac:dyDescent="0.2">
      <c r="A41" t="s">
        <v>188</v>
      </c>
      <c r="B41" t="s">
        <v>194</v>
      </c>
      <c r="D41" t="str">
        <f>CONCATENATE(B41, "-", E41)</f>
        <v>CAS23-017</v>
      </c>
      <c r="E41" s="1" t="s">
        <v>246</v>
      </c>
      <c r="G41">
        <f>H41*F41</f>
        <v>0</v>
      </c>
      <c r="H41">
        <v>0.86099999999999999</v>
      </c>
    </row>
    <row r="42" spans="1:8" x14ac:dyDescent="0.2">
      <c r="A42" t="s">
        <v>188</v>
      </c>
      <c r="B42" t="s">
        <v>194</v>
      </c>
      <c r="D42" t="str">
        <f>CONCATENATE(B42, "-", E42)</f>
        <v>CAS23-018</v>
      </c>
      <c r="E42" s="1" t="s">
        <v>247</v>
      </c>
      <c r="G42">
        <f>H42*F42</f>
        <v>0</v>
      </c>
      <c r="H42">
        <v>4.7E-2</v>
      </c>
    </row>
    <row r="43" spans="1:8" x14ac:dyDescent="0.2">
      <c r="A43" t="s">
        <v>188</v>
      </c>
      <c r="B43" t="s">
        <v>194</v>
      </c>
      <c r="D43" t="str">
        <f>CONCATENATE(B43, "-", E43)</f>
        <v>CAS23-019</v>
      </c>
      <c r="E43" s="1" t="s">
        <v>248</v>
      </c>
      <c r="G43">
        <f>H43*F43</f>
        <v>0</v>
      </c>
      <c r="H43">
        <v>0.41499999999999998</v>
      </c>
    </row>
    <row r="44" spans="1:8" x14ac:dyDescent="0.2">
      <c r="A44" t="s">
        <v>188</v>
      </c>
      <c r="B44" t="s">
        <v>194</v>
      </c>
      <c r="D44" t="str">
        <f>CONCATENATE(B44, "-", E44)</f>
        <v>CAS23-020</v>
      </c>
      <c r="E44" s="1" t="s">
        <v>249</v>
      </c>
      <c r="G44">
        <f>H44*F44</f>
        <v>0</v>
      </c>
      <c r="H44">
        <v>0.29399999999999998</v>
      </c>
    </row>
    <row r="45" spans="1:8" x14ac:dyDescent="0.2">
      <c r="A45" t="s">
        <v>188</v>
      </c>
      <c r="B45" t="s">
        <v>194</v>
      </c>
      <c r="D45" t="str">
        <f>CONCATENATE(B45, "-", E45)</f>
        <v>CAS23-021</v>
      </c>
      <c r="E45" s="1" t="s">
        <v>250</v>
      </c>
      <c r="G45">
        <f>H45*F45</f>
        <v>0</v>
      </c>
      <c r="H45">
        <v>0.67900000000000005</v>
      </c>
    </row>
    <row r="46" spans="1:8" x14ac:dyDescent="0.2">
      <c r="A46" t="s">
        <v>188</v>
      </c>
      <c r="B46" t="s">
        <v>194</v>
      </c>
      <c r="D46" t="str">
        <f>CONCATENATE(B46, "-", E46)</f>
        <v>CAS23-022</v>
      </c>
      <c r="E46" s="1" t="s">
        <v>251</v>
      </c>
      <c r="G46">
        <f>H46*F46</f>
        <v>0</v>
      </c>
      <c r="H46">
        <v>0.83099999999999996</v>
      </c>
    </row>
    <row r="47" spans="1:8" x14ac:dyDescent="0.2">
      <c r="A47" t="s">
        <v>188</v>
      </c>
      <c r="B47" t="s">
        <v>194</v>
      </c>
      <c r="D47" t="str">
        <f>CONCATENATE(B47, "-", E47)</f>
        <v>CAS23-023</v>
      </c>
      <c r="E47" s="1" t="s">
        <v>252</v>
      </c>
      <c r="G47">
        <f>H47*F47</f>
        <v>0</v>
      </c>
      <c r="H47">
        <v>0.29699999999999999</v>
      </c>
    </row>
    <row r="48" spans="1:8" x14ac:dyDescent="0.2">
      <c r="A48" t="s">
        <v>188</v>
      </c>
      <c r="B48" t="s">
        <v>194</v>
      </c>
      <c r="D48" t="str">
        <f>CONCATENATE(B48, "-", E48)</f>
        <v>CAS23-024</v>
      </c>
      <c r="E48" s="1" t="s">
        <v>253</v>
      </c>
      <c r="G48">
        <f>H48*F48</f>
        <v>0</v>
      </c>
      <c r="H48">
        <v>0.504</v>
      </c>
    </row>
    <row r="49" spans="1:8" x14ac:dyDescent="0.2">
      <c r="A49" t="s">
        <v>188</v>
      </c>
      <c r="B49" t="s">
        <v>194</v>
      </c>
      <c r="D49" t="str">
        <f>CONCATENATE(B49, "-", E49)</f>
        <v>CAS23-025</v>
      </c>
      <c r="E49" s="1" t="s">
        <v>254</v>
      </c>
      <c r="G49">
        <f>H49*F49</f>
        <v>0</v>
      </c>
      <c r="H49">
        <v>0.66300000000000003</v>
      </c>
    </row>
    <row r="50" spans="1:8" x14ac:dyDescent="0.2">
      <c r="A50" t="s">
        <v>188</v>
      </c>
      <c r="B50" t="s">
        <v>194</v>
      </c>
      <c r="D50" t="str">
        <f>CONCATENATE(B50, "-", E50)</f>
        <v>CAS23-026</v>
      </c>
      <c r="E50" s="1" t="s">
        <v>255</v>
      </c>
      <c r="G50">
        <f>H50*F50</f>
        <v>0</v>
      </c>
      <c r="H50">
        <v>0.98199999999999998</v>
      </c>
    </row>
    <row r="51" spans="1:8" x14ac:dyDescent="0.2">
      <c r="A51" t="s">
        <v>188</v>
      </c>
      <c r="B51" t="s">
        <v>194</v>
      </c>
      <c r="D51" t="str">
        <f>CONCATENATE(B51, "-", E51)</f>
        <v>CAS23-027</v>
      </c>
      <c r="E51" s="1" t="s">
        <v>256</v>
      </c>
      <c r="G51">
        <f>H51*F51</f>
        <v>0</v>
      </c>
      <c r="H51">
        <v>0.26500000000000001</v>
      </c>
    </row>
    <row r="52" spans="1:8" x14ac:dyDescent="0.2">
      <c r="A52" t="s">
        <v>188</v>
      </c>
      <c r="B52" t="s">
        <v>194</v>
      </c>
      <c r="D52" t="str">
        <f>CONCATENATE(B52, "-", E52)</f>
        <v>CAS23-028</v>
      </c>
      <c r="E52" s="1" t="s">
        <v>257</v>
      </c>
      <c r="G52">
        <f>H52*F52</f>
        <v>0</v>
      </c>
      <c r="H52">
        <v>5.8000000000000003E-2</v>
      </c>
    </row>
    <row r="53" spans="1:8" x14ac:dyDescent="0.2">
      <c r="A53" t="s">
        <v>188</v>
      </c>
      <c r="B53" t="s">
        <v>194</v>
      </c>
      <c r="D53" t="str">
        <f>CONCATENATE(B53, "-", E53)</f>
        <v>CAS23-029</v>
      </c>
      <c r="E53" s="1" t="s">
        <v>258</v>
      </c>
      <c r="G53">
        <f>H53*F53</f>
        <v>0</v>
      </c>
      <c r="H53">
        <v>0.96099999999999997</v>
      </c>
    </row>
    <row r="54" spans="1:8" x14ac:dyDescent="0.2">
      <c r="A54" t="s">
        <v>188</v>
      </c>
      <c r="B54" t="s">
        <v>194</v>
      </c>
      <c r="D54" t="str">
        <f>CONCATENATE(B54, "-", E54)</f>
        <v>CAS23-030</v>
      </c>
      <c r="E54" s="1" t="s">
        <v>259</v>
      </c>
      <c r="G54">
        <f>H54*F54</f>
        <v>0</v>
      </c>
      <c r="H54">
        <v>0.91400000000000003</v>
      </c>
    </row>
    <row r="55" spans="1:8" x14ac:dyDescent="0.2">
      <c r="A55" t="s">
        <v>188</v>
      </c>
      <c r="B55" t="s">
        <v>194</v>
      </c>
      <c r="D55" t="str">
        <f>CONCATENATE(B55, "-", E55)</f>
        <v>CAS23-031</v>
      </c>
      <c r="E55" s="1" t="s">
        <v>260</v>
      </c>
      <c r="G55">
        <f>H55*F55</f>
        <v>0</v>
      </c>
      <c r="H55">
        <v>0.17299999999999999</v>
      </c>
    </row>
    <row r="56" spans="1:8" x14ac:dyDescent="0.2">
      <c r="A56" t="s">
        <v>188</v>
      </c>
      <c r="B56" t="s">
        <v>194</v>
      </c>
      <c r="D56" t="str">
        <f>CONCATENATE(B56, "-", E56)</f>
        <v>CAS23-032</v>
      </c>
      <c r="E56" s="1" t="s">
        <v>261</v>
      </c>
      <c r="G56">
        <f>H56*F56</f>
        <v>0</v>
      </c>
      <c r="H56">
        <v>0.95499999999999996</v>
      </c>
    </row>
    <row r="57" spans="1:8" x14ac:dyDescent="0.2">
      <c r="A57" t="s">
        <v>188</v>
      </c>
      <c r="B57" t="s">
        <v>194</v>
      </c>
      <c r="D57" t="str">
        <f>CONCATENATE(B57, "-", E57)</f>
        <v>CAS23-033</v>
      </c>
      <c r="E57" s="1" t="s">
        <v>262</v>
      </c>
      <c r="G57">
        <f>H57*F57</f>
        <v>0</v>
      </c>
      <c r="H57">
        <v>0.89400000000000002</v>
      </c>
    </row>
    <row r="58" spans="1:8" x14ac:dyDescent="0.2">
      <c r="A58" t="s">
        <v>188</v>
      </c>
      <c r="B58" t="s">
        <v>194</v>
      </c>
      <c r="D58" t="str">
        <f>CONCATENATE(B58, "-", E58)</f>
        <v>CAS23-034</v>
      </c>
      <c r="E58" s="1" t="s">
        <v>263</v>
      </c>
      <c r="G58">
        <f>H58*F58</f>
        <v>0</v>
      </c>
      <c r="H58">
        <v>0.23200000000000001</v>
      </c>
    </row>
    <row r="59" spans="1:8" x14ac:dyDescent="0.2">
      <c r="A59" t="s">
        <v>188</v>
      </c>
      <c r="B59" t="s">
        <v>194</v>
      </c>
      <c r="D59" t="str">
        <f>CONCATENATE(B59, "-", E59)</f>
        <v>CAS23-035</v>
      </c>
      <c r="E59" s="1" t="s">
        <v>264</v>
      </c>
      <c r="G59">
        <f>H59*F59</f>
        <v>0</v>
      </c>
      <c r="H59">
        <v>4.1000000000000002E-2</v>
      </c>
    </row>
    <row r="60" spans="1:8" x14ac:dyDescent="0.2">
      <c r="A60" t="s">
        <v>188</v>
      </c>
      <c r="B60" t="s">
        <v>194</v>
      </c>
      <c r="D60" t="str">
        <f>CONCATENATE(B60, "-", E60)</f>
        <v>CAS23-036</v>
      </c>
      <c r="E60" s="1" t="s">
        <v>265</v>
      </c>
      <c r="G60">
        <f>H60*F60</f>
        <v>0</v>
      </c>
      <c r="H60">
        <v>0.59699999999999998</v>
      </c>
    </row>
    <row r="61" spans="1:8" x14ac:dyDescent="0.2">
      <c r="A61" t="s">
        <v>188</v>
      </c>
      <c r="B61" t="s">
        <v>194</v>
      </c>
      <c r="D61" t="str">
        <f>CONCATENATE(B61, "-", E61)</f>
        <v>CAS23-037</v>
      </c>
      <c r="E61" s="1" t="s">
        <v>266</v>
      </c>
      <c r="G61">
        <f>H61*F61</f>
        <v>0</v>
      </c>
      <c r="H61">
        <v>0.19600000000000001</v>
      </c>
    </row>
    <row r="62" spans="1:8" x14ac:dyDescent="0.2">
      <c r="A62" t="s">
        <v>188</v>
      </c>
      <c r="B62" t="s">
        <v>194</v>
      </c>
      <c r="D62" t="str">
        <f>CONCATENATE(B62, "-", E62)</f>
        <v>CAS23-038</v>
      </c>
      <c r="E62" s="1" t="s">
        <v>267</v>
      </c>
      <c r="G62">
        <f>H62*F62</f>
        <v>0</v>
      </c>
      <c r="H62">
        <v>0.375</v>
      </c>
    </row>
    <row r="63" spans="1:8" x14ac:dyDescent="0.2">
      <c r="A63" t="s">
        <v>188</v>
      </c>
      <c r="B63" t="s">
        <v>194</v>
      </c>
      <c r="D63" t="str">
        <f>CONCATENATE(B63, "-", E63)</f>
        <v>CAS23-039</v>
      </c>
      <c r="E63" s="1" t="s">
        <v>268</v>
      </c>
      <c r="G63">
        <f>H63*F63</f>
        <v>0</v>
      </c>
      <c r="H63">
        <v>0.41899999999999998</v>
      </c>
    </row>
    <row r="64" spans="1:8" x14ac:dyDescent="0.2">
      <c r="A64" t="s">
        <v>188</v>
      </c>
      <c r="B64" t="s">
        <v>194</v>
      </c>
      <c r="D64" t="str">
        <f>CONCATENATE(B64, "-", E64)</f>
        <v>CAS23-040</v>
      </c>
      <c r="E64" s="1" t="s">
        <v>269</v>
      </c>
      <c r="G64">
        <f>H64*F64</f>
        <v>0</v>
      </c>
      <c r="H64">
        <v>0.88600000000000001</v>
      </c>
    </row>
    <row r="65" spans="1:8" x14ac:dyDescent="0.2">
      <c r="A65" t="s">
        <v>188</v>
      </c>
      <c r="B65" t="s">
        <v>194</v>
      </c>
      <c r="D65" t="str">
        <f>CONCATENATE(B65, "-", E65)</f>
        <v>CAS23-041</v>
      </c>
      <c r="E65" s="1" t="s">
        <v>270</v>
      </c>
      <c r="G65">
        <f>H65*F65</f>
        <v>0</v>
      </c>
      <c r="H65">
        <v>3.1E-2</v>
      </c>
    </row>
    <row r="66" spans="1:8" x14ac:dyDescent="0.2">
      <c r="A66" t="s">
        <v>187</v>
      </c>
      <c r="B66" t="s">
        <v>193</v>
      </c>
      <c r="D66" t="str">
        <f>CONCATENATE(B66, "-", E66)</f>
        <v>COM15-001</v>
      </c>
      <c r="E66" s="1" t="s">
        <v>230</v>
      </c>
      <c r="G66">
        <f>H66*F66</f>
        <v>0</v>
      </c>
      <c r="H66">
        <v>0.873</v>
      </c>
    </row>
    <row r="67" spans="1:8" x14ac:dyDescent="0.2">
      <c r="A67" t="s">
        <v>187</v>
      </c>
      <c r="B67" t="s">
        <v>193</v>
      </c>
      <c r="D67" t="str">
        <f>CONCATENATE(B67, "-", E67)</f>
        <v>COM15-002</v>
      </c>
      <c r="E67" s="1" t="s">
        <v>231</v>
      </c>
      <c r="G67">
        <f>H67*F67</f>
        <v>0</v>
      </c>
      <c r="H67">
        <v>0.25700000000000001</v>
      </c>
    </row>
    <row r="68" spans="1:8" x14ac:dyDescent="0.2">
      <c r="A68" t="s">
        <v>187</v>
      </c>
      <c r="B68" t="s">
        <v>193</v>
      </c>
      <c r="D68" t="str">
        <f>CONCATENATE(B68, "-", E68)</f>
        <v>COM15-003</v>
      </c>
      <c r="E68" s="1" t="s">
        <v>232</v>
      </c>
      <c r="G68">
        <f>H68*F68</f>
        <v>0</v>
      </c>
      <c r="H68">
        <v>0.55000000000000004</v>
      </c>
    </row>
    <row r="69" spans="1:8" x14ac:dyDescent="0.2">
      <c r="A69" t="s">
        <v>187</v>
      </c>
      <c r="B69" t="s">
        <v>193</v>
      </c>
      <c r="D69" t="str">
        <f>CONCATENATE(B69, "-", E69)</f>
        <v>COM15-004</v>
      </c>
      <c r="E69" s="1" t="s">
        <v>233</v>
      </c>
      <c r="G69">
        <f>H69*F69</f>
        <v>0</v>
      </c>
      <c r="H69">
        <v>4.8000000000000001E-2</v>
      </c>
    </row>
    <row r="70" spans="1:8" x14ac:dyDescent="0.2">
      <c r="A70" t="s">
        <v>187</v>
      </c>
      <c r="B70" t="s">
        <v>193</v>
      </c>
      <c r="D70" t="str">
        <f>CONCATENATE(B70, "-", E70)</f>
        <v>COM15-005</v>
      </c>
      <c r="E70" s="1" t="s">
        <v>234</v>
      </c>
      <c r="G70">
        <f>H70*F70</f>
        <v>0</v>
      </c>
      <c r="H70">
        <v>0.71899999999999997</v>
      </c>
    </row>
    <row r="71" spans="1:8" x14ac:dyDescent="0.2">
      <c r="A71" t="s">
        <v>187</v>
      </c>
      <c r="B71" t="s">
        <v>193</v>
      </c>
      <c r="D71" t="str">
        <f>CONCATENATE(B71, "-", E71)</f>
        <v>COM15-006</v>
      </c>
      <c r="E71" s="1" t="s">
        <v>235</v>
      </c>
      <c r="G71">
        <f>H71*F71</f>
        <v>0</v>
      </c>
      <c r="H71">
        <v>0.109</v>
      </c>
    </row>
    <row r="72" spans="1:8" x14ac:dyDescent="0.2">
      <c r="A72" t="s">
        <v>187</v>
      </c>
      <c r="B72" t="s">
        <v>193</v>
      </c>
      <c r="D72" t="str">
        <f>CONCATENATE(B72, "-", E72)</f>
        <v>COM15-007</v>
      </c>
      <c r="E72" s="1" t="s">
        <v>236</v>
      </c>
      <c r="G72">
        <f>H72*F72</f>
        <v>0</v>
      </c>
      <c r="H72">
        <v>0.80600000000000005</v>
      </c>
    </row>
    <row r="73" spans="1:8" x14ac:dyDescent="0.2">
      <c r="A73" t="s">
        <v>187</v>
      </c>
      <c r="B73" t="s">
        <v>193</v>
      </c>
      <c r="D73" t="str">
        <f>CONCATENATE(B73, "-", E73)</f>
        <v>COM15-008</v>
      </c>
      <c r="E73" s="1" t="s">
        <v>237</v>
      </c>
      <c r="G73">
        <f>H73*F73</f>
        <v>0</v>
      </c>
      <c r="H73">
        <v>0.82099999999999995</v>
      </c>
    </row>
    <row r="74" spans="1:8" x14ac:dyDescent="0.2">
      <c r="A74" t="s">
        <v>187</v>
      </c>
      <c r="B74" t="s">
        <v>193</v>
      </c>
      <c r="D74" t="str">
        <f>CONCATENATE(B74, "-", E74)</f>
        <v>COM15-009</v>
      </c>
      <c r="E74" s="1" t="s">
        <v>238</v>
      </c>
      <c r="G74">
        <f>H74*F74</f>
        <v>0</v>
      </c>
      <c r="H74">
        <v>0.96099999999999997</v>
      </c>
    </row>
    <row r="75" spans="1:8" x14ac:dyDescent="0.2">
      <c r="A75" t="s">
        <v>187</v>
      </c>
      <c r="B75" t="s">
        <v>193</v>
      </c>
      <c r="D75" t="str">
        <f>CONCATENATE(B75, "-", E75)</f>
        <v>COM15-010</v>
      </c>
      <c r="E75" s="1" t="s">
        <v>239</v>
      </c>
      <c r="G75">
        <f>H75*F75</f>
        <v>0</v>
      </c>
      <c r="H75">
        <v>0.94399999999999995</v>
      </c>
    </row>
    <row r="76" spans="1:8" x14ac:dyDescent="0.2">
      <c r="A76" t="s">
        <v>187</v>
      </c>
      <c r="B76" t="s">
        <v>193</v>
      </c>
      <c r="D76" t="str">
        <f>CONCATENATE(B76, "-", E76)</f>
        <v>COM15-011</v>
      </c>
      <c r="E76" s="1" t="s">
        <v>240</v>
      </c>
      <c r="G76">
        <f>H76*F76</f>
        <v>0</v>
      </c>
      <c r="H76">
        <v>0.39</v>
      </c>
    </row>
    <row r="77" spans="1:8" x14ac:dyDescent="0.2">
      <c r="A77" t="s">
        <v>187</v>
      </c>
      <c r="B77" t="s">
        <v>193</v>
      </c>
      <c r="D77" t="str">
        <f>CONCATENATE(B77, "-", E77)</f>
        <v>COM15-012</v>
      </c>
      <c r="E77" s="1" t="s">
        <v>241</v>
      </c>
      <c r="G77">
        <f>H77*F77</f>
        <v>0</v>
      </c>
      <c r="H77">
        <v>0.26900000000000002</v>
      </c>
    </row>
    <row r="78" spans="1:8" x14ac:dyDescent="0.2">
      <c r="A78" t="s">
        <v>187</v>
      </c>
      <c r="B78" t="s">
        <v>193</v>
      </c>
      <c r="D78" t="str">
        <f>CONCATENATE(B78, "-", E78)</f>
        <v>COM15-013</v>
      </c>
      <c r="E78" s="1" t="s">
        <v>242</v>
      </c>
      <c r="G78">
        <f>H78*F78</f>
        <v>0</v>
      </c>
      <c r="H78">
        <v>0.47099999999999997</v>
      </c>
    </row>
    <row r="79" spans="1:8" x14ac:dyDescent="0.2">
      <c r="A79" t="s">
        <v>187</v>
      </c>
      <c r="B79" t="s">
        <v>193</v>
      </c>
      <c r="D79" t="str">
        <f>CONCATENATE(B79, "-", E79)</f>
        <v>COM15-014</v>
      </c>
      <c r="E79" s="1" t="s">
        <v>243</v>
      </c>
      <c r="G79">
        <f>H79*F79</f>
        <v>0</v>
      </c>
      <c r="H79">
        <v>0.38700000000000001</v>
      </c>
    </row>
    <row r="80" spans="1:8" x14ac:dyDescent="0.2">
      <c r="A80" t="s">
        <v>187</v>
      </c>
      <c r="B80" t="s">
        <v>193</v>
      </c>
      <c r="D80" t="str">
        <f>CONCATENATE(B80, "-", E80)</f>
        <v>COM15-015</v>
      </c>
      <c r="E80" s="1" t="s">
        <v>244</v>
      </c>
      <c r="G80">
        <f>H80*F80</f>
        <v>0</v>
      </c>
      <c r="H80">
        <v>0.21299999999999999</v>
      </c>
    </row>
    <row r="81" spans="1:8" x14ac:dyDescent="0.2">
      <c r="A81" t="s">
        <v>187</v>
      </c>
      <c r="B81" t="s">
        <v>193</v>
      </c>
      <c r="D81" t="str">
        <f>CONCATENATE(B81, "-", E81)</f>
        <v>COM15-016</v>
      </c>
      <c r="E81" s="1" t="s">
        <v>245</v>
      </c>
      <c r="G81">
        <f>H81*F81</f>
        <v>0</v>
      </c>
      <c r="H81">
        <v>0.17899999999999999</v>
      </c>
    </row>
    <row r="82" spans="1:8" x14ac:dyDescent="0.2">
      <c r="A82" t="s">
        <v>187</v>
      </c>
      <c r="B82" t="s">
        <v>193</v>
      </c>
      <c r="D82" t="str">
        <f>CONCATENATE(B82, "-", E82)</f>
        <v>COM15-017</v>
      </c>
      <c r="E82" s="1" t="s">
        <v>246</v>
      </c>
      <c r="G82">
        <f>H82*F82</f>
        <v>0</v>
      </c>
      <c r="H82">
        <v>0.748</v>
      </c>
    </row>
    <row r="83" spans="1:8" x14ac:dyDescent="0.2">
      <c r="A83" t="s">
        <v>187</v>
      </c>
      <c r="B83" t="s">
        <v>193</v>
      </c>
      <c r="D83" t="str">
        <f>CONCATENATE(B83, "-", E83)</f>
        <v>COM15-018</v>
      </c>
      <c r="E83" s="1" t="s">
        <v>247</v>
      </c>
      <c r="G83">
        <f>H83*F83</f>
        <v>0</v>
      </c>
      <c r="H83">
        <v>0.65900000000000003</v>
      </c>
    </row>
    <row r="84" spans="1:8" x14ac:dyDescent="0.2">
      <c r="A84" t="s">
        <v>187</v>
      </c>
      <c r="B84" t="s">
        <v>193</v>
      </c>
      <c r="D84" t="str">
        <f>CONCATENATE(B84, "-", E84)</f>
        <v>COM15-019</v>
      </c>
      <c r="E84" s="1" t="s">
        <v>248</v>
      </c>
      <c r="G84">
        <f>H84*F84</f>
        <v>0</v>
      </c>
      <c r="H84">
        <v>0.90800000000000003</v>
      </c>
    </row>
    <row r="85" spans="1:8" x14ac:dyDescent="0.2">
      <c r="A85" t="s">
        <v>187</v>
      </c>
      <c r="B85" t="s">
        <v>193</v>
      </c>
      <c r="D85" t="str">
        <f>CONCATENATE(B85, "-", E85)</f>
        <v>COM15-020</v>
      </c>
      <c r="E85" s="1" t="s">
        <v>249</v>
      </c>
      <c r="G85">
        <f>H85*F85</f>
        <v>0</v>
      </c>
      <c r="H85">
        <v>0.65200000000000002</v>
      </c>
    </row>
    <row r="86" spans="1:8" x14ac:dyDescent="0.2">
      <c r="A86" t="s">
        <v>187</v>
      </c>
      <c r="B86" t="s">
        <v>193</v>
      </c>
      <c r="D86" t="str">
        <f>CONCATENATE(B86, "-", E86)</f>
        <v>COM15-021</v>
      </c>
      <c r="E86" s="1" t="s">
        <v>250</v>
      </c>
      <c r="G86">
        <f>H86*F86</f>
        <v>0</v>
      </c>
      <c r="H86">
        <v>0.92</v>
      </c>
    </row>
    <row r="87" spans="1:8" x14ac:dyDescent="0.2">
      <c r="A87" t="s">
        <v>187</v>
      </c>
      <c r="B87" t="s">
        <v>193</v>
      </c>
      <c r="D87" t="str">
        <f>CONCATENATE(B87, "-", E87)</f>
        <v>COM15-022</v>
      </c>
      <c r="E87" s="1" t="s">
        <v>251</v>
      </c>
      <c r="G87">
        <f>H87*F87</f>
        <v>0</v>
      </c>
      <c r="H87">
        <v>0.34200000000000003</v>
      </c>
    </row>
    <row r="88" spans="1:8" x14ac:dyDescent="0.2">
      <c r="A88" t="s">
        <v>187</v>
      </c>
      <c r="B88" t="s">
        <v>193</v>
      </c>
      <c r="D88" t="str">
        <f>CONCATENATE(B88, "-", E88)</f>
        <v>COM15-023</v>
      </c>
      <c r="E88" s="1" t="s">
        <v>252</v>
      </c>
      <c r="G88">
        <f>H88*F88</f>
        <v>0</v>
      </c>
      <c r="H88">
        <v>0.36699999999999999</v>
      </c>
    </row>
    <row r="89" spans="1:8" x14ac:dyDescent="0.2">
      <c r="A89" t="s">
        <v>187</v>
      </c>
      <c r="B89" t="s">
        <v>193</v>
      </c>
      <c r="D89" t="str">
        <f>CONCATENATE(B89, "-", E89)</f>
        <v>COM15-024</v>
      </c>
      <c r="E89" s="1" t="s">
        <v>253</v>
      </c>
      <c r="G89">
        <f>H89*F89</f>
        <v>0</v>
      </c>
      <c r="H89">
        <v>0.39600000000000002</v>
      </c>
    </row>
    <row r="90" spans="1:8" x14ac:dyDescent="0.2">
      <c r="A90" t="s">
        <v>187</v>
      </c>
      <c r="B90" t="s">
        <v>193</v>
      </c>
      <c r="D90" t="str">
        <f>CONCATENATE(B90, "-", E90)</f>
        <v>COM15-025</v>
      </c>
      <c r="E90" s="1" t="s">
        <v>254</v>
      </c>
      <c r="G90">
        <f>H90*F90</f>
        <v>0</v>
      </c>
      <c r="H90">
        <v>0.81499999999999995</v>
      </c>
    </row>
    <row r="91" spans="1:8" x14ac:dyDescent="0.2">
      <c r="A91" t="s">
        <v>187</v>
      </c>
      <c r="B91" t="s">
        <v>193</v>
      </c>
      <c r="D91" t="str">
        <f>CONCATENATE(B91, "-", E91)</f>
        <v>COM15-026</v>
      </c>
      <c r="E91" s="1" t="s">
        <v>255</v>
      </c>
      <c r="G91">
        <f>H91*F91</f>
        <v>0</v>
      </c>
      <c r="H91">
        <v>0.46700000000000003</v>
      </c>
    </row>
    <row r="92" spans="1:8" x14ac:dyDescent="0.2">
      <c r="A92" t="s">
        <v>187</v>
      </c>
      <c r="B92" t="s">
        <v>193</v>
      </c>
      <c r="D92" t="str">
        <f>CONCATENATE(B92, "-", E92)</f>
        <v>COM15-027</v>
      </c>
      <c r="E92" s="1" t="s">
        <v>256</v>
      </c>
      <c r="G92">
        <f>H92*F92</f>
        <v>0</v>
      </c>
      <c r="H92">
        <v>0.03</v>
      </c>
    </row>
    <row r="93" spans="1:8" x14ac:dyDescent="0.2">
      <c r="A93" t="s">
        <v>187</v>
      </c>
      <c r="B93" t="s">
        <v>193</v>
      </c>
      <c r="D93" t="str">
        <f>CONCATENATE(B93, "-", E93)</f>
        <v>COM15-028</v>
      </c>
      <c r="E93" s="1" t="s">
        <v>257</v>
      </c>
      <c r="G93">
        <f>H93*F93</f>
        <v>0</v>
      </c>
      <c r="H93">
        <v>6.8000000000000005E-2</v>
      </c>
    </row>
    <row r="94" spans="1:8" x14ac:dyDescent="0.2">
      <c r="A94" t="s">
        <v>187</v>
      </c>
      <c r="B94" t="s">
        <v>193</v>
      </c>
      <c r="D94" t="str">
        <f>CONCATENATE(B94, "-", E94)</f>
        <v>COM15-029</v>
      </c>
      <c r="E94" s="1" t="s">
        <v>258</v>
      </c>
      <c r="G94">
        <f>H94*F94</f>
        <v>0</v>
      </c>
      <c r="H94">
        <v>0.05</v>
      </c>
    </row>
    <row r="95" spans="1:8" x14ac:dyDescent="0.2">
      <c r="A95" t="s">
        <v>190</v>
      </c>
      <c r="B95" t="s">
        <v>196</v>
      </c>
      <c r="D95" t="str">
        <f>CONCATENATE(B95, "-", E95)</f>
        <v>EMD50-001</v>
      </c>
      <c r="E95" s="1" t="s">
        <v>230</v>
      </c>
      <c r="G95">
        <f>H95*F95</f>
        <v>0</v>
      </c>
      <c r="H95">
        <v>0.33800000000000002</v>
      </c>
    </row>
    <row r="96" spans="1:8" x14ac:dyDescent="0.2">
      <c r="A96" t="s">
        <v>190</v>
      </c>
      <c r="B96" t="s">
        <v>197</v>
      </c>
      <c r="D96" t="str">
        <f>CONCATENATE(B96, "-", E96)</f>
        <v>EMD51-002</v>
      </c>
      <c r="E96" s="1" t="s">
        <v>231</v>
      </c>
      <c r="G96">
        <f>H96*F96</f>
        <v>0</v>
      </c>
      <c r="H96">
        <v>0.23799999999999999</v>
      </c>
    </row>
    <row r="97" spans="1:8" x14ac:dyDescent="0.2">
      <c r="A97" t="s">
        <v>190</v>
      </c>
      <c r="B97" t="s">
        <v>198</v>
      </c>
      <c r="D97" t="str">
        <f>CONCATENATE(B97, "-", E97)</f>
        <v>EMD52-003</v>
      </c>
      <c r="E97" s="1" t="s">
        <v>232</v>
      </c>
      <c r="G97">
        <f>H97*F97</f>
        <v>0</v>
      </c>
      <c r="H97">
        <v>0.55500000000000005</v>
      </c>
    </row>
    <row r="98" spans="1:8" x14ac:dyDescent="0.2">
      <c r="A98" t="s">
        <v>190</v>
      </c>
      <c r="B98" t="s">
        <v>199</v>
      </c>
      <c r="D98" t="str">
        <f>CONCATENATE(B98, "-", E98)</f>
        <v>EMD53-004</v>
      </c>
      <c r="E98" s="1" t="s">
        <v>233</v>
      </c>
      <c r="G98">
        <f>H98*F98</f>
        <v>0</v>
      </c>
      <c r="H98">
        <v>0.92900000000000005</v>
      </c>
    </row>
    <row r="99" spans="1:8" x14ac:dyDescent="0.2">
      <c r="A99" t="s">
        <v>190</v>
      </c>
      <c r="B99" t="s">
        <v>200</v>
      </c>
      <c r="D99" t="str">
        <f>CONCATENATE(B99, "-", E99)</f>
        <v>EMD54-005</v>
      </c>
      <c r="E99" s="1" t="s">
        <v>234</v>
      </c>
      <c r="G99">
        <f>H99*F99</f>
        <v>0</v>
      </c>
      <c r="H99">
        <v>9.9000000000000005E-2</v>
      </c>
    </row>
    <row r="100" spans="1:8" x14ac:dyDescent="0.2">
      <c r="A100" t="s">
        <v>190</v>
      </c>
      <c r="B100" t="s">
        <v>201</v>
      </c>
      <c r="D100" t="str">
        <f>CONCATENATE(B100, "-", E100)</f>
        <v>EMD55-006</v>
      </c>
      <c r="E100" s="1" t="s">
        <v>235</v>
      </c>
      <c r="G100">
        <f>H100*F100</f>
        <v>0</v>
      </c>
      <c r="H100">
        <v>0.82399999999999995</v>
      </c>
    </row>
    <row r="101" spans="1:8" x14ac:dyDescent="0.2">
      <c r="A101" t="s">
        <v>190</v>
      </c>
      <c r="B101" t="s">
        <v>202</v>
      </c>
      <c r="D101" t="str">
        <f>CONCATENATE(B101, "-", E101)</f>
        <v>EMD56-007</v>
      </c>
      <c r="E101" s="1" t="s">
        <v>236</v>
      </c>
      <c r="G101">
        <f>H101*F101</f>
        <v>0</v>
      </c>
      <c r="H101">
        <v>0.69799999999999995</v>
      </c>
    </row>
    <row r="102" spans="1:8" x14ac:dyDescent="0.2">
      <c r="A102" t="s">
        <v>190</v>
      </c>
      <c r="B102" t="s">
        <v>203</v>
      </c>
      <c r="D102" t="str">
        <f>CONCATENATE(B102, "-", E102)</f>
        <v>EMD57-008</v>
      </c>
      <c r="E102" s="1" t="s">
        <v>237</v>
      </c>
      <c r="G102">
        <f>H102*F102</f>
        <v>0</v>
      </c>
      <c r="H102">
        <v>0.19800000000000001</v>
      </c>
    </row>
    <row r="103" spans="1:8" x14ac:dyDescent="0.2">
      <c r="A103" t="s">
        <v>190</v>
      </c>
      <c r="B103" t="s">
        <v>204</v>
      </c>
      <c r="D103" t="str">
        <f>CONCATENATE(B103, "-", E103)</f>
        <v>EMD58-009</v>
      </c>
      <c r="E103" s="1" t="s">
        <v>238</v>
      </c>
      <c r="G103">
        <f>H103*F103</f>
        <v>0</v>
      </c>
      <c r="H103">
        <v>0.17899999999999999</v>
      </c>
    </row>
    <row r="104" spans="1:8" x14ac:dyDescent="0.2">
      <c r="A104" t="s">
        <v>190</v>
      </c>
      <c r="B104" t="s">
        <v>205</v>
      </c>
      <c r="D104" t="str">
        <f>CONCATENATE(B104, "-", E104)</f>
        <v>EMD59-010</v>
      </c>
      <c r="E104" s="1" t="s">
        <v>239</v>
      </c>
      <c r="G104">
        <f>H104*F104</f>
        <v>0</v>
      </c>
      <c r="H104">
        <v>0.58499999999999996</v>
      </c>
    </row>
    <row r="105" spans="1:8" x14ac:dyDescent="0.2">
      <c r="A105" t="s">
        <v>190</v>
      </c>
      <c r="B105" t="s">
        <v>206</v>
      </c>
      <c r="D105" t="str">
        <f>CONCATENATE(B105, "-", E105)</f>
        <v>EMD60-011</v>
      </c>
      <c r="E105" s="1" t="s">
        <v>240</v>
      </c>
      <c r="G105">
        <f>H105*F105</f>
        <v>0</v>
      </c>
      <c r="H105">
        <v>0.51800000000000002</v>
      </c>
    </row>
    <row r="106" spans="1:8" x14ac:dyDescent="0.2">
      <c r="A106" t="s">
        <v>190</v>
      </c>
      <c r="B106" t="s">
        <v>207</v>
      </c>
      <c r="D106" t="str">
        <f>CONCATENATE(B106, "-", E106)</f>
        <v>EMD61-012</v>
      </c>
      <c r="E106" s="1" t="s">
        <v>241</v>
      </c>
      <c r="G106">
        <f>H106*F106</f>
        <v>0</v>
      </c>
      <c r="H106">
        <v>0.55100000000000005</v>
      </c>
    </row>
    <row r="107" spans="1:8" x14ac:dyDescent="0.2">
      <c r="A107" t="s">
        <v>190</v>
      </c>
      <c r="B107" t="s">
        <v>208</v>
      </c>
      <c r="D107" t="str">
        <f>CONCATENATE(B107, "-", E107)</f>
        <v>EMD62-013</v>
      </c>
      <c r="E107" s="1" t="s">
        <v>242</v>
      </c>
      <c r="G107">
        <f>H107*F107</f>
        <v>0</v>
      </c>
      <c r="H107">
        <v>7.8E-2</v>
      </c>
    </row>
    <row r="108" spans="1:8" x14ac:dyDescent="0.2">
      <c r="A108" t="s">
        <v>190</v>
      </c>
      <c r="B108" t="s">
        <v>209</v>
      </c>
      <c r="D108" t="str">
        <f>CONCATENATE(B108, "-", E108)</f>
        <v>EMD63-014</v>
      </c>
      <c r="E108" s="1" t="s">
        <v>243</v>
      </c>
      <c r="G108">
        <f>H108*F108</f>
        <v>0</v>
      </c>
      <c r="H108">
        <v>0.372</v>
      </c>
    </row>
    <row r="109" spans="1:8" x14ac:dyDescent="0.2">
      <c r="A109" t="s">
        <v>190</v>
      </c>
      <c r="B109" t="s">
        <v>210</v>
      </c>
      <c r="D109" t="str">
        <f>CONCATENATE(B109, "-", E109)</f>
        <v>EMD64-015</v>
      </c>
      <c r="E109" s="1" t="s">
        <v>244</v>
      </c>
      <c r="G109">
        <f>H109*F109</f>
        <v>0</v>
      </c>
      <c r="H109">
        <v>0.02</v>
      </c>
    </row>
    <row r="110" spans="1:8" x14ac:dyDescent="0.2">
      <c r="A110" t="s">
        <v>190</v>
      </c>
      <c r="B110" t="s">
        <v>211</v>
      </c>
      <c r="D110" t="str">
        <f>CONCATENATE(B110, "-", E110)</f>
        <v>EMD65-016</v>
      </c>
      <c r="E110" s="1" t="s">
        <v>245</v>
      </c>
      <c r="G110">
        <f>H110*F110</f>
        <v>0</v>
      </c>
      <c r="H110">
        <v>0.77400000000000002</v>
      </c>
    </row>
    <row r="111" spans="1:8" x14ac:dyDescent="0.2">
      <c r="A111" t="s">
        <v>190</v>
      </c>
      <c r="B111" t="s">
        <v>212</v>
      </c>
      <c r="D111" t="str">
        <f>CONCATENATE(B111, "-", E111)</f>
        <v>EMD66-017</v>
      </c>
      <c r="E111" s="1" t="s">
        <v>246</v>
      </c>
      <c r="G111">
        <f>H111*F111</f>
        <v>0</v>
      </c>
      <c r="H111">
        <v>0.66200000000000003</v>
      </c>
    </row>
    <row r="112" spans="1:8" x14ac:dyDescent="0.2">
      <c r="A112" t="s">
        <v>190</v>
      </c>
      <c r="B112" t="s">
        <v>213</v>
      </c>
      <c r="D112" t="str">
        <f>CONCATENATE(B112, "-", E112)</f>
        <v>EMD67-018</v>
      </c>
      <c r="E112" s="1" t="s">
        <v>247</v>
      </c>
      <c r="G112">
        <f>H112*F112</f>
        <v>0</v>
      </c>
      <c r="H112">
        <v>0.24</v>
      </c>
    </row>
    <row r="113" spans="1:8" x14ac:dyDescent="0.2">
      <c r="A113" t="s">
        <v>190</v>
      </c>
      <c r="B113" t="s">
        <v>214</v>
      </c>
      <c r="D113" t="str">
        <f>CONCATENATE(B113, "-", E113)</f>
        <v>EMD68-019</v>
      </c>
      <c r="E113" s="1" t="s">
        <v>248</v>
      </c>
      <c r="G113">
        <f>H113*F113</f>
        <v>0</v>
      </c>
      <c r="H113">
        <v>0.85399999999999998</v>
      </c>
    </row>
    <row r="114" spans="1:8" x14ac:dyDescent="0.2">
      <c r="A114" t="s">
        <v>190</v>
      </c>
      <c r="B114" t="s">
        <v>215</v>
      </c>
      <c r="D114" t="str">
        <f>CONCATENATE(B114, "-", E114)</f>
        <v>EMD69-020</v>
      </c>
      <c r="E114" s="1" t="s">
        <v>249</v>
      </c>
      <c r="G114">
        <f>H114*F114</f>
        <v>0</v>
      </c>
      <c r="H114">
        <v>0.623</v>
      </c>
    </row>
    <row r="115" spans="1:8" x14ac:dyDescent="0.2">
      <c r="A115" t="s">
        <v>190</v>
      </c>
      <c r="B115" t="s">
        <v>216</v>
      </c>
      <c r="D115" t="str">
        <f>CONCATENATE(B115, "-", E115)</f>
        <v>EMD70-021</v>
      </c>
      <c r="E115" s="1" t="s">
        <v>250</v>
      </c>
      <c r="G115">
        <f>H115*F115</f>
        <v>0</v>
      </c>
      <c r="H115">
        <v>4.1000000000000002E-2</v>
      </c>
    </row>
    <row r="116" spans="1:8" x14ac:dyDescent="0.2">
      <c r="A116" t="s">
        <v>190</v>
      </c>
      <c r="B116" t="s">
        <v>217</v>
      </c>
      <c r="D116" t="str">
        <f>CONCATENATE(B116, "-", E116)</f>
        <v>EMD71-022</v>
      </c>
      <c r="E116" s="1" t="s">
        <v>251</v>
      </c>
      <c r="G116">
        <f>H116*F116</f>
        <v>0</v>
      </c>
      <c r="H116">
        <v>0.98699999999999999</v>
      </c>
    </row>
    <row r="117" spans="1:8" x14ac:dyDescent="0.2">
      <c r="A117" t="s">
        <v>190</v>
      </c>
      <c r="B117" t="s">
        <v>218</v>
      </c>
      <c r="D117" t="str">
        <f>CONCATENATE(B117, "-", E117)</f>
        <v>EMD72-023</v>
      </c>
      <c r="E117" s="1" t="s">
        <v>252</v>
      </c>
      <c r="G117">
        <f>H117*F117</f>
        <v>0</v>
      </c>
      <c r="H117">
        <v>0.53100000000000003</v>
      </c>
    </row>
    <row r="118" spans="1:8" x14ac:dyDescent="0.2">
      <c r="A118" t="s">
        <v>190</v>
      </c>
      <c r="B118" t="s">
        <v>219</v>
      </c>
      <c r="D118" t="str">
        <f>CONCATENATE(B118, "-", E118)</f>
        <v>EMD73-024</v>
      </c>
      <c r="E118" s="1" t="s">
        <v>253</v>
      </c>
      <c r="G118">
        <f>H118*F118</f>
        <v>0</v>
      </c>
      <c r="H118">
        <v>0.42399999999999999</v>
      </c>
    </row>
    <row r="119" spans="1:8" x14ac:dyDescent="0.2">
      <c r="A119" t="s">
        <v>190</v>
      </c>
      <c r="B119" t="s">
        <v>220</v>
      </c>
      <c r="D119" t="str">
        <f>CONCATENATE(B119, "-", E119)</f>
        <v>EMD74-025</v>
      </c>
      <c r="E119" s="1" t="s">
        <v>254</v>
      </c>
      <c r="G119">
        <f>H119*F119</f>
        <v>0</v>
      </c>
      <c r="H119">
        <v>0.54500000000000004</v>
      </c>
    </row>
    <row r="120" spans="1:8" x14ac:dyDescent="0.2">
      <c r="A120" t="s">
        <v>190</v>
      </c>
      <c r="B120" t="s">
        <v>221</v>
      </c>
      <c r="D120" t="str">
        <f>CONCATENATE(B120, "-", E120)</f>
        <v>EMD75-026</v>
      </c>
      <c r="E120" s="1" t="s">
        <v>255</v>
      </c>
      <c r="G120">
        <f>H120*F120</f>
        <v>0</v>
      </c>
      <c r="H120">
        <v>0.88400000000000001</v>
      </c>
    </row>
    <row r="121" spans="1:8" x14ac:dyDescent="0.2">
      <c r="A121" t="s">
        <v>190</v>
      </c>
      <c r="B121" t="s">
        <v>222</v>
      </c>
      <c r="D121" t="str">
        <f>CONCATENATE(B121, "-", E121)</f>
        <v>EMD76-027</v>
      </c>
      <c r="E121" s="1" t="s">
        <v>256</v>
      </c>
      <c r="G121">
        <f>H121*F121</f>
        <v>0</v>
      </c>
      <c r="H121">
        <v>1.2E-2</v>
      </c>
    </row>
    <row r="122" spans="1:8" x14ac:dyDescent="0.2">
      <c r="A122" t="s">
        <v>190</v>
      </c>
      <c r="B122" t="s">
        <v>223</v>
      </c>
      <c r="D122" t="str">
        <f>CONCATENATE(B122, "-", E122)</f>
        <v>EMD77-028</v>
      </c>
      <c r="E122" s="1" t="s">
        <v>257</v>
      </c>
      <c r="G122">
        <f>H122*F122</f>
        <v>0</v>
      </c>
      <c r="H122">
        <v>0.76700000000000002</v>
      </c>
    </row>
    <row r="123" spans="1:8" x14ac:dyDescent="0.2">
      <c r="A123" t="s">
        <v>190</v>
      </c>
      <c r="B123" t="s">
        <v>224</v>
      </c>
      <c r="D123" t="str">
        <f>CONCATENATE(B123, "-", E123)</f>
        <v>EMD78-029</v>
      </c>
      <c r="E123" s="1" t="s">
        <v>258</v>
      </c>
      <c r="G123">
        <f>H123*F123</f>
        <v>0</v>
      </c>
      <c r="H123">
        <v>0.53400000000000003</v>
      </c>
    </row>
    <row r="124" spans="1:8" x14ac:dyDescent="0.2">
      <c r="A124" t="s">
        <v>190</v>
      </c>
      <c r="B124" t="s">
        <v>225</v>
      </c>
      <c r="D124" t="str">
        <f>CONCATENATE(B124, "-", E124)</f>
        <v>EMD79-030</v>
      </c>
      <c r="E124" s="1" t="s">
        <v>259</v>
      </c>
      <c r="G124">
        <f>H124*F124</f>
        <v>0</v>
      </c>
      <c r="H124">
        <v>0.70899999999999996</v>
      </c>
    </row>
    <row r="125" spans="1:8" x14ac:dyDescent="0.2">
      <c r="A125" t="s">
        <v>190</v>
      </c>
      <c r="B125" t="s">
        <v>226</v>
      </c>
      <c r="D125" t="str">
        <f>CONCATENATE(B125, "-", E125)</f>
        <v>EMD80-031</v>
      </c>
      <c r="E125" s="1" t="s">
        <v>260</v>
      </c>
      <c r="G125">
        <f>H125*F125</f>
        <v>0</v>
      </c>
      <c r="H125">
        <v>0.79900000000000004</v>
      </c>
    </row>
    <row r="126" spans="1:8" x14ac:dyDescent="0.2">
      <c r="A126" t="s">
        <v>190</v>
      </c>
      <c r="B126" t="s">
        <v>227</v>
      </c>
      <c r="D126" t="str">
        <f>CONCATENATE(B126, "-", E126)</f>
        <v>EMD81-032</v>
      </c>
      <c r="E126" s="1" t="s">
        <v>261</v>
      </c>
      <c r="G126">
        <f>H126*F126</f>
        <v>0</v>
      </c>
      <c r="H126">
        <v>0.59299999999999997</v>
      </c>
    </row>
    <row r="127" spans="1:8" x14ac:dyDescent="0.2">
      <c r="A127" t="s">
        <v>190</v>
      </c>
      <c r="B127" t="s">
        <v>228</v>
      </c>
      <c r="D127" t="str">
        <f>CONCATENATE(B127, "-", E127)</f>
        <v>EMD82-033</v>
      </c>
      <c r="E127" s="1" t="s">
        <v>262</v>
      </c>
      <c r="G127">
        <f>H127*F127</f>
        <v>0</v>
      </c>
      <c r="H127">
        <v>0.61699999999999999</v>
      </c>
    </row>
    <row r="128" spans="1:8" x14ac:dyDescent="0.2">
      <c r="A128" t="s">
        <v>190</v>
      </c>
      <c r="B128" t="s">
        <v>229</v>
      </c>
      <c r="D128" t="str">
        <f>CONCATENATE(B128, "-", E128)</f>
        <v>EMD83-034</v>
      </c>
      <c r="E128" s="1" t="s">
        <v>263</v>
      </c>
      <c r="G128">
        <f>H128*F128</f>
        <v>0</v>
      </c>
      <c r="H128">
        <v>0.48</v>
      </c>
    </row>
  </sheetData>
  <sortState ref="A2:H128">
    <sortCondition ref="D2:D12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6.5" bestFit="1" customWidth="1"/>
    <col min="2" max="2" width="7.5" bestFit="1" customWidth="1"/>
    <col min="3" max="3" width="4.1640625" bestFit="1" customWidth="1"/>
    <col min="4" max="4" width="3.1640625" bestFit="1" customWidth="1"/>
    <col min="5" max="5" width="6" bestFit="1" customWidth="1"/>
    <col min="6" max="6" width="10.1640625" bestFit="1" customWidth="1"/>
    <col min="7" max="7" width="14.1640625" bestFit="1" customWidth="1"/>
    <col min="8" max="8" width="8.5" bestFit="1" customWidth="1"/>
    <col min="9" max="9" width="7" bestFit="1" customWidth="1"/>
    <col min="10" max="10" width="17.6640625" bestFit="1" customWidth="1"/>
  </cols>
  <sheetData>
    <row r="1" spans="1:12" x14ac:dyDescent="0.2">
      <c r="A1" t="s">
        <v>2</v>
      </c>
      <c r="B1" t="s">
        <v>3</v>
      </c>
      <c r="C1" t="s">
        <v>6</v>
      </c>
      <c r="D1" t="s">
        <v>7</v>
      </c>
      <c r="E1" t="s">
        <v>4</v>
      </c>
      <c r="F1" t="s">
        <v>37</v>
      </c>
      <c r="G1" t="s">
        <v>40</v>
      </c>
      <c r="H1" t="s">
        <v>5</v>
      </c>
      <c r="I1" t="s">
        <v>38</v>
      </c>
      <c r="J1" t="s">
        <v>39</v>
      </c>
      <c r="K1" t="s">
        <v>182</v>
      </c>
      <c r="L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baseColWidth="10" defaultRowHeight="15" x14ac:dyDescent="0.2"/>
  <cols>
    <col min="1" max="1" width="29" bestFit="1" customWidth="1"/>
    <col min="2" max="2" width="5.33203125" bestFit="1" customWidth="1"/>
    <col min="3" max="3" width="8" bestFit="1" customWidth="1"/>
    <col min="4" max="4" width="11.6640625" bestFit="1" customWidth="1"/>
    <col min="5" max="5" width="12.6640625" bestFit="1" customWidth="1"/>
    <col min="6" max="6" width="3.33203125" bestFit="1" customWidth="1"/>
    <col min="7" max="7" width="12.6640625" bestFit="1" customWidth="1"/>
    <col min="8" max="8" width="8.33203125" bestFit="1" customWidth="1"/>
    <col min="9" max="9" width="10" bestFit="1" customWidth="1"/>
  </cols>
  <sheetData>
    <row r="1" spans="1:9" x14ac:dyDescent="0.2">
      <c r="A1" t="s">
        <v>22</v>
      </c>
      <c r="B1" t="s">
        <v>41</v>
      </c>
      <c r="C1" t="s">
        <v>23</v>
      </c>
      <c r="D1" t="s">
        <v>24</v>
      </c>
      <c r="E1" t="s">
        <v>25</v>
      </c>
      <c r="F1" t="s">
        <v>26</v>
      </c>
      <c r="G1" t="s">
        <v>5</v>
      </c>
      <c r="H1" t="s">
        <v>182</v>
      </c>
      <c r="I1" t="s">
        <v>183</v>
      </c>
    </row>
    <row r="2" spans="1:9" x14ac:dyDescent="0.2">
      <c r="A2" t="s">
        <v>60</v>
      </c>
      <c r="B2" t="s">
        <v>68</v>
      </c>
      <c r="D2" t="s">
        <v>42</v>
      </c>
      <c r="E2" t="s">
        <v>49</v>
      </c>
      <c r="G2" t="s">
        <v>58</v>
      </c>
    </row>
    <row r="3" spans="1:9" x14ac:dyDescent="0.2">
      <c r="A3" t="s">
        <v>61</v>
      </c>
      <c r="B3" t="s">
        <v>69</v>
      </c>
      <c r="D3" t="s">
        <v>43</v>
      </c>
      <c r="E3" t="s">
        <v>48</v>
      </c>
      <c r="G3" t="s">
        <v>58</v>
      </c>
    </row>
    <row r="4" spans="1:9" x14ac:dyDescent="0.2">
      <c r="A4" t="s">
        <v>62</v>
      </c>
      <c r="B4" t="s">
        <v>70</v>
      </c>
      <c r="D4" t="s">
        <v>44</v>
      </c>
      <c r="E4" t="s">
        <v>47</v>
      </c>
      <c r="G4" t="s">
        <v>58</v>
      </c>
    </row>
    <row r="5" spans="1:9" x14ac:dyDescent="0.2">
      <c r="A5" t="s">
        <v>63</v>
      </c>
      <c r="B5" t="s">
        <v>71</v>
      </c>
      <c r="D5" t="s">
        <v>45</v>
      </c>
      <c r="E5" t="s">
        <v>46</v>
      </c>
      <c r="G5" t="s">
        <v>58</v>
      </c>
    </row>
    <row r="6" spans="1:9" x14ac:dyDescent="0.2">
      <c r="A6" t="s">
        <v>64</v>
      </c>
      <c r="B6" t="s">
        <v>72</v>
      </c>
      <c r="D6" t="s">
        <v>50</v>
      </c>
      <c r="E6" t="s">
        <v>51</v>
      </c>
      <c r="G6" t="s">
        <v>58</v>
      </c>
    </row>
    <row r="7" spans="1:9" x14ac:dyDescent="0.2">
      <c r="A7" t="s">
        <v>65</v>
      </c>
      <c r="B7" t="s">
        <v>73</v>
      </c>
      <c r="D7" t="s">
        <v>52</v>
      </c>
      <c r="E7" t="s">
        <v>53</v>
      </c>
      <c r="G7" t="s">
        <v>58</v>
      </c>
    </row>
    <row r="8" spans="1:9" x14ac:dyDescent="0.2">
      <c r="A8" t="s">
        <v>66</v>
      </c>
      <c r="B8" t="s">
        <v>74</v>
      </c>
      <c r="D8" t="s">
        <v>54</v>
      </c>
      <c r="E8" t="s">
        <v>55</v>
      </c>
      <c r="G8" t="s">
        <v>59</v>
      </c>
    </row>
    <row r="9" spans="1:9" x14ac:dyDescent="0.2">
      <c r="A9" t="s">
        <v>67</v>
      </c>
      <c r="B9" t="s">
        <v>75</v>
      </c>
      <c r="D9" t="s">
        <v>56</v>
      </c>
      <c r="E9" t="s">
        <v>57</v>
      </c>
      <c r="G9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K2" sqref="K2"/>
    </sheetView>
  </sheetViews>
  <sheetFormatPr baseColWidth="10" defaultColWidth="8.83203125" defaultRowHeight="15" x14ac:dyDescent="0.2"/>
  <cols>
    <col min="1" max="1" width="7.33203125" bestFit="1" customWidth="1"/>
    <col min="2" max="2" width="8.5" bestFit="1" customWidth="1"/>
    <col min="3" max="3" width="6.5" bestFit="1" customWidth="1"/>
    <col min="4" max="4" width="9.5" bestFit="1" customWidth="1"/>
    <col min="5" max="5" width="4.6640625" bestFit="1" customWidth="1"/>
    <col min="6" max="6" width="3.5" bestFit="1" customWidth="1"/>
    <col min="7" max="9" width="20.1640625" bestFit="1" customWidth="1"/>
    <col min="10" max="10" width="18.5" bestFit="1" customWidth="1"/>
    <col min="11" max="14" width="21.5" bestFit="1" customWidth="1"/>
  </cols>
  <sheetData>
    <row r="1" spans="1:1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  <row r="2" spans="1:15" x14ac:dyDescent="0.2">
      <c r="K2">
        <v>2570</v>
      </c>
      <c r="L2">
        <v>5100</v>
      </c>
      <c r="M2">
        <v>3580</v>
      </c>
      <c r="N2">
        <v>1950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2"/>
    </sheetView>
  </sheetViews>
  <sheetFormatPr baseColWidth="10" defaultColWidth="9" defaultRowHeight="15" x14ac:dyDescent="0.2"/>
  <cols>
    <col min="1" max="1" width="17.83203125" bestFit="1" customWidth="1"/>
    <col min="2" max="2" width="16.33203125" bestFit="1" customWidth="1"/>
    <col min="3" max="3" width="19.33203125" bestFit="1" customWidth="1"/>
    <col min="4" max="4" width="32.1640625" bestFit="1" customWidth="1"/>
    <col min="5" max="5" width="24.83203125" bestFit="1" customWidth="1"/>
  </cols>
  <sheetData>
    <row r="1" spans="1:5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6.5" bestFit="1" customWidth="1"/>
    <col min="2" max="2" width="7.5" bestFit="1" customWidth="1"/>
    <col min="3" max="3" width="29.33203125" bestFit="1" customWidth="1"/>
    <col min="4" max="4" width="20.83203125" customWidth="1"/>
    <col min="5" max="5" width="12" bestFit="1" customWidth="1"/>
    <col min="6" max="6" width="14.1640625" bestFit="1" customWidth="1"/>
    <col min="7" max="7" width="3.33203125" bestFit="1" customWidth="1"/>
    <col min="8" max="8" width="12.6640625" bestFit="1" customWidth="1"/>
  </cols>
  <sheetData>
    <row r="1" spans="1:10" x14ac:dyDescent="0.2">
      <c r="A1" t="s">
        <v>2</v>
      </c>
      <c r="B1" t="s">
        <v>3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5</v>
      </c>
      <c r="I1" t="s">
        <v>182</v>
      </c>
      <c r="J1" t="s">
        <v>183</v>
      </c>
    </row>
    <row r="2" spans="1:10" x14ac:dyDescent="0.2">
      <c r="A2" t="s">
        <v>76</v>
      </c>
      <c r="B2" t="s">
        <v>79</v>
      </c>
      <c r="C2" t="str">
        <f>CONCATENATE("JOE'S ELECTRONICS OF ", E2)</f>
        <v>JOE'S ELECTRONICS OF PHILADELPHIA</v>
      </c>
      <c r="E2" t="s">
        <v>166</v>
      </c>
      <c r="F2" t="s">
        <v>51</v>
      </c>
      <c r="H2" t="s">
        <v>58</v>
      </c>
    </row>
    <row r="3" spans="1:10" x14ac:dyDescent="0.2">
      <c r="A3" t="s">
        <v>76</v>
      </c>
      <c r="B3" t="s">
        <v>80</v>
      </c>
      <c r="C3" t="str">
        <f t="shared" ref="C3:C12" si="0">CONCATENATE("JOE'S ELECTRONICS OF ", E3)</f>
        <v>JOE'S ELECTRONICS OF HARRISBURGH</v>
      </c>
      <c r="E3" t="s">
        <v>167</v>
      </c>
      <c r="F3" t="s">
        <v>51</v>
      </c>
      <c r="H3" t="s">
        <v>58</v>
      </c>
    </row>
    <row r="4" spans="1:10" x14ac:dyDescent="0.2">
      <c r="A4" t="s">
        <v>76</v>
      </c>
      <c r="B4" t="s">
        <v>81</v>
      </c>
      <c r="C4" t="str">
        <f t="shared" si="0"/>
        <v>JOE'S ELECTRONICS OF BINGHAMTON</v>
      </c>
      <c r="E4" t="s">
        <v>168</v>
      </c>
      <c r="F4" t="s">
        <v>170</v>
      </c>
      <c r="H4" t="s">
        <v>58</v>
      </c>
    </row>
    <row r="5" spans="1:10" x14ac:dyDescent="0.2">
      <c r="A5" t="s">
        <v>76</v>
      </c>
      <c r="B5" t="s">
        <v>82</v>
      </c>
      <c r="C5" t="str">
        <f t="shared" si="0"/>
        <v>JOE'S ELECTRONICS OF BUFFALO</v>
      </c>
      <c r="E5" t="s">
        <v>169</v>
      </c>
      <c r="F5" t="s">
        <v>170</v>
      </c>
      <c r="H5" t="s">
        <v>58</v>
      </c>
    </row>
    <row r="6" spans="1:10" x14ac:dyDescent="0.2">
      <c r="A6" t="s">
        <v>76</v>
      </c>
      <c r="B6" t="s">
        <v>83</v>
      </c>
      <c r="C6" t="str">
        <f t="shared" si="0"/>
        <v>JOE'S ELECTRONICS OF NEW YORK</v>
      </c>
      <c r="E6" t="s">
        <v>170</v>
      </c>
      <c r="F6" t="s">
        <v>170</v>
      </c>
      <c r="H6" t="s">
        <v>58</v>
      </c>
    </row>
    <row r="7" spans="1:10" x14ac:dyDescent="0.2">
      <c r="A7" t="s">
        <v>76</v>
      </c>
      <c r="B7" t="s">
        <v>84</v>
      </c>
      <c r="C7" t="str">
        <f t="shared" si="0"/>
        <v>JOE'S ELECTRONICS OF BRICK</v>
      </c>
      <c r="E7" t="s">
        <v>171</v>
      </c>
      <c r="F7" t="s">
        <v>172</v>
      </c>
      <c r="H7" t="s">
        <v>58</v>
      </c>
    </row>
    <row r="8" spans="1:10" x14ac:dyDescent="0.2">
      <c r="A8" t="s">
        <v>76</v>
      </c>
      <c r="B8" t="s">
        <v>85</v>
      </c>
      <c r="C8" t="str">
        <f t="shared" si="0"/>
        <v>JOE'S ELECTRONICS OF STAMFORD</v>
      </c>
      <c r="E8" t="s">
        <v>173</v>
      </c>
      <c r="F8" t="s">
        <v>178</v>
      </c>
      <c r="H8" t="s">
        <v>58</v>
      </c>
    </row>
    <row r="9" spans="1:10" x14ac:dyDescent="0.2">
      <c r="A9" t="s">
        <v>76</v>
      </c>
      <c r="B9" t="s">
        <v>86</v>
      </c>
      <c r="C9" t="str">
        <f t="shared" si="0"/>
        <v>JOE'S ELECTRONICS OF ALBANY</v>
      </c>
      <c r="E9" t="s">
        <v>174</v>
      </c>
      <c r="F9" t="s">
        <v>170</v>
      </c>
      <c r="H9" t="s">
        <v>58</v>
      </c>
    </row>
    <row r="10" spans="1:10" x14ac:dyDescent="0.2">
      <c r="A10" t="s">
        <v>76</v>
      </c>
      <c r="B10" t="s">
        <v>87</v>
      </c>
      <c r="C10" t="str">
        <f t="shared" si="0"/>
        <v>JOE'S ELECTRONICS OF BERWICK</v>
      </c>
      <c r="E10" t="s">
        <v>175</v>
      </c>
      <c r="F10" t="s">
        <v>51</v>
      </c>
      <c r="H10" t="s">
        <v>58</v>
      </c>
    </row>
    <row r="11" spans="1:10" x14ac:dyDescent="0.2">
      <c r="A11" t="s">
        <v>76</v>
      </c>
      <c r="B11" t="s">
        <v>88</v>
      </c>
      <c r="C11" t="str">
        <f t="shared" si="0"/>
        <v>JOE'S ELECTRONICS OF BOSTON</v>
      </c>
      <c r="E11" t="s">
        <v>176</v>
      </c>
      <c r="F11" t="s">
        <v>179</v>
      </c>
      <c r="H11" t="s">
        <v>58</v>
      </c>
    </row>
    <row r="12" spans="1:10" x14ac:dyDescent="0.2">
      <c r="A12" t="s">
        <v>76</v>
      </c>
      <c r="B12" t="s">
        <v>89</v>
      </c>
      <c r="C12" t="str">
        <f t="shared" si="0"/>
        <v>JOE'S ELECTRONICS OF PROVINCE</v>
      </c>
      <c r="E12" t="s">
        <v>177</v>
      </c>
      <c r="F12" t="s">
        <v>180</v>
      </c>
      <c r="H12" t="s">
        <v>58</v>
      </c>
    </row>
    <row r="13" spans="1:10" x14ac:dyDescent="0.2">
      <c r="A13" t="s">
        <v>77</v>
      </c>
      <c r="B13" t="s">
        <v>90</v>
      </c>
      <c r="C13" t="s">
        <v>181</v>
      </c>
    </row>
    <row r="14" spans="1:10" x14ac:dyDescent="0.2">
      <c r="A14" t="s">
        <v>77</v>
      </c>
      <c r="B14" t="s">
        <v>91</v>
      </c>
      <c r="C14" t="s">
        <v>181</v>
      </c>
    </row>
    <row r="15" spans="1:10" x14ac:dyDescent="0.2">
      <c r="A15" t="s">
        <v>77</v>
      </c>
      <c r="B15" t="s">
        <v>92</v>
      </c>
      <c r="C15" t="s">
        <v>181</v>
      </c>
    </row>
    <row r="16" spans="1:10" x14ac:dyDescent="0.2">
      <c r="A16" t="s">
        <v>77</v>
      </c>
      <c r="B16" t="s">
        <v>93</v>
      </c>
      <c r="C16" t="s">
        <v>181</v>
      </c>
    </row>
    <row r="17" spans="1:3" x14ac:dyDescent="0.2">
      <c r="A17" t="s">
        <v>77</v>
      </c>
      <c r="B17" t="s">
        <v>94</v>
      </c>
      <c r="C17" t="s">
        <v>181</v>
      </c>
    </row>
    <row r="18" spans="1:3" x14ac:dyDescent="0.2">
      <c r="A18" t="s">
        <v>77</v>
      </c>
      <c r="B18" t="s">
        <v>95</v>
      </c>
      <c r="C18" t="s">
        <v>181</v>
      </c>
    </row>
    <row r="19" spans="1:3" x14ac:dyDescent="0.2">
      <c r="A19" t="s">
        <v>77</v>
      </c>
      <c r="B19" t="s">
        <v>96</v>
      </c>
      <c r="C19" t="s">
        <v>181</v>
      </c>
    </row>
    <row r="20" spans="1:3" x14ac:dyDescent="0.2">
      <c r="A20" t="s">
        <v>77</v>
      </c>
      <c r="B20" t="s">
        <v>97</v>
      </c>
      <c r="C20" t="s">
        <v>181</v>
      </c>
    </row>
    <row r="21" spans="1:3" x14ac:dyDescent="0.2">
      <c r="A21" t="s">
        <v>77</v>
      </c>
      <c r="B21" t="s">
        <v>98</v>
      </c>
      <c r="C21" t="s">
        <v>181</v>
      </c>
    </row>
    <row r="22" spans="1:3" x14ac:dyDescent="0.2">
      <c r="A22" t="s">
        <v>78</v>
      </c>
      <c r="B22" t="s">
        <v>99</v>
      </c>
    </row>
    <row r="23" spans="1:3" x14ac:dyDescent="0.2">
      <c r="A23" t="s">
        <v>78</v>
      </c>
      <c r="B23" t="s">
        <v>100</v>
      </c>
    </row>
    <row r="24" spans="1:3" x14ac:dyDescent="0.2">
      <c r="A24" t="s">
        <v>78</v>
      </c>
      <c r="B24" t="s">
        <v>101</v>
      </c>
    </row>
    <row r="25" spans="1:3" x14ac:dyDescent="0.2">
      <c r="A25" t="s">
        <v>78</v>
      </c>
      <c r="B25" t="s">
        <v>102</v>
      </c>
    </row>
    <row r="26" spans="1:3" x14ac:dyDescent="0.2">
      <c r="A26" t="s">
        <v>78</v>
      </c>
      <c r="B26" t="s">
        <v>103</v>
      </c>
    </row>
    <row r="27" spans="1:3" x14ac:dyDescent="0.2">
      <c r="A27" t="s">
        <v>78</v>
      </c>
      <c r="B27" t="s">
        <v>104</v>
      </c>
    </row>
    <row r="28" spans="1:3" x14ac:dyDescent="0.2">
      <c r="A28" t="s">
        <v>78</v>
      </c>
      <c r="B28" t="s">
        <v>105</v>
      </c>
    </row>
    <row r="29" spans="1:3" x14ac:dyDescent="0.2">
      <c r="A29" t="s">
        <v>78</v>
      </c>
      <c r="B29" t="s">
        <v>106</v>
      </c>
    </row>
    <row r="30" spans="1:3" x14ac:dyDescent="0.2">
      <c r="A30" t="s">
        <v>78</v>
      </c>
      <c r="B30" t="s">
        <v>107</v>
      </c>
    </row>
    <row r="31" spans="1:3" x14ac:dyDescent="0.2">
      <c r="A31" t="s">
        <v>78</v>
      </c>
      <c r="B31" t="s">
        <v>108</v>
      </c>
    </row>
    <row r="32" spans="1:3" x14ac:dyDescent="0.2">
      <c r="A32" t="s">
        <v>78</v>
      </c>
      <c r="B32" t="s">
        <v>109</v>
      </c>
    </row>
    <row r="33" spans="1:2" x14ac:dyDescent="0.2">
      <c r="A33" t="s">
        <v>78</v>
      </c>
      <c r="B33" t="s">
        <v>110</v>
      </c>
    </row>
    <row r="34" spans="1:2" x14ac:dyDescent="0.2">
      <c r="A34" t="s">
        <v>78</v>
      </c>
      <c r="B34" t="s">
        <v>111</v>
      </c>
    </row>
    <row r="35" spans="1:2" x14ac:dyDescent="0.2">
      <c r="A35" t="s">
        <v>112</v>
      </c>
      <c r="B35" t="s">
        <v>116</v>
      </c>
    </row>
    <row r="36" spans="1:2" x14ac:dyDescent="0.2">
      <c r="A36" t="s">
        <v>112</v>
      </c>
      <c r="B36" t="s">
        <v>117</v>
      </c>
    </row>
    <row r="37" spans="1:2" x14ac:dyDescent="0.2">
      <c r="A37" t="s">
        <v>112</v>
      </c>
      <c r="B37" t="s">
        <v>118</v>
      </c>
    </row>
    <row r="38" spans="1:2" x14ac:dyDescent="0.2">
      <c r="A38" t="s">
        <v>112</v>
      </c>
      <c r="B38" t="s">
        <v>119</v>
      </c>
    </row>
    <row r="39" spans="1:2" x14ac:dyDescent="0.2">
      <c r="A39" t="s">
        <v>112</v>
      </c>
      <c r="B39" t="s">
        <v>120</v>
      </c>
    </row>
    <row r="40" spans="1:2" x14ac:dyDescent="0.2">
      <c r="A40" t="s">
        <v>112</v>
      </c>
      <c r="B40" t="s">
        <v>121</v>
      </c>
    </row>
    <row r="41" spans="1:2" x14ac:dyDescent="0.2">
      <c r="A41" t="s">
        <v>112</v>
      </c>
      <c r="B41" t="s">
        <v>122</v>
      </c>
    </row>
    <row r="42" spans="1:2" x14ac:dyDescent="0.2">
      <c r="A42" t="s">
        <v>113</v>
      </c>
      <c r="B42" t="s">
        <v>123</v>
      </c>
    </row>
    <row r="43" spans="1:2" x14ac:dyDescent="0.2">
      <c r="A43" t="s">
        <v>113</v>
      </c>
      <c r="B43" t="s">
        <v>124</v>
      </c>
    </row>
    <row r="44" spans="1:2" x14ac:dyDescent="0.2">
      <c r="A44" t="s">
        <v>113</v>
      </c>
      <c r="B44" t="s">
        <v>125</v>
      </c>
    </row>
    <row r="45" spans="1:2" x14ac:dyDescent="0.2">
      <c r="A45" t="s">
        <v>113</v>
      </c>
      <c r="B45" t="s">
        <v>126</v>
      </c>
    </row>
    <row r="46" spans="1:2" x14ac:dyDescent="0.2">
      <c r="A46" t="s">
        <v>113</v>
      </c>
      <c r="B46" t="s">
        <v>127</v>
      </c>
    </row>
    <row r="47" spans="1:2" x14ac:dyDescent="0.2">
      <c r="A47" t="s">
        <v>113</v>
      </c>
      <c r="B47" t="s">
        <v>128</v>
      </c>
    </row>
    <row r="48" spans="1:2" x14ac:dyDescent="0.2">
      <c r="A48" t="s">
        <v>113</v>
      </c>
      <c r="B48" t="s">
        <v>129</v>
      </c>
    </row>
    <row r="49" spans="1:2" x14ac:dyDescent="0.2">
      <c r="A49" t="s">
        <v>113</v>
      </c>
      <c r="B49" t="s">
        <v>130</v>
      </c>
    </row>
    <row r="50" spans="1:2" x14ac:dyDescent="0.2">
      <c r="A50" t="s">
        <v>113</v>
      </c>
      <c r="B50" t="s">
        <v>131</v>
      </c>
    </row>
    <row r="51" spans="1:2" x14ac:dyDescent="0.2">
      <c r="A51" t="s">
        <v>113</v>
      </c>
      <c r="B51" t="s">
        <v>132</v>
      </c>
    </row>
    <row r="52" spans="1:2" x14ac:dyDescent="0.2">
      <c r="A52" t="s">
        <v>113</v>
      </c>
      <c r="B52" t="s">
        <v>133</v>
      </c>
    </row>
    <row r="53" spans="1:2" x14ac:dyDescent="0.2">
      <c r="A53" t="s">
        <v>114</v>
      </c>
      <c r="B53" t="s">
        <v>134</v>
      </c>
    </row>
    <row r="54" spans="1:2" x14ac:dyDescent="0.2">
      <c r="A54" t="s">
        <v>114</v>
      </c>
      <c r="B54" t="s">
        <v>135</v>
      </c>
    </row>
    <row r="55" spans="1:2" x14ac:dyDescent="0.2">
      <c r="A55" t="s">
        <v>114</v>
      </c>
      <c r="B55" t="s">
        <v>136</v>
      </c>
    </row>
    <row r="56" spans="1:2" x14ac:dyDescent="0.2">
      <c r="A56" t="s">
        <v>114</v>
      </c>
      <c r="B56" t="s">
        <v>137</v>
      </c>
    </row>
    <row r="57" spans="1:2" x14ac:dyDescent="0.2">
      <c r="A57" t="s">
        <v>114</v>
      </c>
      <c r="B57" t="s">
        <v>138</v>
      </c>
    </row>
    <row r="58" spans="1:2" x14ac:dyDescent="0.2">
      <c r="A58" t="s">
        <v>114</v>
      </c>
      <c r="B58" t="s">
        <v>139</v>
      </c>
    </row>
    <row r="59" spans="1:2" x14ac:dyDescent="0.2">
      <c r="A59" t="s">
        <v>114</v>
      </c>
      <c r="B59" t="s">
        <v>140</v>
      </c>
    </row>
    <row r="60" spans="1:2" x14ac:dyDescent="0.2">
      <c r="A60" t="s">
        <v>114</v>
      </c>
      <c r="B60" t="s">
        <v>141</v>
      </c>
    </row>
    <row r="61" spans="1:2" x14ac:dyDescent="0.2">
      <c r="A61" t="s">
        <v>114</v>
      </c>
      <c r="B61" t="s">
        <v>142</v>
      </c>
    </row>
    <row r="62" spans="1:2" x14ac:dyDescent="0.2">
      <c r="A62" t="s">
        <v>114</v>
      </c>
      <c r="B62" t="s">
        <v>143</v>
      </c>
    </row>
    <row r="63" spans="1:2" x14ac:dyDescent="0.2">
      <c r="A63" t="s">
        <v>114</v>
      </c>
      <c r="B63" t="s">
        <v>144</v>
      </c>
    </row>
    <row r="64" spans="1:2" x14ac:dyDescent="0.2">
      <c r="A64" t="s">
        <v>114</v>
      </c>
      <c r="B64" t="s">
        <v>145</v>
      </c>
    </row>
    <row r="65" spans="1:2" x14ac:dyDescent="0.2">
      <c r="A65" t="s">
        <v>114</v>
      </c>
      <c r="B65" t="s">
        <v>146</v>
      </c>
    </row>
    <row r="66" spans="1:2" x14ac:dyDescent="0.2">
      <c r="A66" t="s">
        <v>114</v>
      </c>
      <c r="B66" t="s">
        <v>147</v>
      </c>
    </row>
    <row r="67" spans="1:2" x14ac:dyDescent="0.2">
      <c r="A67" t="s">
        <v>114</v>
      </c>
      <c r="B67" t="s">
        <v>148</v>
      </c>
    </row>
    <row r="68" spans="1:2" x14ac:dyDescent="0.2">
      <c r="A68" t="s">
        <v>114</v>
      </c>
      <c r="B68" t="s">
        <v>149</v>
      </c>
    </row>
    <row r="69" spans="1:2" x14ac:dyDescent="0.2">
      <c r="A69" t="s">
        <v>114</v>
      </c>
      <c r="B69" t="s">
        <v>150</v>
      </c>
    </row>
    <row r="70" spans="1:2" x14ac:dyDescent="0.2">
      <c r="A70" t="s">
        <v>114</v>
      </c>
      <c r="B70" t="s">
        <v>151</v>
      </c>
    </row>
    <row r="71" spans="1:2" x14ac:dyDescent="0.2">
      <c r="A71" t="s">
        <v>114</v>
      </c>
      <c r="B71" t="s">
        <v>152</v>
      </c>
    </row>
    <row r="72" spans="1:2" x14ac:dyDescent="0.2">
      <c r="A72" t="s">
        <v>114</v>
      </c>
      <c r="B72" t="s">
        <v>153</v>
      </c>
    </row>
    <row r="73" spans="1:2" x14ac:dyDescent="0.2">
      <c r="A73" t="s">
        <v>114</v>
      </c>
      <c r="B73" t="s">
        <v>154</v>
      </c>
    </row>
    <row r="74" spans="1:2" x14ac:dyDescent="0.2">
      <c r="A74" t="s">
        <v>114</v>
      </c>
      <c r="B74" t="s">
        <v>155</v>
      </c>
    </row>
    <row r="75" spans="1:2" x14ac:dyDescent="0.2">
      <c r="A75" t="s">
        <v>114</v>
      </c>
      <c r="B75" t="s">
        <v>156</v>
      </c>
    </row>
    <row r="76" spans="1:2" x14ac:dyDescent="0.2">
      <c r="A76" t="s">
        <v>114</v>
      </c>
      <c r="B76" t="s">
        <v>157</v>
      </c>
    </row>
    <row r="77" spans="1:2" x14ac:dyDescent="0.2">
      <c r="A77" t="s">
        <v>114</v>
      </c>
      <c r="B77" t="s">
        <v>158</v>
      </c>
    </row>
    <row r="78" spans="1:2" x14ac:dyDescent="0.2">
      <c r="A78" t="s">
        <v>114</v>
      </c>
      <c r="B78" t="s">
        <v>159</v>
      </c>
    </row>
    <row r="79" spans="1:2" x14ac:dyDescent="0.2">
      <c r="A79" t="s">
        <v>114</v>
      </c>
      <c r="B79" t="s">
        <v>160</v>
      </c>
    </row>
    <row r="80" spans="1:2" x14ac:dyDescent="0.2">
      <c r="A80" t="s">
        <v>114</v>
      </c>
      <c r="B80" t="s">
        <v>161</v>
      </c>
    </row>
    <row r="81" spans="1:2" x14ac:dyDescent="0.2">
      <c r="A81" t="s">
        <v>115</v>
      </c>
      <c r="B81" t="s">
        <v>162</v>
      </c>
    </row>
    <row r="82" spans="1:2" x14ac:dyDescent="0.2">
      <c r="A82" t="s">
        <v>115</v>
      </c>
      <c r="B82" t="s">
        <v>163</v>
      </c>
    </row>
    <row r="83" spans="1:2" x14ac:dyDescent="0.2">
      <c r="A83" t="s">
        <v>115</v>
      </c>
      <c r="B83" t="s">
        <v>164</v>
      </c>
    </row>
    <row r="84" spans="1:2" x14ac:dyDescent="0.2">
      <c r="A84" t="s">
        <v>115</v>
      </c>
      <c r="B8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Transactions</vt:lpstr>
      <vt:lpstr>Customers</vt:lpstr>
      <vt:lpstr>Products</vt:lpstr>
      <vt:lpstr>Territory</vt:lpstr>
      <vt:lpstr>Distribution Centers</vt:lpstr>
      <vt:lpstr>Market Potential by Territory</vt:lpstr>
      <vt:lpstr>Market Potential by Product</vt:lpstr>
      <vt:lpstr>Store Locations</vt:lpstr>
    </vt:vector>
  </TitlesOfParts>
  <Company>PACCAR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Bremmer</dc:creator>
  <cp:lastModifiedBy>Microsoft Office User</cp:lastModifiedBy>
  <dcterms:created xsi:type="dcterms:W3CDTF">2016-05-10T22:37:20Z</dcterms:created>
  <dcterms:modified xsi:type="dcterms:W3CDTF">2016-05-11T02:09:24Z</dcterms:modified>
</cp:coreProperties>
</file>