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haracters" sheetId="1" state="visible" r:id="rId2"/>
    <sheet name="Skills" sheetId="2" state="visible" r:id="rId3"/>
    <sheet name="Events" sheetId="3" state="visible" r:id="rId4"/>
    <sheet name="Special Events" sheetId="4" state="visible" r:id="rId5"/>
    <sheet name="NPC" sheetId="5" state="visible" r:id="rId6"/>
    <sheet name="Helps" sheetId="6" state="visible" r:id="rId7"/>
    <sheet name="Actions" sheetId="7" state="visible" r:id="rId8"/>
    <sheet name="Skill Ideas" sheetId="8" state="visible" r:id="rId9"/>
    <sheet name="Character Ideas" sheetId="9" state="visible" r:id="rId10"/>
    <sheet name="Event Ideas" sheetId="10" state="visible" r:id="rId11"/>
    <sheet name="Tile ideas" sheetId="11" state="visible" r:id="rId12"/>
  </sheets>
  <definedNames>
    <definedName function="false" hidden="false" name="Actions" vbProcedure="false">Actions!$A$2:$B$48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<sst xmlns="http://schemas.openxmlformats.org/spreadsheetml/2006/main" count="1045" uniqueCount="565">
  <si>
    <t>Name</t>
  </si>
  <si>
    <t>Archetype</t>
  </si>
  <si>
    <t>Level</t>
  </si>
  <si>
    <t>Memory</t>
  </si>
  <si>
    <t>Ideas</t>
  </si>
  <si>
    <t>Default1</t>
  </si>
  <si>
    <t>Default2</t>
  </si>
  <si>
    <t>Default3</t>
  </si>
  <si>
    <t>LevelUp1</t>
  </si>
  <si>
    <t>LevelUp2</t>
  </si>
  <si>
    <t>Special</t>
  </si>
  <si>
    <t>LevelUp1Desc</t>
  </si>
  <si>
    <t>LevelUp2Desc</t>
  </si>
  <si>
    <t>Meduza</t>
  </si>
  <si>
    <t>Bypasser</t>
  </si>
  <si>
    <t>Atak%n👊</t>
  </si>
  <si>
    <t>Trofeum%n🌀🌀</t>
  </si>
  <si>
    <t>Safecracker</t>
  </si>
  <si>
    <t>Demolitions Guy</t>
  </si>
  <si>
    <t>Użyj: Możesz dodać +1 do wyniku na jednej z 🎲</t>
  </si>
  <si>
    <t>+2 Memory%n %n+ 2 Initial 💡%n %nPick🔓🔊 ⇒%nPick II🔓🔓🔊</t>
  </si>
  <si>
    <t>+1 Initial 💡%n %n+BREACH</t>
  </si>
  <si>
    <t>Syrena</t>
  </si>
  <si>
    <t>Trofeum%n🌀🌀🌀</t>
  </si>
  <si>
    <t>Użyj: Spójrz na dwie karty z wierzchu talii Jaskini. Połóż jedną na wierzch, a drugą na spód talii</t>
  </si>
  <si>
    <t>Leśna żabka</t>
  </si>
  <si>
    <t>Trofeum%n🎯🌀</t>
  </si>
  <si>
    <t>Użyj: Przenieś jednego Potwora z Toru Potworów do Pieczary</t>
  </si>
  <si>
    <t>Żmija</t>
  </si>
  <si>
    <t>Fighter</t>
  </si>
  <si>
    <t>Trofeum%n🎯🎯</t>
  </si>
  <si>
    <t>Bruiser</t>
  </si>
  <si>
    <t>Operative</t>
  </si>
  <si>
    <t>Użyj: Ulecz jednego z twoich Potworów, aby mógł wrócić do Jaskini</t>
  </si>
  <si>
    <t>+2 Memory%n %n+ 2 Initial 💡%n %n+Bash👊👊🔊</t>
  </si>
  <si>
    <t>+2 Memory%n %n+ 4 Initial 💡%n %n+Spy Stuff🔓👊🔊%n %n+YOU WILL REPORT IN</t>
  </si>
  <si>
    <t>Jednorożec</t>
  </si>
  <si>
    <t>Trofeum%n🎯🎯🎯</t>
  </si>
  <si>
    <t>Użyj: Wymień się jednym Potworem (innym niż Jednorożec i Pegaz) z dowolnym graczem lub z Torem Potworów</t>
  </si>
  <si>
    <t>Chochlik</t>
  </si>
  <si>
    <t>Trofeum%n⚔🎯</t>
  </si>
  <si>
    <t>Użyj: Dobierz kartę z talii Cyfr</t>
  </si>
  <si>
    <t>Salamandra</t>
  </si>
  <si>
    <t>Rogue</t>
  </si>
  <si>
    <t>Trofeum%n⚔⚔⚔</t>
  </si>
  <si>
    <t>Grifter</t>
  </si>
  <si>
    <t>Mastermind</t>
  </si>
  <si>
    <t>Użyj: Wybierz Potwora z Toru i odłóż go na spód talii. Następnie uzupełnij jego miejsce pierwszym z góry talii</t>
  </si>
  <si>
    <t>+3 Memory%n+1 Initial 💡%n %nWalk🔊➜ ⇒%nDash🔊➜➜%n %nHeistate 💡⇒%nStudy💡💡</t>
  </si>
  <si>
    <t>+1 Memory%n+1 Initial 💡%n %nWalk🔊➜ ⇒%nRun🔊🔊➜➜%n %nHesistate 💡⇒%nINSPIRE</t>
  </si>
  <si>
    <t>Gryf</t>
  </si>
  <si>
    <t>Trofeum%n⚔⚔</t>
  </si>
  <si>
    <t>Użyj: Możesz odjąć -1 do wyniku na jednej z 🎲</t>
  </si>
  <si>
    <t>Kałamarnica</t>
  </si>
  <si>
    <t>Atak%n👊👊</t>
  </si>
  <si>
    <t>Użyj: Możesz dodać +1 lub +2 do wyniku na jednej z 🎲 w turze dowolnego gracza</t>
  </si>
  <si>
    <t>Tryton</t>
  </si>
  <si>
    <t>Hacker</t>
  </si>
  <si>
    <t>Trofeum%n🌀🌀🌀🌀</t>
  </si>
  <si>
    <t>Hacktivist</t>
  </si>
  <si>
    <t>Black Hat</t>
  </si>
  <si>
    <t>Użyj: Spójrz na cztery karty z wierzchu talii Jaskini. Połóż dwie na wierzch, a dwie na spód talii</t>
  </si>
  <si>
    <t>+4 Memory%n+1 Initial 💡%n %nStride🔊➜🔍 ⇒%nRun🔊🔊➜➜</t>
  </si>
  <si>
    <t>+2 Memory%n+1 Initial 💡%n %nAUTOPWN⇒%nEXPLOIT%n %nI CAN HAZ TEH CODES?⇒%nHAS THE CODE</t>
  </si>
  <si>
    <t>Ropucha</t>
  </si>
  <si>
    <t>Trofeum%n🎯🎯🌀🌀</t>
  </si>
  <si>
    <t>Użyj: Przenieś dwa Potwory z Toru Potworów do Pieczary</t>
  </si>
  <si>
    <t>Kobra</t>
  </si>
  <si>
    <t>Użyj: Ulecz jednego z Potworów dowolnego gracza, aby mógł wrócić do Jaskini</t>
  </si>
  <si>
    <t>Pegaz</t>
  </si>
  <si>
    <t>Mover</t>
  </si>
  <si>
    <t>Trofeum%n🎯🎯🎯🎯</t>
  </si>
  <si>
    <t>Sewer Rat</t>
  </si>
  <si>
    <t>Grease Man</t>
  </si>
  <si>
    <t>Użyj: Wymień się dowolną ilością Potworów (innych niż Jednorożec i Pegaz) z dowolnym graczem lub z Torem Potworów</t>
  </si>
  <si>
    <t>+1 Memory%n+4 Initial 💡%n %n+SEWER CRAWL</t>
  </si>
  <si>
    <t>Skrzat</t>
  </si>
  <si>
    <t>Trofeum%n⚔⚔🎯🎯</t>
  </si>
  <si>
    <t>Użyj: Dowolny wybrany gracz dobiera kartę z talii Cyfr</t>
  </si>
  <si>
    <t>Wiwerna</t>
  </si>
  <si>
    <t>Trofeum%n⚔⚔⚔⚔</t>
  </si>
  <si>
    <t>Użyj: Wybierz dwa potwory z Toru i odłóż je na spód talii. Następnie uzupełnij ich miejsce dwoma z góry talii</t>
  </si>
  <si>
    <t>Mantikora</t>
  </si>
  <si>
    <t>Support</t>
  </si>
  <si>
    <t>Watchman</t>
  </si>
  <si>
    <t>Tunneler</t>
  </si>
  <si>
    <t>Użyj: Możesz odjąć -1 lub -2 do wyniku na jednej z 🎲 w turze dowolnego gracza</t>
  </si>
  <si>
    <t>+3 Memory%n+1 Initial 💡%n %nGOOD IN A PINCH⇒%nGREAT IN A PINCH</t>
  </si>
  <si>
    <t>Kraken</t>
  </si>
  <si>
    <t>Atak%n👊👊👊</t>
  </si>
  <si>
    <t>Trofeum%n🌀🌀🌀⚔🎯</t>
  </si>
  <si>
    <t>Raz na turę: Możesz dodać +1 do wyniku na jednej z 🎲 w turze dowolnego gracza</t>
  </si>
  <si>
    <t>Posejdon</t>
  </si>
  <si>
    <t>Trofeum%n🌀🌀🌀🌀🌀</t>
  </si>
  <si>
    <t>Raz na turę: Spójrz na dwie karty z wierzchu talii Jaskini. Połóż jedną na wierzch, a drugą na spód talii</t>
  </si>
  <si>
    <t>Król Ropuch</t>
  </si>
  <si>
    <t>Looter</t>
  </si>
  <si>
    <t>Trofeum%n🎯🎯🎯🌀🌀🌀</t>
  </si>
  <si>
    <t>Con Artist</t>
  </si>
  <si>
    <t>Thief</t>
  </si>
  <si>
    <t>Raz na turę: Złap Potwora z Toru Potworów. Przenieś jednego Potwora z kolekcji do Pieczary</t>
  </si>
  <si>
    <t>+1 Memory%n+1 Initial 💡%n %nLARCENIST⇒%nSWINDLER%n %n+TOSS LOOT</t>
  </si>
  <si>
    <t>+2 Memory%n+1 Initial 💡%n %nWalk🔊➜⇒%nDisable📷🔊➜%n %n+Spy Stuff🔓👊🔊</t>
  </si>
  <si>
    <t>Bazyliszek</t>
  </si>
  <si>
    <t>Trofeum%n🎯🎯🎯🌀⚔</t>
  </si>
  <si>
    <t>Raz na turę: Ulecz jednego z Potworów dowolnego gracza, aby mógł wrócić do Jaskini</t>
  </si>
  <si>
    <t>Centaur</t>
  </si>
  <si>
    <t>Trofeum%n🎯🎯🎯🎯🎯</t>
  </si>
  <si>
    <t>Stały efekt: Misje można wykonywać razem</t>
  </si>
  <si>
    <t>Leprekaun</t>
  </si>
  <si>
    <t>Surveillance</t>
  </si>
  <si>
    <t>Trofeum%n⚔⚔⚔🎯🎯🎯</t>
  </si>
  <si>
    <t>Technician</t>
  </si>
  <si>
    <t>Tinkerer</t>
  </si>
  <si>
    <t>Raz na turę: Dowolny gracz dobiera kartę z talii Cyfr</t>
  </si>
  <si>
    <t>+2 Memory%n+ 1 Initial 💡%n %nWalk &amp; Smash⇒%nDisable📷🔊➜%n %n+Loop Footage</t>
  </si>
  <si>
    <t>+1 Memory%n+2 Initial 💡%n %nWalk🔊➜⇒%nSpy Stuff🔓👊🔊%n %nSmash📷🔊🔊➜⇒%nShort📷📷🔊%n %n+Follower</t>
  </si>
  <si>
    <t>Czarny Smok</t>
  </si>
  <si>
    <t>Trofeum%n⚔⚔⚔⚔⚔</t>
  </si>
  <si>
    <t>Raz na turę: Wybierz Potwora z Toru i odłóż go na spód talii. Następnie uzupełnij jego miejsce pierwszym z góry talii</t>
  </si>
  <si>
    <t>Sfinks</t>
  </si>
  <si>
    <t>Trofeum%n⚔⚔⚔🎯🌀</t>
  </si>
  <si>
    <t>Raz na turę: Możesz odjąć -1 lub -2 do wyniku na jednej z 🎲 w turze dowolnego gracza</t>
  </si>
  <si>
    <t>Qty</t>
  </si>
  <si>
    <t>Root</t>
  </si>
  <si>
    <t>1-action</t>
  </si>
  <si>
    <t>1-subactions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</si>
  <si>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</si>
  <si>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</si>
  <si>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</si>
  <si>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</si>
  <si>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</si>
  <si>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</si>
  <si>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</si>
  <si>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</si>
  <si>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</si>
  <si>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</si>
  <si>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Rolls</t>
  </si>
  <si>
    <t>Upgrade1</t>
  </si>
  <si>
    <t>Upgrade1Rolls</t>
  </si>
  <si>
    <t>Upgrade2</t>
  </si>
  <si>
    <t>Upgrade2Rolls</t>
  </si>
  <si>
    <t>💡</t>
  </si>
  <si>
    <t>🔊</t>
  </si>
  <si>
    <t>➜</t>
  </si>
  <si>
    <t>📷</t>
  </si>
  <si>
    <t>👊</t>
  </si>
  <si>
    <t>🔓</t>
  </si>
  <si>
    <t>🔍</t>
  </si>
  <si>
    <t>💰</t>
  </si>
  <si>
    <t>Good at</t>
  </si>
  <si>
    <t>Lacks</t>
  </si>
  <si>
    <t>Seasoning</t>
  </si>
  <si>
    <t>Noise Level</t>
  </si>
  <si>
    <t>Smash 'n' Grab</t>
  </si>
  <si>
    <t>Punch</t>
  </si>
  <si>
    <t>Smash</t>
  </si>
  <si>
    <t>Discover</t>
  </si>
  <si>
    <t>Grab</t>
  </si>
  <si>
    <t>Steal</t>
  </si>
  <si>
    <t>Pilfer</t>
  </si>
  <si>
    <t>Subdue, Cameras</t>
  </si>
  <si>
    <t>Multi-moves, ideas, locks</t>
  </si>
  <si>
    <t>Loot</t>
  </si>
  <si>
    <t>High</t>
  </si>
  <si>
    <t>Hurry</t>
  </si>
  <si>
    <t>Run</t>
  </si>
  <si>
    <t>Pick</t>
  </si>
  <si>
    <t>Study</t>
  </si>
  <si>
    <t>Sprint</t>
  </si>
  <si>
    <t>Examine</t>
  </si>
  <si>
    <t>Ninja</t>
  </si>
  <si>
    <t>Prowl</t>
  </si>
  <si>
    <t>Multi-moves, ideas</t>
  </si>
  <si>
    <t>Locks</t>
  </si>
  <si>
    <t>Medium</t>
  </si>
  <si>
    <t>Wing It</t>
  </si>
  <si>
    <t>Strongarm</t>
  </si>
  <si>
    <t>Short</t>
  </si>
  <si>
    <t>Zap</t>
  </si>
  <si>
    <t>Scamper</t>
  </si>
  <si>
    <t>Concoct</t>
  </si>
  <si>
    <t>Improvise</t>
  </si>
  <si>
    <t>Camera, Subdue, Lock,</t>
  </si>
  <si>
    <t>Multi-moves, Loot, Reveal</t>
  </si>
  <si>
    <t>Hit 'n' Run</t>
  </si>
  <si>
    <t>Hit</t>
  </si>
  <si>
    <t>Bash</t>
  </si>
  <si>
    <t>Assault</t>
  </si>
  <si>
    <t>Blast</t>
  </si>
  <si>
    <t>Subdue, Multi-moves</t>
  </si>
  <si>
    <t>Cameras, Locks</t>
  </si>
  <si>
    <t>Bypass</t>
  </si>
  <si>
    <t>Bump</t>
  </si>
  <si>
    <t>Extract</t>
  </si>
  <si>
    <t>Circumvent</t>
  </si>
  <si>
    <t>Locks, Multi-moves</t>
  </si>
  <si>
    <t>Cameras, Subdue</t>
  </si>
  <si>
    <t>Yank Wires</t>
  </si>
  <si>
    <t>Shatter</t>
  </si>
  <si>
    <t>Splice In</t>
  </si>
  <si>
    <t>Tinker</t>
  </si>
  <si>
    <t>Cameras, Multi-moves, Ideas</t>
  </si>
  <si>
    <t>Subdue, Locks</t>
  </si>
  <si>
    <t>Reveal</t>
  </si>
  <si>
    <t>Flip</t>
  </si>
  <si>
    <t>Disable</t>
  </si>
  <si>
    <t>Ransack</t>
  </si>
  <si>
    <t>(none)</t>
  </si>
  <si>
    <t>Subdue, Cameras, Looting</t>
  </si>
  <si>
    <t>Multi-moves, locks</t>
  </si>
  <si>
    <t>Loot, Ideas</t>
  </si>
  <si>
    <t>Unplug</t>
  </si>
  <si>
    <t>Key In</t>
  </si>
  <si>
    <t>Subdue, Cameras, Locks</t>
  </si>
  <si>
    <t>Loot, Locks</t>
  </si>
  <si>
    <t>Low</t>
  </si>
  <si>
    <t>Dash</t>
  </si>
  <si>
    <t>Sleeper Hold</t>
  </si>
  <si>
    <t>Multi-moves, Ideas, Subdue</t>
  </si>
  <si>
    <t>Cameras</t>
  </si>
  <si>
    <t>Sneak</t>
  </si>
  <si>
    <t>Multi-moves, Ideas, Camera</t>
  </si>
  <si>
    <t>Subdue</t>
  </si>
  <si>
    <t>Spy Stuff</t>
  </si>
  <si>
    <t>Camera, Subdue, Lock, Ideas</t>
  </si>
  <si>
    <t>Multi-move, Loot</t>
  </si>
  <si>
    <t>Redirect</t>
  </si>
  <si>
    <t>Reveal, Ideas</t>
  </si>
  <si>
    <t>Rampage</t>
  </si>
  <si>
    <t>Ideas, Locks</t>
  </si>
  <si>
    <t>Detonate</t>
  </si>
  <si>
    <t>Ideas, Cameras, Locks</t>
  </si>
  <si>
    <t>High (with Alert)</t>
  </si>
  <si>
    <t>Rake</t>
  </si>
  <si>
    <t>Recon</t>
  </si>
  <si>
    <t>Swipe</t>
  </si>
  <si>
    <t>Ideas, Loot, Reveal</t>
  </si>
  <si>
    <t>Loot, Reveal</t>
  </si>
  <si>
    <t>Ideas, Cameras, Subdue</t>
  </si>
  <si>
    <t>Cameras, Multi-moves, Ideas, Reveal</t>
  </si>
  <si>
    <t>Stride</t>
  </si>
  <si>
    <t>(extra quiet)</t>
  </si>
  <si>
    <t>Order</t>
  </si>
  <si>
    <t>Story</t>
  </si>
  <si>
    <t>Description</t>
  </si>
  <si>
    <t>Img</t>
  </si>
  <si>
    <t>Get Outta My Way!</t>
  </si>
  <si>
    <t>Teammates in the same spots get anxious and start bickering as they get started, raising suspicion.</t>
  </si>
  <si>
    <t>Raise ⚠ for each hex tile with at least two Characters. %n Raise ⚠ ⚠ for each Entrance tile with at least two Characters.</t>
  </si>
  <si>
    <t>figure_alerts_neighboring.svg</t>
  </si>
  <si>
    <t>Caught in a Reflection</t>
  </si>
  <si>
    <t>The guard monitoring the cameras sees movement in a reflection and looks a little closer.</t>
  </si>
  <si>
    <t>Raise ⚠ for each Live Camera adjacent to a character.</t>
  </si>
  <si>
    <t>figure_alerts_adj_camera.svg</t>
  </si>
  <si>
    <t>Suspicious Guards</t>
  </si>
  <si>
    <t>Guards are getting suspcious of movement.</t>
  </si>
  <si>
    <t>Raise ⚠ for each Character adjacent to an Unsubuded Guard</t>
  </si>
  <si>
    <t>figure_alerts_adj_guard.svg</t>
  </si>
  <si>
    <t>Guard Starts Blabbing</t>
  </si>
  <si>
    <t>Fearful of what might happen to him, a guard begins blabbing. He's noisy, but provides useful intel.</t>
  </si>
  <si>
    <t>Raise ⚠ for each Character on a Subdued Guard.%nGive 💡💡 to each of those Characters too.</t>
  </si>
  <si>
    <t>figure_alerts_on_disabled.svg</t>
  </si>
  <si>
    <t>System Reboot</t>
  </si>
  <si>
    <t>The Guards notice that some cameras are not working. They turning them off and on again.</t>
  </si>
  <si>
    <t>Make every Disabled Camera Live. Raise ⚠ every time you do this.</t>
  </si>
  <si>
    <t>figure_alerts_power_on.svg</t>
  </si>
  <si>
    <t>Shut the Gate!</t>
  </si>
  <si>
    <t>An automatic system initiates, closing the next lockdown gate.</t>
  </si>
  <si>
    <t>Close the next Gate, starting with "A". Remove the tile. If a Character is on it, they are Busted. %nRaise ⚠⚠.</t>
  </si>
  <si>
    <t>figure_alerts_lockdown_two_alerts.svg</t>
  </si>
  <si>
    <t>Increased Suspicion</t>
  </si>
  <si>
    <t>More movement gets noticed.</t>
  </si>
  <si>
    <t>Raise ⚠ for each Character adjacent to an Unsubdued Guard. Also, Raise ⚠ for each Character adjacent to a Live Camera.</t>
  </si>
  <si>
    <t>figure_alerts_adj_camera_guard.svg</t>
  </si>
  <si>
    <t>I Thought I Had Him</t>
  </si>
  <si>
    <t>Subduing guards got a little sloppy.</t>
  </si>
  <si>
    <t>Raise ⚠⚠.%nUn-Subdue every Subdued Guard that shares a tile with a Character.</t>
  </si>
  <si>
    <t>figure_alerts_unsubdue_alerts.svg</t>
  </si>
  <si>
    <t>Hey You!</t>
  </si>
  <si>
    <t>Guards are studying the cameras more closely now.</t>
  </si>
  <si>
    <t>Add a Guard from the supply to each tile that has a Character adjacent to at least one Live Camera.</t>
  </si>
  <si>
    <t>figure_alerts_hey_you.svg</t>
  </si>
  <si>
    <t>Guards are shouting at each other now, about ready to pull the alarm.</t>
  </si>
  <si>
    <t>Close the next Gate, starting with "A". Remove the tile. If a Character is on it, they are Busted. %nRaise ⚠.</t>
  </si>
  <si>
    <t>figure_alerts_lockdown_one_alert.svg</t>
  </si>
  <si>
    <t>Ties Broke!</t>
  </si>
  <si>
    <t>Emboldened by the alerts that have been raised, the Guards begin escaping their bonds.</t>
  </si>
  <si>
    <t>Un-Subdue every Subdued Guard that shares a tile with a Character.</t>
  </si>
  <si>
    <t>figure_alerts_unsubdue.svg</t>
  </si>
  <si>
    <t>Go Check on It</t>
  </si>
  <si>
    <t>Guards begin showing up to investigate all of the broken cameras.</t>
  </si>
  <si>
    <t>Replace every Disabled Camera with a Guard.</t>
  </si>
  <si>
    <t>figure_alerts_call_it_in.svg</t>
  </si>
  <si>
    <t>Shut the Gates!</t>
  </si>
  <si>
    <t>An automatic system initiates, closing the next two lockdown gates.</t>
  </si>
  <si>
    <t>Close the next two Gates, starting with "A". Remove the tile. If a character is on it, they are immediately Busted.</t>
  </si>
  <si>
    <t>figure_alerts_lockdown.svg</t>
  </si>
  <si>
    <t>Sound the Alarm!</t>
  </si>
  <si>
    <t>This is it.</t>
  </si>
  <si>
    <t>Initiate Escape Phase.</t>
  </si>
  <si>
    <t>figure_alerts_alarm.svg</t>
  </si>
  <si>
    <t>20a</t>
  </si>
  <si>
    <t>20b</t>
  </si>
  <si>
    <t>20c</t>
  </si>
  <si>
    <t>Close the next Gate, starting with "A". Remove the tile. If a character is on it, they are immediately Busted.</t>
  </si>
  <si>
    <t>Reinforcements</t>
  </si>
  <si>
    <t>A group of guards rally at one of their waypoints.</t>
  </si>
  <si>
    <t>Unsubdue/Re-lock/Re-enable every Guard/Lock/Camera adjacent to each Reinforcement token. Raise ⚠ for every Character on a re-enabled Camera. Add a Guard to empty spaces adjacent to the token. Replace the token with two Guards.</t>
  </si>
  <si>
    <t>special_events_reinforcements.svg</t>
  </si>
  <si>
    <t>Watchtower Sweep</t>
  </si>
  <si>
    <t>The Watchtower performs a sweep in every direction.</t>
  </si>
  <si>
    <t>Add a Guard to every hex with a Character on it in a direct line originating from a Watchtower token. Excludes being on the tile with a Watchtower.</t>
  </si>
  <si>
    <t>special_events_watchtower.svg</t>
  </si>
  <si>
    <t>Shut Two Gates!!</t>
  </si>
  <si>
    <t>In an attempt to isolate your team, the guards shut two lockdown gates.</t>
  </si>
  <si>
    <t>special_events_gates.svg</t>
  </si>
  <si>
    <t>Move the Paintings!</t>
  </si>
  <si>
    <t>Lock the Goods!</t>
  </si>
  <si>
    <t>Add a Lock to any loot not yet stolen</t>
  </si>
  <si>
    <t>Panic!</t>
  </si>
  <si>
    <t>Everyone has a breaking point.</t>
  </si>
  <si>
    <t>Flip over every non-player character card.</t>
  </si>
  <si>
    <t>special_events_panic.svg</t>
  </si>
  <si>
    <t>Roll6</t>
  </si>
  <si>
    <t>Freed Prisoner</t>
  </si>
  <si>
    <t>Crawl➜</t>
  </si>
  <si>
    <t>Dash🔊➜➜</t>
  </si>
  <si>
    <t>Panicked Prisoner</t>
  </si>
  <si>
    <t>Run🔊🔊➜➜</t>
  </si>
  <si>
    <t>Walk🔊➜</t>
  </si>
  <si>
    <t>Cannot Pass.</t>
  </si>
  <si>
    <t>Hostage</t>
  </si>
  <si>
    <t>Handle👊📷🔓</t>
  </si>
  <si>
    <t>Must share a tile with a Player Character at the end of every Character Action phase.</t>
  </si>
  <si>
    <t>Panicked Hostage</t>
  </si>
  <si>
    <t>Cannot Pass. Must share a tile with a Player Character at the end of every Character Action phase.</t>
  </si>
  <si>
    <t>Guide</t>
  </si>
  <si>
    <t>Reveal🔍</t>
  </si>
  <si>
    <t>Discover🔍🔍</t>
  </si>
  <si>
    <t>Panicked Guide</t>
  </si>
  <si>
    <t>Icon</t>
  </si>
  <si>
    <t>Move to adjacent, planned, not locked tile</t>
  </si>
  <si>
    <t>Unlock 1 lock adjacent to your tile</t>
  </si>
  <si>
    <t>Subdue 1 guard on or adjacent to your tile</t>
  </si>
  <si>
    <t>Disable 1 camera on or adjacent to your tile</t>
  </si>
  <si>
    <t>Add 1 Idea to your character</t>
  </si>
  <si>
    <t>Reveal 1 security token anywhere</t>
  </si>
  <si>
    <t>Loot. Add $1k to your character</t>
  </si>
  <si>
    <t>Noise. Increase the noise level by 1</t>
  </si>
  <si>
    <t>⚠</t>
  </si>
  <si>
    <t>Alert. Increase alert level by 1</t>
  </si>
  <si>
    <t>Action</t>
  </si>
  <si>
    <t>Subactions</t>
  </si>
  <si>
    <t>Category</t>
  </si>
  <si>
    <t>Times Used</t>
  </si>
  <si>
    <t>Defeat</t>
  </si>
  <si>
    <t>🔓📷🔊➜</t>
  </si>
  <si>
    <t>Camera</t>
  </si>
  <si>
    <t>📷🔊➜</t>
  </si>
  <si>
    <t>📷🔊➜➜</t>
  </si>
  <si>
    <t>📷📷🔊➜</t>
  </si>
  <si>
    <t>📷📷🔊🔊➜</t>
  </si>
  <si>
    <t>📷🔊🔊➜</t>
  </si>
  <si>
    <t>🔓👊👊📷🔊⚠</t>
  </si>
  <si>
    <t>Everything</t>
  </si>
  <si>
    <t>🔓👊📷🔊🔊</t>
  </si>
  <si>
    <t>👊📷🔊🔊➜</t>
  </si>
  <si>
    <t>🔓📷🔊🔊➜</t>
  </si>
  <si>
    <t>🔓👊🔊🔊➜</t>
  </si>
  <si>
    <t>Shock</t>
  </si>
  <si>
    <t>👊📷</t>
  </si>
  <si>
    <t>🔓👊🔊</t>
  </si>
  <si>
    <t>🔓💰</t>
  </si>
  <si>
    <t>💡💡💡🔊</t>
  </si>
  <si>
    <t>Observe</t>
  </si>
  <si>
    <t>💡🔍🔊</t>
  </si>
  <si>
    <t>Hesitate</t>
  </si>
  <si>
    <t>💡💡🔊🔍</t>
  </si>
  <si>
    <t>💡💡</t>
  </si>
  <si>
    <t>💰💰🔊</t>
  </si>
  <si>
    <t>💰🔊</t>
  </si>
  <si>
    <t>Crawl</t>
  </si>
  <si>
    <t>Move</t>
  </si>
  <si>
    <t>🔊➜➜</t>
  </si>
  <si>
    <t>🔊🔊➜➜</t>
  </si>
  <si>
    <t>🔊🔊🔊➜➜</t>
  </si>
  <si>
    <t>Slink</t>
  </si>
  <si>
    <t>💡➜</t>
  </si>
  <si>
    <t>🔊🔊➜➜➜</t>
  </si>
  <si>
    <t>Walk</t>
  </si>
  <si>
    <t>🔊➜</t>
  </si>
  <si>
    <t>🔍🔍</t>
  </si>
  <si>
    <t>Loop</t>
  </si>
  <si>
    <t>📷🔍</t>
  </si>
  <si>
    <t>🔊➜🔍</t>
  </si>
  <si>
    <t>👊👊🔊</t>
  </si>
  <si>
    <t>Jab</t>
  </si>
  <si>
    <t>👊💡➜</t>
  </si>
  <si>
    <t>Kick</t>
  </si>
  <si>
    <t>👊🔊➜➜</t>
  </si>
  <si>
    <t>👊🔊➜</t>
  </si>
  <si>
    <t>👊🔊🔊➜</t>
  </si>
  <si>
    <t>👊👊🔊🔊🔊➜➜</t>
  </si>
  <si>
    <t>👊➜</t>
  </si>
  <si>
    <t>Spin Kick</t>
  </si>
  <si>
    <t>👊👊👊🔊🔊</t>
  </si>
  <si>
    <t>👊🔊</t>
  </si>
  <si>
    <t>🔍🔓🔊</t>
  </si>
  <si>
    <t>Unlock</t>
  </si>
  <si>
    <t>🔓🔊</t>
  </si>
  <si>
    <t>🔓🔓🔊🔊➜</t>
  </si>
  <si>
    <t>🔓🔓🔊➜</t>
  </si>
  <si>
    <t>Mule Kick</t>
  </si>
  <si>
    <t>free, loud, disturbs rooms, no exp gained</t>
  </si>
  <si>
    <t>BAM! 🔓🔊🔊 ➜</t>
  </si>
  <si>
    <t>BAM! 🔓🔊🔊🔊➜</t>
  </si>
  <si>
    <t>THUD. 🔊</t>
  </si>
  <si>
    <t>CRASH! 🔓🔊💥➜</t>
  </si>
  <si>
    <t>CRASH! 🔓🔊💥</t>
  </si>
  <si>
    <t>CRACK! 🔓🔊</t>
  </si>
  <si>
    <t>BAM! 🔓🔊🔊🔊</t>
  </si>
  <si>
    <t>Cut Locks</t>
  </si>
  <si>
    <t>cheap, kinda loud, disturbs rooms, gains some experience, but less successful the first time</t>
  </si>
  <si>
    <t>OOF! 🔊</t>
  </si>
  <si>
    <t>ALMOST!💡💡</t>
  </si>
  <si>
    <t>CLUNK. 🔓🔊💥➜</t>
  </si>
  <si>
    <t>Rake Locks</t>
  </si>
  <si>
    <t>cheap, quiet, less disturbing, low success rate</t>
  </si>
  <si>
    <t>BYPASS! 🔓🔓➜</t>
  </si>
  <si>
    <t>Pick Locks</t>
  </si>
  <si>
    <t>expensive, quiet, effective, out of reach for many crew members</t>
  </si>
  <si>
    <t>Inside Man</t>
  </si>
  <si>
    <t>Grift</t>
  </si>
  <si>
    <t>Does everything, no EXP</t>
  </si>
  <si>
    <t>BRIBE! 👊 -$1k</t>
  </si>
  <si>
    <t>YOINK! +$1k</t>
  </si>
  <si>
    <t>Masquerade</t>
  </si>
  <si>
    <t>Does everything better, no EXP</t>
  </si>
  <si>
    <t>Self Defense</t>
  </si>
  <si>
    <t>Attack</t>
  </si>
  <si>
    <t>free, loud and unsuccessful</t>
  </si>
  <si>
    <t>SURPRISE. 👊➜</t>
  </si>
  <si>
    <t>FAIL! Busted.</t>
  </si>
  <si>
    <t>FIGHT! 👊🔊🔊➜</t>
  </si>
  <si>
    <t>HESITATE. 💡💡💡</t>
  </si>
  <si>
    <t>HESITATE. 💡💡</t>
  </si>
  <si>
    <t>Ambush</t>
  </si>
  <si>
    <t>FIGHT! 👊🔊🔊💥➜</t>
  </si>
  <si>
    <t>HESITATE. 💡</t>
  </si>
  <si>
    <t>Hide</t>
  </si>
  <si>
    <t>BUSTED!</t>
  </si>
  <si>
    <t>LISTEN 👂</t>
  </si>
  <si>
    <t>ACHOO! 🔊💡</t>
  </si>
  <si>
    <t>Conceal</t>
  </si>
  <si>
    <t>great all around if you can get it</t>
  </si>
  <si>
    <t>Requires AND Conceal</t>
  </si>
  <si>
    <t>Slog</t>
  </si>
  <si>
    <t>free, kinda loud, usually moves, might sprint, not much exp</t>
  </si>
  <si>
    <t>WALK. ➜</t>
  </si>
  <si>
    <t>SPRINT! ➜➜ 🔊🔊</t>
  </si>
  <si>
    <t>STUMBLE. ➜🔊</t>
  </si>
  <si>
    <t>TRIP. ➜💥</t>
  </si>
  <si>
    <t>HESITATE.💡💡</t>
  </si>
  <si>
    <t>Dawdle</t>
  </si>
  <si>
    <t>free, slow, but gains exp</t>
  </si>
  <si>
    <t>HESITATE.💡</t>
  </si>
  <si>
    <t>Tromp</t>
  </si>
  <si>
    <t>SHUFFLE! ➜🔊</t>
  </si>
  <si>
    <t>Roam</t>
  </si>
  <si>
    <t>Requires Slog</t>
  </si>
  <si>
    <t>slow, but quiet</t>
  </si>
  <si>
    <t>Requires Dawdle</t>
  </si>
  <si>
    <t>Rush</t>
  </si>
  <si>
    <t>most options are fast, but loud and disturbing</t>
  </si>
  <si>
    <t>Requires Tromp</t>
  </si>
  <si>
    <t>allows you to move your plan tiles sometimes, or do extra recon</t>
  </si>
  <si>
    <t>Hack</t>
  </si>
  <si>
    <t>free, but hardly successful</t>
  </si>
  <si>
    <t>Zzzt. 📷</t>
  </si>
  <si>
    <t>NOTHING</t>
  </si>
  <si>
    <t>CRACK! 💥</t>
  </si>
  <si>
    <t>CLICK. 🔓</t>
  </si>
  <si>
    <t>PANIC! ➜➜🔊🔊⚠</t>
  </si>
  <si>
    <t>BEEP! 🔊🔊🔊</t>
  </si>
  <si>
    <t>FLICKER!🔊⚠⚠</t>
  </si>
  <si>
    <t>Sniff Packets</t>
  </si>
  <si>
    <t>lots of free recon, disables some cameras, lowers alerts</t>
  </si>
  <si>
    <t>Degrade &amp; Deny</t>
  </si>
  <si>
    <t>much more destructive against cameras and guards, but raises alerts</t>
  </si>
  <si>
    <t>Requires: Splice In</t>
  </si>
  <si>
    <t>Persistent Threat</t>
  </si>
  <si>
    <t>does all kinds of stuff in the server room</t>
  </si>
  <si>
    <t>Requires: Sniff Packets</t>
  </si>
  <si>
    <t>IDEA: Reveal (sit for multiple turns and reveal all turns. Must stay still)</t>
  </si>
  <si>
    <t>These are the old skill names</t>
  </si>
  <si>
    <t>Something??</t>
  </si>
  <si>
    <t>Remote Exploit</t>
  </si>
  <si>
    <t>These are GREAT actions that should be used somewhere</t>
  </si>
  <si>
    <t>Nab</t>
  </si>
  <si>
    <t>These might be OP</t>
  </si>
  <si>
    <t>good at</t>
  </si>
  <si>
    <t>pretty good at</t>
  </si>
  <si>
    <t>bad at</t>
  </si>
  <si>
    <t>Angry Locksmith</t>
  </si>
  <si>
    <t>good for locks, decent ideas</t>
  </si>
  <si>
    <t>breaching things (locks, exits)</t>
  </si>
  <si>
    <t>noise (crawl default)</t>
  </si>
  <si>
    <t>???</t>
  </si>
  <si>
    <t>Thug</t>
  </si>
  <si>
    <t>Persuasion Specialist</t>
  </si>
  <si>
    <t>good for guards</t>
  </si>
  <si>
    <t>guards</t>
  </si>
  <si>
    <t>being quiet</t>
  </si>
  <si>
    <t>Street Urchin</t>
  </si>
  <si>
    <t>good for planning and ideas</t>
  </si>
  <si>
    <t>mobility (memory, movements)</t>
  </si>
  <si>
    <t>escaping, ideas</t>
  </si>
  <si>
    <t>violence</t>
  </si>
  <si>
    <t>Burglar</t>
  </si>
  <si>
    <t>good for loot and movement</t>
  </si>
  <si>
    <t>mobility (memory, banking moves)</t>
  </si>
  <si>
    <t>Script Kiddie</t>
  </si>
  <si>
    <t>good for support, recon, and cameras</t>
  </si>
  <si>
    <t>re-planning anyone</t>
  </si>
  <si>
    <t>revealing</t>
  </si>
  <si>
    <t>mobility</t>
  </si>
  <si>
    <t>Lookout</t>
  </si>
  <si>
    <t>Veteran</t>
  </si>
  <si>
    <t>good for supporting other players</t>
  </si>
  <si>
    <t>revealing, preventing bad things</t>
  </si>
  <si>
    <t>mobility (movement)</t>
  </si>
  <si>
    <t>mobility (memory)</t>
  </si>
  <si>
    <t>READ SECURITY: on the next Reveal, may draw two tokens from the bag and choose the next one.</t>
  </si>
  <si>
    <t>REMOTE SUBDUE when outdoors</t>
  </si>
  <si>
    <t>SWAP DUFFEL BAGS%nIf busted, may transfer loot to another player in the building within ➜➜➜%n %nALWAYS HAVE A GETAWAY%nIf busted, leaves heist but remains for next heist.</t>
  </si>
  <si>
    <t>KNOWS A GUY%nCan sell an extra $1k for each jewel or painting the team acquires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</si>
  <si>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</si>
  <si>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</si>
  <si>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</si>
  <si>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</si>
  <si>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>I CAN HAZ TEH CODES?%nMay spend 💡💡 to prevent Power Cycle event</t>
  </si>
  <si>
    <t>I CAN HEARTBLEED%nIf outdoors, may spend 💡 to 🔍</t>
  </si>
  <si>
    <t>DIG!%nMay begin the heist on any non-security tile on bordering the outside of the map for 🔊🔊</t>
  </si>
  <si>
    <t>Achoo!!</t>
  </si>
  <si>
    <t>Randomly choose a person using the security die. That person gets a guard on their space.</t>
  </si>
  <si>
    <t>Crowded!</t>
  </si>
  <si>
    <t>Raise alerts and noise if multiple people are on the same square. Really punish three people on the same square. Punish three people next to each other too.</t>
  </si>
  <si>
    <t>Something more with cameras - these aren't interesting enough</t>
  </si>
  <si>
    <t>Super camera? Or Super Guard? Some sort of security tile that is the same as what we had before, but more.</t>
  </si>
  <si>
    <t>Add a guard to an empty space adjacent to a guard.</t>
  </si>
  <si>
    <t>Convert a camera to a double-camera.</t>
  </si>
  <si>
    <t>One character loses all of his ideas if he is standing on a gate or something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</si>
  <si>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</si>
  <si>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</si>
  <si>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Cramped Space/Tight Squeeze</t>
  </si>
  <si>
    <t>You can't have more than 1 player on that space.</t>
  </si>
  <si>
    <t>Double Security Tile</t>
  </si>
  <si>
    <t>Just put more security chits on it and handle them. So a second security-backed chit.</t>
  </si>
  <si>
    <t>Known Double-Guards</t>
  </si>
  <si>
    <t>Put two guards on a single space at design time</t>
  </si>
  <si>
    <t>Known Guard-Lock</t>
  </si>
  <si>
    <t>Put a guard and a lock that is already known at a key spot.</t>
  </si>
  <si>
    <t>Known Camera-Lock</t>
  </si>
  <si>
    <t>Put a camera and a lock but known.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</si>
</sst>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DDD9C3"/>
      </patternFill>
    </fill>
    <fill>
      <patternFill patternType="solid">
        <fgColor rgb="FFDDD9C3"/>
        <bgColor rgb="FFF2DCDB"/>
      </patternFill>
    </fill>
    <fill>
      <patternFill patternType="solid">
        <fgColor rgb="FFE69138"/>
        <bgColor rgb="FFDD7E6B"/>
      </patternFill>
    </fill>
    <fill>
      <patternFill patternType="solid">
        <fgColor rgb="FF93C47D"/>
        <bgColor rgb="FFC4BD97"/>
      </patternFill>
    </fill>
    <fill>
      <patternFill patternType="solid">
        <fgColor rgb="FFFFEB84"/>
        <bgColor rgb="FFDDD9C3"/>
      </patternFill>
    </fill>
    <fill>
      <patternFill patternType="solid">
        <fgColor rgb="FFDD7E6B"/>
        <bgColor rgb="FFE69138"/>
      </patternFill>
    </fill>
    <fill>
      <patternFill patternType="solid">
        <fgColor rgb="FFF2DCDB"/>
        <bgColor rgb="FFDDD9C3"/>
      </patternFill>
    </fill>
    <fill>
      <patternFill patternType="solid">
        <fgColor rgb="FFCCC1DA"/>
        <bgColor rgb="FFC9DAF8"/>
      </patternFill>
    </fill>
    <fill>
      <patternFill patternType="solid">
        <fgColor rgb="FFFAC090"/>
        <bgColor rgb="FFC4BD97"/>
      </patternFill>
    </fill>
    <fill>
      <patternFill patternType="solid">
        <fgColor rgb="FFC4BD97"/>
        <bgColor rgb="FFCCC1DA"/>
      </patternFill>
    </fill>
    <fill>
      <patternFill patternType="solid">
        <fgColor rgb="FF8EB4E3"/>
        <bgColor rgb="FF95B3D7"/>
      </patternFill>
    </fill>
    <fill>
      <patternFill patternType="solid">
        <fgColor rgb="FFD99694"/>
        <bgColor rgb="FFDD7E6B"/>
      </patternFill>
    </fill>
    <fill>
      <patternFill patternType="solid">
        <fgColor rgb="FF77933C"/>
        <bgColor rgb="FF808080"/>
      </patternFill>
    </fill>
    <fill>
      <patternFill patternType="solid">
        <fgColor rgb="FFB3A2C7"/>
        <bgColor rgb="FF95B3D7"/>
      </patternFill>
    </fill>
    <fill>
      <patternFill patternType="solid">
        <fgColor rgb="FF5F5F5F"/>
        <bgColor rgb="FF808080"/>
      </patternFill>
    </fill>
    <fill>
      <patternFill patternType="solid">
        <fgColor rgb="FF95B3D7"/>
        <bgColor rgb="FF8EB4E3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1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CC1DA"/>
      <rgbColor rgb="FF808080"/>
      <rgbColor rgb="FF95B3D7"/>
      <rgbColor rgb="FF993366"/>
      <rgbColor rgb="FFF2DCDB"/>
      <rgbColor rgb="FFCCFFFF"/>
      <rgbColor rgb="FF660066"/>
      <rgbColor rgb="FFDD7E6B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9C3"/>
      <rgbColor rgb="FFFFEB84"/>
      <rgbColor rgb="FF8EB4E3"/>
      <rgbColor rgb="FFD99694"/>
      <rgbColor rgb="FFB3A2C7"/>
      <rgbColor rgb="FFFAC090"/>
      <rgbColor rgb="FF3366FF"/>
      <rgbColor rgb="FF33CCCC"/>
      <rgbColor rgb="FFC4BD97"/>
      <rgbColor rgb="FFFFCC00"/>
      <rgbColor rgb="FFE69138"/>
      <rgbColor rgb="FFFF6600"/>
      <rgbColor rgb="FF5F5F5F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:K25"/>
    </sheetView>
  </sheetViews>
  <sheetFormatPr defaultRowHeight="15"/>
  <cols>
    <col collapsed="false" hidden="false" max="1" min="1" style="0" width="13.6275510204082"/>
    <col collapsed="false" hidden="false" max="2" min="2" style="0" width="10.3775510204082"/>
    <col collapsed="false" hidden="false" max="3" min="3" style="0" width="5.00510204081633"/>
    <col collapsed="false" hidden="false" max="4" min="4" style="0" width="7.49489795918367"/>
    <col collapsed="false" hidden="false" max="5" min="5" style="0" width="5.00510204081633"/>
    <col collapsed="false" hidden="false" max="6" min="6" style="0" width="15.8775510204082"/>
    <col collapsed="false" hidden="false" max="7" min="7" style="0" width="19.5"/>
    <col collapsed="false" hidden="false" max="8" min="8" style="0" width="16.6326530612245"/>
    <col collapsed="false" hidden="false" max="9" min="9" style="0" width="4.37244897959184"/>
    <col collapsed="false" hidden="false" max="10" min="10" style="0" width="4.25"/>
    <col collapsed="false" hidden="false" max="11" min="11" style="0" width="89.8775510204082"/>
    <col collapsed="false" hidden="false" max="12" min="12" style="0" width="78.6275510204082"/>
    <col collapsed="false" hidden="false" max="13" min="13" style="0" width="97.1326530612245"/>
    <col collapsed="false" hidden="false" max="26" min="14" style="0" width="7.63265306122449"/>
    <col collapsed="false" hidden="false" max="1025" min="27" style="0" width="15.127551020408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4" t="s">
        <v>13</v>
      </c>
      <c r="B2" s="4" t="s">
        <v>14</v>
      </c>
      <c r="C2" s="5" t="n">
        <v>1</v>
      </c>
      <c r="D2" s="5" t="n">
        <v>9</v>
      </c>
      <c r="E2" s="5" t="n">
        <v>20</v>
      </c>
      <c r="F2" s="5" t="s">
        <v>15</v>
      </c>
      <c r="G2" s="5" t="s">
        <v>16</v>
      </c>
      <c r="H2" s="5"/>
      <c r="I2" s="4" t="s">
        <v>17</v>
      </c>
      <c r="J2" s="4" t="s">
        <v>18</v>
      </c>
      <c r="K2" s="6" t="s">
        <v>19</v>
      </c>
      <c r="L2" s="7" t="s">
        <v>20</v>
      </c>
      <c r="M2" s="7" t="s">
        <v>21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5" hidden="false" customHeight="false" outlineLevel="0" collapsed="false">
      <c r="A3" s="4" t="s">
        <v>22</v>
      </c>
      <c r="B3" s="4" t="s">
        <v>14</v>
      </c>
      <c r="C3" s="5" t="n">
        <v>1</v>
      </c>
      <c r="D3" s="5" t="n">
        <v>15</v>
      </c>
      <c r="E3" s="5" t="n">
        <v>25</v>
      </c>
      <c r="F3" s="5" t="s">
        <v>15</v>
      </c>
      <c r="G3" s="5" t="s">
        <v>23</v>
      </c>
      <c r="H3" s="5"/>
      <c r="I3" s="8"/>
      <c r="J3" s="8"/>
      <c r="K3" s="6" t="s">
        <v>24</v>
      </c>
      <c r="L3" s="7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" hidden="false" customHeight="false" outlineLevel="0" collapsed="false">
      <c r="A4" s="10" t="s">
        <v>25</v>
      </c>
      <c r="B4" s="10" t="s">
        <v>14</v>
      </c>
      <c r="C4" s="11" t="n">
        <v>4</v>
      </c>
      <c r="D4" s="11" t="n">
        <v>20</v>
      </c>
      <c r="E4" s="11" t="n">
        <v>30</v>
      </c>
      <c r="F4" s="11" t="s">
        <v>15</v>
      </c>
      <c r="G4" s="11" t="s">
        <v>26</v>
      </c>
      <c r="H4" s="11"/>
      <c r="I4" s="12"/>
      <c r="J4" s="12"/>
      <c r="K4" s="13" t="s">
        <v>27</v>
      </c>
      <c r="L4" s="14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customFormat="false" ht="15" hidden="false" customHeight="false" outlineLevel="0" collapsed="false">
      <c r="A5" s="15" t="s">
        <v>28</v>
      </c>
      <c r="B5" s="15" t="s">
        <v>29</v>
      </c>
      <c r="C5" s="16" t="n">
        <v>2</v>
      </c>
      <c r="D5" s="16" t="n">
        <v>28</v>
      </c>
      <c r="E5" s="16" t="n">
        <v>36</v>
      </c>
      <c r="F5" s="16" t="s">
        <v>15</v>
      </c>
      <c r="G5" s="16" t="s">
        <v>30</v>
      </c>
      <c r="H5" s="16"/>
      <c r="I5" s="15" t="s">
        <v>31</v>
      </c>
      <c r="J5" s="15" t="s">
        <v>32</v>
      </c>
      <c r="K5" s="17" t="s">
        <v>33</v>
      </c>
      <c r="L5" s="18" t="s">
        <v>34</v>
      </c>
      <c r="M5" s="18" t="s">
        <v>35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15" hidden="false" customHeight="false" outlineLevel="0" collapsed="false">
      <c r="A6" s="15" t="s">
        <v>36</v>
      </c>
      <c r="B6" s="15" t="s">
        <v>29</v>
      </c>
      <c r="C6" s="16" t="n">
        <v>2</v>
      </c>
      <c r="D6" s="16" t="n">
        <v>32</v>
      </c>
      <c r="E6" s="16" t="n">
        <v>42</v>
      </c>
      <c r="F6" s="16" t="s">
        <v>15</v>
      </c>
      <c r="G6" s="16" t="s">
        <v>37</v>
      </c>
      <c r="H6" s="16"/>
      <c r="I6" s="19"/>
      <c r="J6" s="19"/>
      <c r="K6" s="17" t="s">
        <v>38</v>
      </c>
      <c r="L6" s="18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customFormat="false" ht="15" hidden="false" customHeight="false" outlineLevel="0" collapsed="false">
      <c r="A7" s="20" t="s">
        <v>39</v>
      </c>
      <c r="B7" s="20" t="s">
        <v>29</v>
      </c>
      <c r="C7" s="21" t="n">
        <v>5</v>
      </c>
      <c r="D7" s="21" t="n">
        <v>40</v>
      </c>
      <c r="E7" s="21" t="n">
        <v>54</v>
      </c>
      <c r="F7" s="21" t="s">
        <v>15</v>
      </c>
      <c r="G7" s="21" t="s">
        <v>40</v>
      </c>
      <c r="H7" s="21"/>
      <c r="I7" s="22"/>
      <c r="J7" s="22"/>
      <c r="K7" s="23" t="s">
        <v>41</v>
      </c>
      <c r="L7" s="24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customFormat="false" ht="15" hidden="false" customHeight="false" outlineLevel="0" collapsed="false">
      <c r="A8" s="25" t="s">
        <v>42</v>
      </c>
      <c r="B8" s="25" t="s">
        <v>43</v>
      </c>
      <c r="C8" s="26" t="n">
        <v>3</v>
      </c>
      <c r="D8" s="26" t="n">
        <v>42</v>
      </c>
      <c r="E8" s="26" t="n">
        <v>63</v>
      </c>
      <c r="F8" s="26" t="s">
        <v>15</v>
      </c>
      <c r="G8" s="26" t="s">
        <v>44</v>
      </c>
      <c r="H8" s="26"/>
      <c r="I8" s="25" t="s">
        <v>45</v>
      </c>
      <c r="J8" s="25" t="s">
        <v>46</v>
      </c>
      <c r="K8" s="27" t="s">
        <v>47</v>
      </c>
      <c r="L8" s="28" t="s">
        <v>48</v>
      </c>
      <c r="M8" s="28" t="s">
        <v>49</v>
      </c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customFormat="false" ht="15" hidden="false" customHeight="false" outlineLevel="0" collapsed="false">
      <c r="A9" s="25" t="s">
        <v>50</v>
      </c>
      <c r="B9" s="25" t="s">
        <v>43</v>
      </c>
      <c r="C9" s="26" t="n">
        <v>3</v>
      </c>
      <c r="D9" s="26" t="n">
        <v>54</v>
      </c>
      <c r="E9" s="26" t="n">
        <v>81</v>
      </c>
      <c r="F9" s="26" t="s">
        <v>15</v>
      </c>
      <c r="G9" s="26" t="s">
        <v>51</v>
      </c>
      <c r="H9" s="26"/>
      <c r="I9" s="29"/>
      <c r="J9" s="29"/>
      <c r="K9" s="27" t="s">
        <v>52</v>
      </c>
      <c r="L9" s="28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customFormat="false" ht="15" hidden="false" customHeight="false" outlineLevel="0" collapsed="false">
      <c r="A10" s="4" t="s">
        <v>53</v>
      </c>
      <c r="B10" s="4" t="s">
        <v>43</v>
      </c>
      <c r="C10" s="5" t="n">
        <v>1</v>
      </c>
      <c r="D10" s="5" t="n">
        <v>12</v>
      </c>
      <c r="E10" s="5" t="n">
        <v>16</v>
      </c>
      <c r="F10" s="5" t="s">
        <v>54</v>
      </c>
      <c r="G10" s="5" t="s">
        <v>23</v>
      </c>
      <c r="H10" s="5"/>
      <c r="I10" s="8"/>
      <c r="J10" s="8"/>
      <c r="K10" s="6" t="s">
        <v>55</v>
      </c>
      <c r="L10" s="30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" hidden="false" customHeight="false" outlineLevel="0" collapsed="false">
      <c r="A11" s="4" t="s">
        <v>56</v>
      </c>
      <c r="B11" s="4" t="s">
        <v>57</v>
      </c>
      <c r="C11" s="5" t="n">
        <v>1</v>
      </c>
      <c r="D11" s="5" t="n">
        <v>18</v>
      </c>
      <c r="E11" s="5" t="n">
        <v>24</v>
      </c>
      <c r="F11" s="5" t="s">
        <v>54</v>
      </c>
      <c r="G11" s="5" t="s">
        <v>58</v>
      </c>
      <c r="H11" s="5"/>
      <c r="I11" s="4" t="s">
        <v>59</v>
      </c>
      <c r="J11" s="4" t="s">
        <v>60</v>
      </c>
      <c r="K11" s="6" t="s">
        <v>61</v>
      </c>
      <c r="L11" s="31" t="s">
        <v>62</v>
      </c>
      <c r="M11" s="31" t="s">
        <v>63</v>
      </c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customFormat="false" ht="15" hidden="false" customHeight="false" outlineLevel="0" collapsed="false">
      <c r="A12" s="10" t="s">
        <v>64</v>
      </c>
      <c r="B12" s="10" t="s">
        <v>57</v>
      </c>
      <c r="C12" s="11" t="n">
        <v>4</v>
      </c>
      <c r="D12" s="11" t="n">
        <v>24</v>
      </c>
      <c r="E12" s="11" t="n">
        <v>28</v>
      </c>
      <c r="F12" s="11" t="s">
        <v>54</v>
      </c>
      <c r="G12" s="11" t="s">
        <v>65</v>
      </c>
      <c r="H12" s="11"/>
      <c r="I12" s="12"/>
      <c r="J12" s="12"/>
      <c r="K12" s="13" t="s">
        <v>66</v>
      </c>
      <c r="L12" s="14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customFormat="false" ht="15" hidden="false" customHeight="false" outlineLevel="0" collapsed="false">
      <c r="A13" s="15" t="s">
        <v>67</v>
      </c>
      <c r="B13" s="15" t="s">
        <v>57</v>
      </c>
      <c r="C13" s="16" t="n">
        <v>2</v>
      </c>
      <c r="D13" s="16" t="n">
        <v>30</v>
      </c>
      <c r="E13" s="16" t="n">
        <v>35</v>
      </c>
      <c r="F13" s="16" t="s">
        <v>54</v>
      </c>
      <c r="G13" s="16" t="s">
        <v>37</v>
      </c>
      <c r="H13" s="16"/>
      <c r="I13" s="19"/>
      <c r="J13" s="19"/>
      <c r="K13" s="17" t="s">
        <v>68</v>
      </c>
      <c r="L13" s="18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customFormat="false" ht="15" hidden="false" customHeight="false" outlineLevel="0" collapsed="false">
      <c r="A14" s="15" t="s">
        <v>69</v>
      </c>
      <c r="B14" s="15" t="s">
        <v>70</v>
      </c>
      <c r="C14" s="16" t="n">
        <v>2</v>
      </c>
      <c r="D14" s="16" t="n">
        <v>35</v>
      </c>
      <c r="E14" s="16" t="n">
        <v>40</v>
      </c>
      <c r="F14" s="16" t="s">
        <v>54</v>
      </c>
      <c r="G14" s="16" t="s">
        <v>71</v>
      </c>
      <c r="H14" s="16"/>
      <c r="I14" s="15" t="s">
        <v>72</v>
      </c>
      <c r="J14" s="15" t="s">
        <v>73</v>
      </c>
      <c r="K14" s="17" t="s">
        <v>74</v>
      </c>
      <c r="L14" s="18" t="s">
        <v>75</v>
      </c>
      <c r="M14" s="18" t="str">
        <f aca="false">"+4 Memory%n %nDART⇒%nBOLT"</f>
        <v>+4 Memory%n %nDART⇒%nBOLT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15" hidden="false" customHeight="false" outlineLevel="0" collapsed="false">
      <c r="A15" s="20" t="s">
        <v>76</v>
      </c>
      <c r="B15" s="20" t="s">
        <v>70</v>
      </c>
      <c r="C15" s="21" t="n">
        <v>5</v>
      </c>
      <c r="D15" s="21" t="n">
        <v>42</v>
      </c>
      <c r="E15" s="21" t="n">
        <v>48</v>
      </c>
      <c r="F15" s="21" t="s">
        <v>54</v>
      </c>
      <c r="G15" s="21" t="s">
        <v>77</v>
      </c>
      <c r="H15" s="21"/>
      <c r="I15" s="22"/>
      <c r="J15" s="22"/>
      <c r="K15" s="23" t="s">
        <v>78</v>
      </c>
      <c r="L15" s="24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customFormat="false" ht="15" hidden="false" customHeight="false" outlineLevel="0" collapsed="false">
      <c r="A16" s="25" t="s">
        <v>79</v>
      </c>
      <c r="B16" s="25" t="s">
        <v>70</v>
      </c>
      <c r="C16" s="26" t="n">
        <v>3</v>
      </c>
      <c r="D16" s="26" t="n">
        <v>48</v>
      </c>
      <c r="E16" s="26" t="n">
        <v>56</v>
      </c>
      <c r="F16" s="26" t="s">
        <v>54</v>
      </c>
      <c r="G16" s="26" t="s">
        <v>80</v>
      </c>
      <c r="H16" s="26"/>
      <c r="I16" s="29"/>
      <c r="J16" s="29"/>
      <c r="K16" s="27" t="s">
        <v>81</v>
      </c>
      <c r="L16" s="28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customFormat="false" ht="15" hidden="false" customHeight="false" outlineLevel="0" collapsed="false">
      <c r="A17" s="25" t="s">
        <v>82</v>
      </c>
      <c r="B17" s="25" t="s">
        <v>83</v>
      </c>
      <c r="C17" s="26" t="n">
        <v>3</v>
      </c>
      <c r="D17" s="26" t="n">
        <v>65</v>
      </c>
      <c r="E17" s="26" t="n">
        <v>72</v>
      </c>
      <c r="F17" s="26" t="s">
        <v>54</v>
      </c>
      <c r="G17" s="26" t="s">
        <v>44</v>
      </c>
      <c r="H17" s="26"/>
      <c r="I17" s="25" t="s">
        <v>84</v>
      </c>
      <c r="J17" s="25" t="s">
        <v>85</v>
      </c>
      <c r="K17" s="27" t="s">
        <v>86</v>
      </c>
      <c r="L17" s="28" t="s">
        <v>87</v>
      </c>
      <c r="M17" s="28" t="str">
        <f aca="false">"+2 Memory%n %n+TUNNEL"</f>
        <v>+2 Memory%n %n+TUNNEL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customFormat="false" ht="15" hidden="false" customHeight="false" outlineLevel="0" collapsed="false">
      <c r="A18" s="4" t="s">
        <v>88</v>
      </c>
      <c r="B18" s="4" t="s">
        <v>83</v>
      </c>
      <c r="C18" s="5" t="n">
        <v>1</v>
      </c>
      <c r="D18" s="5" t="n">
        <v>9</v>
      </c>
      <c r="E18" s="5" t="n">
        <v>15</v>
      </c>
      <c r="F18" s="5" t="s">
        <v>89</v>
      </c>
      <c r="G18" s="5" t="s">
        <v>90</v>
      </c>
      <c r="H18" s="5"/>
      <c r="I18" s="8"/>
      <c r="J18" s="8"/>
      <c r="K18" s="6" t="s">
        <v>91</v>
      </c>
      <c r="L18" s="32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5" hidden="false" customHeight="false" outlineLevel="0" collapsed="false">
      <c r="A19" s="4" t="s">
        <v>92</v>
      </c>
      <c r="B19" s="4" t="s">
        <v>83</v>
      </c>
      <c r="C19" s="5" t="n">
        <v>1</v>
      </c>
      <c r="D19" s="5" t="n">
        <v>24</v>
      </c>
      <c r="E19" s="5" t="n">
        <v>24</v>
      </c>
      <c r="F19" s="5" t="s">
        <v>89</v>
      </c>
      <c r="G19" s="5" t="s">
        <v>93</v>
      </c>
      <c r="H19" s="5"/>
      <c r="I19" s="8"/>
      <c r="J19" s="8"/>
      <c r="K19" s="6" t="s">
        <v>94</v>
      </c>
      <c r="L19" s="32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5" hidden="false" customHeight="false" outlineLevel="0" collapsed="false">
      <c r="A20" s="10" t="s">
        <v>95</v>
      </c>
      <c r="B20" s="10" t="s">
        <v>96</v>
      </c>
      <c r="C20" s="11" t="n">
        <v>4</v>
      </c>
      <c r="D20" s="11" t="n">
        <v>28</v>
      </c>
      <c r="E20" s="11" t="n">
        <v>28</v>
      </c>
      <c r="F20" s="11" t="s">
        <v>89</v>
      </c>
      <c r="G20" s="11" t="s">
        <v>97</v>
      </c>
      <c r="H20" s="11"/>
      <c r="I20" s="14" t="s">
        <v>98</v>
      </c>
      <c r="J20" s="14" t="s">
        <v>99</v>
      </c>
      <c r="K20" s="13" t="s">
        <v>100</v>
      </c>
      <c r="L20" s="14" t="s">
        <v>101</v>
      </c>
      <c r="M20" s="14" t="s">
        <v>102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customFormat="false" ht="15" hidden="false" customHeight="false" outlineLevel="0" collapsed="false">
      <c r="A21" s="15" t="s">
        <v>103</v>
      </c>
      <c r="B21" s="15" t="s">
        <v>96</v>
      </c>
      <c r="C21" s="16" t="n">
        <v>2</v>
      </c>
      <c r="D21" s="16" t="n">
        <v>32</v>
      </c>
      <c r="E21" s="16" t="n">
        <v>32</v>
      </c>
      <c r="F21" s="16" t="s">
        <v>89</v>
      </c>
      <c r="G21" s="16" t="s">
        <v>104</v>
      </c>
      <c r="H21" s="16"/>
      <c r="I21" s="19"/>
      <c r="J21" s="19"/>
      <c r="K21" s="17" t="s">
        <v>105</v>
      </c>
      <c r="L21" s="18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customFormat="false" ht="15" hidden="false" customHeight="false" outlineLevel="0" collapsed="false">
      <c r="A22" s="15" t="s">
        <v>106</v>
      </c>
      <c r="B22" s="15" t="s">
        <v>96</v>
      </c>
      <c r="C22" s="16" t="n">
        <v>2</v>
      </c>
      <c r="D22" s="16" t="n">
        <v>36</v>
      </c>
      <c r="E22" s="16" t="n">
        <v>36</v>
      </c>
      <c r="F22" s="16" t="s">
        <v>89</v>
      </c>
      <c r="G22" s="16" t="s">
        <v>107</v>
      </c>
      <c r="H22" s="16"/>
      <c r="I22" s="19"/>
      <c r="J22" s="19"/>
      <c r="K22" s="17" t="s">
        <v>108</v>
      </c>
      <c r="L22" s="18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customFormat="false" ht="15" hidden="false" customHeight="false" outlineLevel="0" collapsed="false">
      <c r="A23" s="20" t="s">
        <v>109</v>
      </c>
      <c r="B23" s="20" t="s">
        <v>110</v>
      </c>
      <c r="C23" s="21" t="n">
        <v>5</v>
      </c>
      <c r="D23" s="21" t="n">
        <v>42</v>
      </c>
      <c r="E23" s="21" t="n">
        <v>42</v>
      </c>
      <c r="F23" s="21" t="s">
        <v>89</v>
      </c>
      <c r="G23" s="21" t="s">
        <v>111</v>
      </c>
      <c r="H23" s="21"/>
      <c r="I23" s="24" t="s">
        <v>112</v>
      </c>
      <c r="J23" s="24" t="s">
        <v>113</v>
      </c>
      <c r="K23" s="23" t="s">
        <v>114</v>
      </c>
      <c r="L23" s="24" t="s">
        <v>115</v>
      </c>
      <c r="M23" s="24" t="s">
        <v>116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customFormat="false" ht="15" hidden="false" customHeight="false" outlineLevel="0" collapsed="false">
      <c r="A24" s="25" t="s">
        <v>117</v>
      </c>
      <c r="B24" s="28" t="s">
        <v>110</v>
      </c>
      <c r="C24" s="26" t="n">
        <v>3</v>
      </c>
      <c r="D24" s="26" t="n">
        <v>56</v>
      </c>
      <c r="E24" s="26" t="n">
        <v>56</v>
      </c>
      <c r="F24" s="26" t="s">
        <v>89</v>
      </c>
      <c r="G24" s="26" t="s">
        <v>118</v>
      </c>
      <c r="H24" s="26"/>
      <c r="I24" s="29"/>
      <c r="J24" s="29"/>
      <c r="K24" s="27" t="s">
        <v>119</v>
      </c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customFormat="false" ht="15" hidden="false" customHeight="false" outlineLevel="0" collapsed="false">
      <c r="A25" s="25" t="s">
        <v>120</v>
      </c>
      <c r="B25" s="25" t="s">
        <v>110</v>
      </c>
      <c r="C25" s="26" t="n">
        <v>3</v>
      </c>
      <c r="D25" s="26" t="n">
        <v>64</v>
      </c>
      <c r="E25" s="26" t="n">
        <v>64</v>
      </c>
      <c r="F25" s="26" t="s">
        <v>89</v>
      </c>
      <c r="G25" s="26" t="s">
        <v>121</v>
      </c>
      <c r="H25" s="26"/>
      <c r="I25" s="29"/>
      <c r="J25" s="29"/>
      <c r="K25" s="27" t="s">
        <v>122</v>
      </c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:K25 A1"/>
    </sheetView>
  </sheetViews>
  <sheetFormatPr defaultRowHeight="15"/>
  <cols>
    <col collapsed="false" hidden="false" max="1" min="1" style="0" width="8.50510204081633"/>
    <col collapsed="false" hidden="false" max="26" min="2" style="0" width="7.63265306122449"/>
    <col collapsed="false" hidden="false" max="1025" min="27" style="0" width="15.1275510204082"/>
  </cols>
  <sheetData>
    <row r="1" customFormat="false" ht="15" hidden="false" customHeight="false" outlineLevel="0" collapsed="false">
      <c r="A1" s="9" t="s">
        <v>544</v>
      </c>
      <c r="B1" s="9" t="s">
        <v>545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" hidden="false" customHeight="false" outlineLevel="0" collapsed="false">
      <c r="A2" s="9" t="s">
        <v>546</v>
      </c>
      <c r="B2" s="9" t="s">
        <v>547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" hidden="false" customHeight="false" outlineLevel="0" collapsed="false">
      <c r="A3" s="9"/>
      <c r="B3" s="93" t="s">
        <v>548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" hidden="false" customHeight="false" outlineLevel="0" collapsed="false">
      <c r="A4" s="9"/>
      <c r="B4" s="9" t="s">
        <v>549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" hidden="false" customHeight="false" outlineLevel="0" collapsed="false">
      <c r="A5" s="9"/>
      <c r="B5" s="9" t="s">
        <v>550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false" outlineLevel="0" collapsed="false">
      <c r="A6" s="9"/>
      <c r="B6" s="9" t="s">
        <v>551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" hidden="false" customHeight="false" outlineLevel="0" collapsed="false">
      <c r="A7" s="9"/>
      <c r="B7" s="9" t="s">
        <v>552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:K25 A1"/>
    </sheetView>
  </sheetViews>
  <sheetFormatPr defaultRowHeight="15"/>
  <cols>
    <col collapsed="false" hidden="false" max="1" min="1" style="0" width="24.8724489795918"/>
    <col collapsed="false" hidden="false" max="26" min="2" style="0" width="7.63265306122449"/>
    <col collapsed="false" hidden="false" max="1025" min="27" style="0" width="15.1275510204082"/>
  </cols>
  <sheetData>
    <row r="1" customFormat="false" ht="15" hidden="false" customHeight="false" outlineLevel="0" collapsed="false">
      <c r="A1" s="9" t="s">
        <v>553</v>
      </c>
      <c r="B1" s="9" t="s">
        <v>554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" hidden="false" customHeight="false" outlineLevel="0" collapsed="false">
      <c r="A2" s="9" t="s">
        <v>555</v>
      </c>
      <c r="B2" s="9" t="s">
        <v>556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" hidden="false" customHeight="false" outlineLevel="0" collapsed="false">
      <c r="A3" s="9" t="s">
        <v>557</v>
      </c>
      <c r="B3" s="9" t="s">
        <v>558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" hidden="false" customHeight="false" outlineLevel="0" collapsed="false">
      <c r="A4" s="9" t="s">
        <v>559</v>
      </c>
      <c r="B4" s="9" t="s">
        <v>560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" hidden="false" customHeight="false" outlineLevel="0" collapsed="false">
      <c r="A5" s="9" t="s">
        <v>561</v>
      </c>
      <c r="B5" s="9" t="s">
        <v>562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false" outlineLevel="0" collapsed="false">
      <c r="A6" s="9" t="s">
        <v>563</v>
      </c>
      <c r="B6" s="9" t="s">
        <v>564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W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1" sqref="K2:K25 B2"/>
    </sheetView>
  </sheetViews>
  <sheetFormatPr defaultRowHeight="15"/>
  <cols>
    <col collapsed="false" hidden="false" max="1" min="1" style="0" width="12.8775510204082"/>
    <col collapsed="false" hidden="false" max="2" min="2" style="0" width="3.62755102040816"/>
    <col collapsed="false" hidden="false" max="3" min="3" style="0" width="5.00510204081633"/>
    <col collapsed="false" hidden="false" max="4" min="4" style="0" width="12.1326530612245"/>
    <col collapsed="false" hidden="false" max="5" min="5" style="0" width="7.49489795918367"/>
    <col collapsed="false" hidden="false" max="6" min="6" style="0" width="11.9948979591837"/>
    <col collapsed="false" hidden="false" max="7" min="7" style="0" width="8.87244897959184"/>
    <col collapsed="false" hidden="false" max="8" min="8" style="0" width="10.6275510204082"/>
    <col collapsed="false" hidden="false" max="9" min="9" style="0" width="10.8826530612245"/>
    <col collapsed="false" hidden="false" max="10" min="10" style="0" width="14.1275510204082"/>
    <col collapsed="false" hidden="false" max="11" min="11" style="0" width="7.12755102040816"/>
    <col collapsed="false" hidden="false" max="12" min="12" style="0" width="10.6275510204082"/>
    <col collapsed="false" hidden="false" max="13" min="13" style="0" width="8.87244897959184"/>
    <col collapsed="false" hidden="false" max="14" min="14" style="0" width="10.6275510204082"/>
    <col collapsed="false" hidden="false" max="15" min="15" style="0" width="7.49489795918367"/>
    <col collapsed="false" hidden="false" max="16" min="16" style="0" width="10.6275510204082"/>
    <col collapsed="false" hidden="false" max="17" min="17" style="0" width="21.8775510204082"/>
    <col collapsed="false" hidden="false" max="18" min="18" style="0" width="17.5051020408163"/>
    <col collapsed="false" hidden="false" max="19" min="19" style="0" width="18.1224489795918"/>
    <col collapsed="false" hidden="false" max="20" min="20" style="0" width="22.0051020408163"/>
    <col collapsed="false" hidden="false" max="21" min="21" style="0" width="17.6275510204082"/>
    <col collapsed="false" hidden="false" max="22" min="22" style="0" width="22.0051020408163"/>
    <col collapsed="false" hidden="false" max="23" min="23" style="0" width="113.877551020408"/>
    <col collapsed="false" hidden="false" max="24" min="24" style="0" width="13.2448979591837"/>
    <col collapsed="false" hidden="false" max="25" min="25" style="0" width="11.3775510204082"/>
    <col collapsed="false" hidden="false" max="26" min="26" style="0" width="13.2448979591837"/>
    <col collapsed="false" hidden="false" max="27" min="27" style="0" width="12.25"/>
    <col collapsed="false" hidden="false" max="28" min="28" style="0" width="2.87755102040816"/>
    <col collapsed="false" hidden="false" max="29" min="29" style="0" width="2.75510204081633"/>
    <col collapsed="false" hidden="false" max="30" min="30" style="0" width="2.87755102040816"/>
    <col collapsed="false" hidden="false" max="31" min="31" style="0" width="2.75510204081633"/>
    <col collapsed="false" hidden="false" max="34" min="32" style="0" width="3.25"/>
    <col collapsed="false" hidden="false" max="35" min="35" style="0" width="2.87755102040816"/>
    <col collapsed="false" hidden="false" max="36" min="36" style="0" width="30.1326530612245"/>
    <col collapsed="false" hidden="false" max="37" min="37" style="0" width="20.8775510204082"/>
    <col collapsed="false" hidden="false" max="38" min="38" style="0" width="21.5"/>
    <col collapsed="false" hidden="false" max="39" min="39" style="0" width="13.8775510204082"/>
    <col collapsed="false" hidden="false" max="49" min="40" style="0" width="8"/>
    <col collapsed="false" hidden="false" max="1025" min="50" style="0" width="15.1275510204082"/>
  </cols>
  <sheetData>
    <row r="1" customFormat="false" ht="15.75" hidden="false" customHeight="true" outlineLevel="0" collapsed="false">
      <c r="A1" s="33" t="s">
        <v>0</v>
      </c>
      <c r="B1" s="34" t="s">
        <v>123</v>
      </c>
      <c r="C1" s="34" t="s">
        <v>2</v>
      </c>
      <c r="D1" s="34" t="s">
        <v>124</v>
      </c>
      <c r="E1" s="35" t="s">
        <v>125</v>
      </c>
      <c r="F1" s="36" t="s">
        <v>126</v>
      </c>
      <c r="G1" s="37" t="s">
        <v>127</v>
      </c>
      <c r="H1" s="34" t="s">
        <v>128</v>
      </c>
      <c r="I1" s="35" t="s">
        <v>129</v>
      </c>
      <c r="J1" s="36" t="s">
        <v>130</v>
      </c>
      <c r="K1" s="37" t="s">
        <v>131</v>
      </c>
      <c r="L1" s="34" t="s">
        <v>132</v>
      </c>
      <c r="M1" s="35" t="s">
        <v>133</v>
      </c>
      <c r="N1" s="36" t="s">
        <v>134</v>
      </c>
      <c r="O1" s="37" t="s">
        <v>135</v>
      </c>
      <c r="P1" s="36" t="s">
        <v>136</v>
      </c>
      <c r="Q1" s="34" t="n">
        <v>1</v>
      </c>
      <c r="R1" s="34" t="n">
        <v>2</v>
      </c>
      <c r="S1" s="34" t="n">
        <v>3</v>
      </c>
      <c r="T1" s="34" t="n">
        <v>4</v>
      </c>
      <c r="U1" s="34" t="n">
        <v>5</v>
      </c>
      <c r="V1" s="34" t="n">
        <v>6</v>
      </c>
      <c r="W1" s="34" t="s">
        <v>137</v>
      </c>
      <c r="X1" s="34" t="s">
        <v>138</v>
      </c>
      <c r="Y1" s="33" t="s">
        <v>139</v>
      </c>
      <c r="Z1" s="34" t="s">
        <v>140</v>
      </c>
      <c r="AA1" s="33" t="s">
        <v>141</v>
      </c>
      <c r="AB1" s="38" t="s">
        <v>142</v>
      </c>
      <c r="AC1" s="38" t="s">
        <v>143</v>
      </c>
      <c r="AD1" s="38" t="s">
        <v>144</v>
      </c>
      <c r="AE1" s="38" t="s">
        <v>145</v>
      </c>
      <c r="AF1" s="38" t="s">
        <v>146</v>
      </c>
      <c r="AG1" s="38" t="s">
        <v>147</v>
      </c>
      <c r="AH1" s="38" t="s">
        <v>148</v>
      </c>
      <c r="AI1" s="39" t="s">
        <v>149</v>
      </c>
      <c r="AJ1" s="40" t="s">
        <v>150</v>
      </c>
      <c r="AK1" s="40" t="s">
        <v>151</v>
      </c>
      <c r="AL1" s="40" t="s">
        <v>152</v>
      </c>
      <c r="AM1" s="40" t="s">
        <v>153</v>
      </c>
      <c r="AN1" s="41"/>
      <c r="AO1" s="41"/>
      <c r="AP1" s="41"/>
      <c r="AQ1" s="41"/>
      <c r="AR1" s="41"/>
      <c r="AS1" s="41"/>
      <c r="AT1" s="41"/>
      <c r="AU1" s="41"/>
      <c r="AV1" s="41"/>
      <c r="AW1" s="41"/>
    </row>
    <row r="2" customFormat="false" ht="15.75" hidden="false" customHeight="true" outlineLevel="0" collapsed="false">
      <c r="A2" s="42" t="s">
        <v>154</v>
      </c>
      <c r="B2" s="43" t="n">
        <v>2</v>
      </c>
      <c r="C2" s="43" t="n">
        <v>1</v>
      </c>
      <c r="D2" s="44" t="s">
        <v>154</v>
      </c>
      <c r="E2" s="45" t="s">
        <v>155</v>
      </c>
      <c r="F2" s="46" t="str">
        <f aca="false">VLOOKUP(E2,Actions,2,0)</f>
        <v>👊🔊🔊➜</v>
      </c>
      <c r="G2" s="47" t="s">
        <v>156</v>
      </c>
      <c r="H2" s="42" t="str">
        <f aca="false">VLOOKUP(G2,Actions,2,0)</f>
        <v>📷🔊🔊➜</v>
      </c>
      <c r="I2" s="45" t="s">
        <v>157</v>
      </c>
      <c r="J2" s="46" t="str">
        <f aca="false">VLOOKUP(I2,Actions,2,0)</f>
        <v>🔍🔍</v>
      </c>
      <c r="K2" s="47" t="s">
        <v>155</v>
      </c>
      <c r="L2" s="42" t="str">
        <f aca="false">VLOOKUP(K2,Actions,2,0)</f>
        <v>👊🔊🔊➜</v>
      </c>
      <c r="M2" s="45" t="s">
        <v>156</v>
      </c>
      <c r="N2" s="46" t="str">
        <f aca="false">VLOOKUP(M2,Actions,2,0)</f>
        <v>📷🔊🔊➜</v>
      </c>
      <c r="O2" s="47" t="s">
        <v>158</v>
      </c>
      <c r="P2" s="46" t="str">
        <f aca="false">VLOOKUP(O2,Actions,2,0)</f>
        <v>💰🔊</v>
      </c>
      <c r="Q2" s="43" t="str">
        <f aca="false">E2&amp;"%n"&amp;F2</f>
        <v>Punch%n👊🔊🔊➜</v>
      </c>
      <c r="R2" s="43" t="str">
        <f aca="false">G2&amp;"%n"&amp;H2</f>
        <v>Smash%n📷🔊🔊➜</v>
      </c>
      <c r="S2" s="43" t="str">
        <f aca="false">I2&amp;"%n"&amp;J2</f>
        <v>Discover%n🔍🔍</v>
      </c>
      <c r="T2" s="43" t="str">
        <f aca="false">K2&amp;"%n"&amp;L2</f>
        <v>Punch%n👊🔊🔊➜</v>
      </c>
      <c r="U2" s="43" t="str">
        <f aca="false">M2&amp;"%n"&amp;N2</f>
        <v>Smash%n📷🔊🔊➜</v>
      </c>
      <c r="V2" s="43" t="str">
        <f aca="false">O2&amp;"%n"&amp;P2</f>
        <v>Grab%n💰🔊</v>
      </c>
      <c r="W2" s="42" t="str">
        <f aca="false">Q2 &amp; "/"</f>
        <v>Punch%n👊🔊🔊➜/</v>
      </c>
      <c r="X2" s="43" t="s">
        <v>159</v>
      </c>
      <c r="Y2" s="42" t="str">
        <f aca="false">IF(X2="(none)","",VLOOKUP(X2,$A$2:$W$19,23,0))</f>
        <v>Flip%n👊🔊➜/</v>
      </c>
      <c r="Z2" s="43" t="s">
        <v>160</v>
      </c>
      <c r="AA2" s="42" t="str">
        <f aca="false">IF(Z2="(none)","",VLOOKUP(Z2,$A$2:$W$19,23,0))</f>
        <v>Punch%n👊🔊🔊➜/</v>
      </c>
      <c r="AB2" s="43" t="n">
        <f aca="false">(LEN($W2)-LEN(SUBSTITUTE($W2,AB$1,"")))/LEN(AB$1)</f>
        <v>0</v>
      </c>
      <c r="AC2" s="43" t="n">
        <f aca="false">(LEN($W2)-LEN(SUBSTITUTE($W2,AC$1,"")))/LEN(AC$1)</f>
        <v>2</v>
      </c>
      <c r="AD2" s="43" t="n">
        <f aca="false">(LEN($W2)-LEN(SUBSTITUTE($W2,AD$1,"")))/LEN(AD$1)</f>
        <v>1</v>
      </c>
      <c r="AE2" s="43" t="n">
        <f aca="false">(LEN($W2)-LEN(SUBSTITUTE($W2,AE$1,"")))/LEN(AE$1)</f>
        <v>0</v>
      </c>
      <c r="AF2" s="43" t="n">
        <f aca="false">(LEN($W2)-LEN(SUBSTITUTE($W2,AF$1,"")))/LEN(AF$1)</f>
        <v>1</v>
      </c>
      <c r="AG2" s="43" t="n">
        <f aca="false">(LEN($W2)-LEN(SUBSTITUTE($W2,AG$1,"")))/LEN(AG$1)</f>
        <v>0</v>
      </c>
      <c r="AH2" s="43" t="n">
        <f aca="false">(LEN($W2)-LEN(SUBSTITUTE($W2,AH$1,"")))/LEN(AH$1)</f>
        <v>0</v>
      </c>
      <c r="AI2" s="43" t="n">
        <f aca="false">(LEN($W2)-LEN(SUBSTITUTE($W2,AI$1,"")))/LEN(AI$1)</f>
        <v>0</v>
      </c>
      <c r="AJ2" s="44" t="s">
        <v>161</v>
      </c>
      <c r="AK2" s="44" t="s">
        <v>162</v>
      </c>
      <c r="AL2" s="44" t="s">
        <v>163</v>
      </c>
      <c r="AM2" s="44" t="s">
        <v>164</v>
      </c>
      <c r="AN2" s="48"/>
      <c r="AO2" s="48"/>
      <c r="AP2" s="48"/>
      <c r="AQ2" s="48"/>
      <c r="AR2" s="48"/>
      <c r="AS2" s="48"/>
      <c r="AT2" s="48"/>
      <c r="AU2" s="48"/>
      <c r="AV2" s="48"/>
      <c r="AW2" s="48"/>
    </row>
    <row r="3" customFormat="false" ht="15" hidden="false" customHeight="false" outlineLevel="0" collapsed="false">
      <c r="A3" s="49" t="s">
        <v>165</v>
      </c>
      <c r="B3" s="50" t="n">
        <v>2</v>
      </c>
      <c r="C3" s="50" t="n">
        <v>1</v>
      </c>
      <c r="D3" s="49" t="s">
        <v>165</v>
      </c>
      <c r="E3" s="51" t="s">
        <v>166</v>
      </c>
      <c r="F3" s="52" t="str">
        <f aca="false">VLOOKUP(E3,Actions,2,0)</f>
        <v>🔊🔊➜➜</v>
      </c>
      <c r="G3" s="53" t="s">
        <v>167</v>
      </c>
      <c r="H3" s="49" t="str">
        <f aca="false">VLOOKUP(G3,Actions,2,0)</f>
        <v>🔓🔊</v>
      </c>
      <c r="I3" s="51" t="s">
        <v>166</v>
      </c>
      <c r="J3" s="52" t="str">
        <f aca="false">VLOOKUP(I3,Actions,2,0)</f>
        <v>🔊🔊➜➜</v>
      </c>
      <c r="K3" s="53" t="s">
        <v>168</v>
      </c>
      <c r="L3" s="49" t="str">
        <f aca="false">VLOOKUP(K3,Actions,2,0)</f>
        <v>💡💡</v>
      </c>
      <c r="M3" s="51" t="s">
        <v>169</v>
      </c>
      <c r="N3" s="52" t="str">
        <f aca="false">VLOOKUP(M3,Actions,2,0)</f>
        <v>🔊🔊➜➜➜</v>
      </c>
      <c r="O3" s="53" t="s">
        <v>170</v>
      </c>
      <c r="P3" s="52" t="str">
        <f aca="false">VLOOKUP(O3,Actions,2,0)</f>
        <v>💡💡💡🔊</v>
      </c>
      <c r="Q3" s="50" t="str">
        <f aca="false">E3&amp;"%n"&amp;F3</f>
        <v>Run%n🔊🔊➜➜</v>
      </c>
      <c r="R3" s="50" t="str">
        <f aca="false">G3&amp;"%n"&amp;H3</f>
        <v>Pick%n🔓🔊</v>
      </c>
      <c r="S3" s="50" t="str">
        <f aca="false">I3&amp;"%n"&amp;J3</f>
        <v>Run%n🔊🔊➜➜</v>
      </c>
      <c r="T3" s="50" t="str">
        <f aca="false">K3&amp;"%n"&amp;L3</f>
        <v>Study%n💡💡</v>
      </c>
      <c r="U3" s="50" t="str">
        <f aca="false">M3&amp;"%n"&amp;N3</f>
        <v>Sprint%n🔊🔊➜➜➜</v>
      </c>
      <c r="V3" s="50" t="str">
        <f aca="false">O3&amp;"%n"&amp;P3</f>
        <v>Examine%n💡💡💡🔊</v>
      </c>
      <c r="W3" s="49" t="str">
        <f aca="false">Q3 &amp; "/"</f>
        <v>Run%n🔊🔊➜➜/</v>
      </c>
      <c r="X3" s="50" t="s">
        <v>171</v>
      </c>
      <c r="Y3" s="49" t="str">
        <f aca="false">IF(X3="(none)","",VLOOKUP(X3,$A$2:$W$19,23,0))</f>
        <v>Dash%n🔊➜➜/</v>
      </c>
      <c r="Z3" s="50" t="s">
        <v>172</v>
      </c>
      <c r="AA3" s="49" t="str">
        <f aca="false">IF(Z3="(none)","",VLOOKUP(Z3,$A$2:$W$19,23,0))</f>
        <v>Dash%n🔊➜➜/</v>
      </c>
      <c r="AB3" s="43" t="n">
        <f aca="false">(LEN($W3)-LEN(SUBSTITUTE($W3,AB$1,"")))/LEN(AB$1)</f>
        <v>0</v>
      </c>
      <c r="AC3" s="43" t="n">
        <f aca="false">(LEN($W3)-LEN(SUBSTITUTE($W3,AC$1,"")))/LEN(AC$1)</f>
        <v>2</v>
      </c>
      <c r="AD3" s="43" t="n">
        <f aca="false">(LEN($W3)-LEN(SUBSTITUTE($W3,AD$1,"")))/LEN(AD$1)</f>
        <v>2</v>
      </c>
      <c r="AE3" s="43" t="n">
        <f aca="false">(LEN($W3)-LEN(SUBSTITUTE($W3,AE$1,"")))/LEN(AE$1)</f>
        <v>0</v>
      </c>
      <c r="AF3" s="43" t="n">
        <f aca="false">(LEN($W3)-LEN(SUBSTITUTE($W3,AF$1,"")))/LEN(AF$1)</f>
        <v>0</v>
      </c>
      <c r="AG3" s="43" t="n">
        <f aca="false">(LEN($W3)-LEN(SUBSTITUTE($W3,AG$1,"")))/LEN(AG$1)</f>
        <v>0</v>
      </c>
      <c r="AH3" s="43" t="n">
        <f aca="false">(LEN($W3)-LEN(SUBSTITUTE($W3,AH$1,"")))/LEN(AH$1)</f>
        <v>0</v>
      </c>
      <c r="AI3" s="43" t="n">
        <f aca="false">(LEN($W3)-LEN(SUBSTITUTE($W3,AI$1,"")))/LEN(AI$1)</f>
        <v>0</v>
      </c>
      <c r="AJ3" s="54" t="s">
        <v>173</v>
      </c>
      <c r="AK3" s="54" t="s">
        <v>161</v>
      </c>
      <c r="AL3" s="54" t="s">
        <v>174</v>
      </c>
      <c r="AM3" s="54" t="s">
        <v>175</v>
      </c>
      <c r="AN3" s="48"/>
      <c r="AO3" s="48"/>
      <c r="AP3" s="48"/>
      <c r="AQ3" s="48"/>
      <c r="AR3" s="48"/>
      <c r="AS3" s="48"/>
      <c r="AT3" s="48"/>
      <c r="AU3" s="48"/>
      <c r="AV3" s="48"/>
      <c r="AW3" s="48"/>
    </row>
    <row r="4" customFormat="false" ht="15" hidden="false" customHeight="false" outlineLevel="0" collapsed="false">
      <c r="A4" s="55" t="s">
        <v>176</v>
      </c>
      <c r="B4" s="56" t="n">
        <v>2</v>
      </c>
      <c r="C4" s="56" t="n">
        <v>1</v>
      </c>
      <c r="D4" s="55" t="s">
        <v>176</v>
      </c>
      <c r="E4" s="57" t="s">
        <v>157</v>
      </c>
      <c r="F4" s="58" t="str">
        <f aca="false">VLOOKUP(E4,Actions,2,0)</f>
        <v>🔍🔍</v>
      </c>
      <c r="G4" s="59" t="s">
        <v>177</v>
      </c>
      <c r="H4" s="55" t="str">
        <f aca="false">VLOOKUP(G4,Actions,2,0)</f>
        <v>🔓👊🔊🔊➜</v>
      </c>
      <c r="I4" s="57" t="s">
        <v>178</v>
      </c>
      <c r="J4" s="58" t="str">
        <f aca="false">VLOOKUP(I4,Actions,2,0)</f>
        <v>🔓📷🔊🔊➜</v>
      </c>
      <c r="K4" s="59" t="s">
        <v>179</v>
      </c>
      <c r="L4" s="55" t="str">
        <f aca="false">VLOOKUP(K4,Actions,2,0)</f>
        <v>👊📷🔊🔊➜</v>
      </c>
      <c r="M4" s="57" t="s">
        <v>158</v>
      </c>
      <c r="N4" s="58" t="str">
        <f aca="false">VLOOKUP(M4,Actions,2,0)</f>
        <v>💰🔊</v>
      </c>
      <c r="O4" s="59" t="s">
        <v>180</v>
      </c>
      <c r="P4" s="58" t="str">
        <f aca="false">VLOOKUP(O4,Actions,2,0)</f>
        <v>🔊🔊🔊➜➜</v>
      </c>
      <c r="Q4" s="56" t="str">
        <f aca="false">E4&amp;"%n"&amp;F4</f>
        <v>Discover%n🔍🔍</v>
      </c>
      <c r="R4" s="56" t="str">
        <f aca="false">G4&amp;"%n"&amp;H4</f>
        <v>Strongarm%n🔓👊🔊🔊➜</v>
      </c>
      <c r="S4" s="56" t="str">
        <f aca="false">I4&amp;"%n"&amp;J4</f>
        <v>Short%n🔓📷🔊🔊➜</v>
      </c>
      <c r="T4" s="56" t="str">
        <f aca="false">K4&amp;"%n"&amp;L4</f>
        <v>Zap%n👊📷🔊🔊➜</v>
      </c>
      <c r="U4" s="56" t="str">
        <f aca="false">M4&amp;"%n"&amp;N4</f>
        <v>Grab%n💰🔊</v>
      </c>
      <c r="V4" s="56" t="str">
        <f aca="false">O4&amp;"%n"&amp;P4</f>
        <v>Scamper%n🔊🔊🔊➜➜</v>
      </c>
      <c r="W4" s="55" t="str">
        <f aca="false">Q4 &amp; "/"</f>
        <v>Discover%n🔍🔍/</v>
      </c>
      <c r="X4" s="56" t="s">
        <v>181</v>
      </c>
      <c r="Y4" s="55" t="str">
        <f aca="false">IF(X4="(none)","",VLOOKUP(X4,$A$2:$W$19,23,0))</f>
        <v>Study%n💡💡/</v>
      </c>
      <c r="Z4" s="56" t="s">
        <v>182</v>
      </c>
      <c r="AA4" s="55" t="str">
        <f aca="false">IF(Z4="(none)","",VLOOKUP(Z4,$A$2:$W$19,23,0))</f>
        <v>Redirect%n🔓👊📷🔊🔊/</v>
      </c>
      <c r="AB4" s="43" t="n">
        <f aca="false">(LEN($W4)-LEN(SUBSTITUTE($W4,AB$1,"")))/LEN(AB$1)</f>
        <v>0</v>
      </c>
      <c r="AC4" s="43" t="n">
        <f aca="false">(LEN($W4)-LEN(SUBSTITUTE($W4,AC$1,"")))/LEN(AC$1)</f>
        <v>0</v>
      </c>
      <c r="AD4" s="43" t="n">
        <f aca="false">(LEN($W4)-LEN(SUBSTITUTE($W4,AD$1,"")))/LEN(AD$1)</f>
        <v>0</v>
      </c>
      <c r="AE4" s="43" t="n">
        <f aca="false">(LEN($W4)-LEN(SUBSTITUTE($W4,AE$1,"")))/LEN(AE$1)</f>
        <v>0</v>
      </c>
      <c r="AF4" s="43" t="n">
        <f aca="false">(LEN($W4)-LEN(SUBSTITUTE($W4,AF$1,"")))/LEN(AF$1)</f>
        <v>0</v>
      </c>
      <c r="AG4" s="43" t="n">
        <f aca="false">(LEN($W4)-LEN(SUBSTITUTE($W4,AG$1,"")))/LEN(AG$1)</f>
        <v>0</v>
      </c>
      <c r="AH4" s="43" t="n">
        <f aca="false">(LEN($W4)-LEN(SUBSTITUTE($W4,AH$1,"")))/LEN(AH$1)</f>
        <v>2</v>
      </c>
      <c r="AI4" s="43" t="n">
        <f aca="false">(LEN($W4)-LEN(SUBSTITUTE($W4,AI$1,"")))/LEN(AI$1)</f>
        <v>0</v>
      </c>
      <c r="AJ4" s="60" t="s">
        <v>183</v>
      </c>
      <c r="AK4" s="60" t="s">
        <v>4</v>
      </c>
      <c r="AL4" s="60" t="s">
        <v>184</v>
      </c>
      <c r="AM4" s="60" t="s">
        <v>164</v>
      </c>
      <c r="AN4" s="48"/>
      <c r="AO4" s="48"/>
      <c r="AP4" s="48"/>
      <c r="AQ4" s="48"/>
      <c r="AR4" s="48"/>
      <c r="AS4" s="48"/>
      <c r="AT4" s="48"/>
      <c r="AU4" s="48"/>
      <c r="AV4" s="48"/>
      <c r="AW4" s="48"/>
    </row>
    <row r="5" customFormat="false" ht="15" hidden="false" customHeight="false" outlineLevel="0" collapsed="false">
      <c r="A5" s="61" t="s">
        <v>185</v>
      </c>
      <c r="B5" s="62" t="n">
        <v>2</v>
      </c>
      <c r="C5" s="62" t="n">
        <v>1</v>
      </c>
      <c r="D5" s="61" t="s">
        <v>185</v>
      </c>
      <c r="E5" s="63" t="s">
        <v>186</v>
      </c>
      <c r="F5" s="64" t="str">
        <f aca="false">VLOOKUP(E5,Actions,2,0)</f>
        <v>👊🔊</v>
      </c>
      <c r="G5" s="65" t="s">
        <v>166</v>
      </c>
      <c r="H5" s="61" t="str">
        <f aca="false">VLOOKUP(G5,Actions,2,0)</f>
        <v>🔊🔊➜➜</v>
      </c>
      <c r="I5" s="63" t="s">
        <v>187</v>
      </c>
      <c r="J5" s="64" t="str">
        <f aca="false">VLOOKUP(I5,Actions,2,0)</f>
        <v>👊👊🔊</v>
      </c>
      <c r="K5" s="65" t="s">
        <v>166</v>
      </c>
      <c r="L5" s="61" t="str">
        <f aca="false">VLOOKUP(K5,Actions,2,0)</f>
        <v>🔊🔊➜➜</v>
      </c>
      <c r="M5" s="63" t="s">
        <v>186</v>
      </c>
      <c r="N5" s="64" t="str">
        <f aca="false">VLOOKUP(M5,Actions,2,0)</f>
        <v>👊🔊</v>
      </c>
      <c r="O5" s="65" t="s">
        <v>168</v>
      </c>
      <c r="P5" s="64" t="str">
        <f aca="false">VLOOKUP(O5,Actions,2,0)</f>
        <v>💡💡</v>
      </c>
      <c r="Q5" s="62" t="str">
        <f aca="false">E5&amp;"%n"&amp;F5</f>
        <v>Hit%n👊🔊</v>
      </c>
      <c r="R5" s="62" t="str">
        <f aca="false">G5&amp;"%n"&amp;H5</f>
        <v>Run%n🔊🔊➜➜</v>
      </c>
      <c r="S5" s="62" t="str">
        <f aca="false">I5&amp;"%n"&amp;J5</f>
        <v>Bash%n👊👊🔊</v>
      </c>
      <c r="T5" s="62" t="str">
        <f aca="false">K5&amp;"%n"&amp;L5</f>
        <v>Run%n🔊🔊➜➜</v>
      </c>
      <c r="U5" s="62" t="str">
        <f aca="false">M5&amp;"%n"&amp;N5</f>
        <v>Hit%n👊🔊</v>
      </c>
      <c r="V5" s="62" t="str">
        <f aca="false">O5&amp;"%n"&amp;P5</f>
        <v>Study%n💡💡</v>
      </c>
      <c r="W5" s="61" t="str">
        <f aca="false">Q5 &amp; "/"</f>
        <v>Hit%n👊🔊/</v>
      </c>
      <c r="X5" s="62" t="s">
        <v>188</v>
      </c>
      <c r="Y5" s="61" t="str">
        <f aca="false">IF(X5="(none)","",VLOOKUP(X5,$A$2:$W$19,23,0))</f>
        <v>Bash%n👊👊🔊/</v>
      </c>
      <c r="Z5" s="62" t="s">
        <v>189</v>
      </c>
      <c r="AA5" s="61" t="str">
        <f aca="false">IF(Z5="(none)","",VLOOKUP(Z5,$A$2:$W$19,23,0))</f>
        <v>Bash%n👊👊🔊/</v>
      </c>
      <c r="AB5" s="43" t="n">
        <f aca="false">(LEN($W5)-LEN(SUBSTITUTE($W5,AB$1,"")))/LEN(AB$1)</f>
        <v>0</v>
      </c>
      <c r="AC5" s="43" t="n">
        <f aca="false">(LEN($W5)-LEN(SUBSTITUTE($W5,AC$1,"")))/LEN(AC$1)</f>
        <v>1</v>
      </c>
      <c r="AD5" s="43" t="n">
        <f aca="false">(LEN($W5)-LEN(SUBSTITUTE($W5,AD$1,"")))/LEN(AD$1)</f>
        <v>0</v>
      </c>
      <c r="AE5" s="43" t="n">
        <f aca="false">(LEN($W5)-LEN(SUBSTITUTE($W5,AE$1,"")))/LEN(AE$1)</f>
        <v>0</v>
      </c>
      <c r="AF5" s="43" t="n">
        <f aca="false">(LEN($W5)-LEN(SUBSTITUTE($W5,AF$1,"")))/LEN(AF$1)</f>
        <v>1</v>
      </c>
      <c r="AG5" s="43" t="n">
        <f aca="false">(LEN($W5)-LEN(SUBSTITUTE($W5,AG$1,"")))/LEN(AG$1)</f>
        <v>0</v>
      </c>
      <c r="AH5" s="43" t="n">
        <f aca="false">(LEN($W5)-LEN(SUBSTITUTE($W5,AH$1,"")))/LEN(AH$1)</f>
        <v>0</v>
      </c>
      <c r="AI5" s="43" t="n">
        <f aca="false">(LEN($W5)-LEN(SUBSTITUTE($W5,AI$1,"")))/LEN(AI$1)</f>
        <v>0</v>
      </c>
      <c r="AJ5" s="66" t="s">
        <v>190</v>
      </c>
      <c r="AK5" s="66" t="s">
        <v>191</v>
      </c>
      <c r="AL5" s="66" t="s">
        <v>4</v>
      </c>
      <c r="AM5" s="66" t="s">
        <v>175</v>
      </c>
      <c r="AN5" s="48"/>
      <c r="AO5" s="48"/>
      <c r="AP5" s="48"/>
      <c r="AQ5" s="48"/>
      <c r="AR5" s="48"/>
      <c r="AS5" s="48"/>
      <c r="AT5" s="48"/>
      <c r="AU5" s="48"/>
      <c r="AV5" s="48"/>
      <c r="AW5" s="48"/>
    </row>
    <row r="6" customFormat="false" ht="15" hidden="false" customHeight="false" outlineLevel="0" collapsed="false">
      <c r="A6" s="67" t="s">
        <v>192</v>
      </c>
      <c r="B6" s="68" t="n">
        <v>2</v>
      </c>
      <c r="C6" s="68" t="n">
        <v>1</v>
      </c>
      <c r="D6" s="67" t="s">
        <v>192</v>
      </c>
      <c r="E6" s="69" t="s">
        <v>193</v>
      </c>
      <c r="F6" s="70" t="str">
        <f aca="false">VLOOKUP(E6,Actions,2,0)</f>
        <v>🔓🔓🔊🔊➜</v>
      </c>
      <c r="G6" s="71" t="s">
        <v>168</v>
      </c>
      <c r="H6" s="67" t="str">
        <f aca="false">VLOOKUP(G6,Actions,2,0)</f>
        <v>💡💡</v>
      </c>
      <c r="I6" s="69" t="s">
        <v>167</v>
      </c>
      <c r="J6" s="70" t="str">
        <f aca="false">VLOOKUP(I6,Actions,2,0)</f>
        <v>🔓🔊</v>
      </c>
      <c r="K6" s="71" t="s">
        <v>169</v>
      </c>
      <c r="L6" s="67" t="str">
        <f aca="false">VLOOKUP(K6,Actions,2,0)</f>
        <v>🔊🔊➜➜➜</v>
      </c>
      <c r="M6" s="69" t="s">
        <v>166</v>
      </c>
      <c r="N6" s="70" t="str">
        <f aca="false">VLOOKUP(M6,Actions,2,0)</f>
        <v>🔊🔊➜➜</v>
      </c>
      <c r="O6" s="71" t="s">
        <v>167</v>
      </c>
      <c r="P6" s="70" t="str">
        <f aca="false">VLOOKUP(O6,Actions,2,0)</f>
        <v>🔓🔊</v>
      </c>
      <c r="Q6" s="68" t="str">
        <f aca="false">E6&amp;"%n"&amp;F6</f>
        <v>Bump%n🔓🔓🔊🔊➜</v>
      </c>
      <c r="R6" s="68" t="str">
        <f aca="false">G6&amp;"%n"&amp;H6</f>
        <v>Study%n💡💡</v>
      </c>
      <c r="S6" s="68" t="str">
        <f aca="false">I6&amp;"%n"&amp;J6</f>
        <v>Pick%n🔓🔊</v>
      </c>
      <c r="T6" s="68" t="str">
        <f aca="false">K6&amp;"%n"&amp;L6</f>
        <v>Sprint%n🔊🔊➜➜➜</v>
      </c>
      <c r="U6" s="68" t="str">
        <f aca="false">M6&amp;"%n"&amp;N6</f>
        <v>Run%n🔊🔊➜➜</v>
      </c>
      <c r="V6" s="68" t="str">
        <f aca="false">O6&amp;"%n"&amp;P6</f>
        <v>Pick%n🔓🔊</v>
      </c>
      <c r="W6" s="67" t="str">
        <f aca="false">Q6 &amp; "/"</f>
        <v>Bump%n🔓🔓🔊🔊➜/</v>
      </c>
      <c r="X6" s="68" t="s">
        <v>194</v>
      </c>
      <c r="Y6" s="67" t="str">
        <f aca="false">IF(X6="(none)","",VLOOKUP(X6,$A$2:$W$19,23,0))</f>
        <v>Rake%n🔓🔓🔊➜/</v>
      </c>
      <c r="Z6" s="68" t="s">
        <v>195</v>
      </c>
      <c r="AA6" s="67" t="str">
        <f aca="false">IF(Z6="(none)","",VLOOKUP(Z6,$A$2:$W$19,23,0))</f>
        <v>Rake%n🔓🔓🔊➜/</v>
      </c>
      <c r="AB6" s="43" t="n">
        <f aca="false">(LEN($W6)-LEN(SUBSTITUTE($W6,AB$1,"")))/LEN(AB$1)</f>
        <v>0</v>
      </c>
      <c r="AC6" s="43" t="n">
        <f aca="false">(LEN($W6)-LEN(SUBSTITUTE($W6,AC$1,"")))/LEN(AC$1)</f>
        <v>2</v>
      </c>
      <c r="AD6" s="43" t="n">
        <f aca="false">(LEN($W6)-LEN(SUBSTITUTE($W6,AD$1,"")))/LEN(AD$1)</f>
        <v>1</v>
      </c>
      <c r="AE6" s="43" t="n">
        <f aca="false">(LEN($W6)-LEN(SUBSTITUTE($W6,AE$1,"")))/LEN(AE$1)</f>
        <v>0</v>
      </c>
      <c r="AF6" s="43" t="n">
        <f aca="false">(LEN($W6)-LEN(SUBSTITUTE($W6,AF$1,"")))/LEN(AF$1)</f>
        <v>0</v>
      </c>
      <c r="AG6" s="43" t="n">
        <f aca="false">(LEN($W6)-LEN(SUBSTITUTE($W6,AG$1,"")))/LEN(AG$1)</f>
        <v>2</v>
      </c>
      <c r="AH6" s="43" t="n">
        <f aca="false">(LEN($W6)-LEN(SUBSTITUTE($W6,AH$1,"")))/LEN(AH$1)</f>
        <v>0</v>
      </c>
      <c r="AI6" s="43" t="n">
        <f aca="false">(LEN($W6)-LEN(SUBSTITUTE($W6,AI$1,"")))/LEN(AI$1)</f>
        <v>0</v>
      </c>
      <c r="AJ6" s="72" t="s">
        <v>196</v>
      </c>
      <c r="AK6" s="72" t="s">
        <v>197</v>
      </c>
      <c r="AL6" s="72" t="s">
        <v>4</v>
      </c>
      <c r="AM6" s="72" t="s">
        <v>164</v>
      </c>
      <c r="AN6" s="48"/>
      <c r="AO6" s="48"/>
      <c r="AP6" s="48"/>
      <c r="AQ6" s="48"/>
      <c r="AR6" s="48"/>
      <c r="AS6" s="48"/>
      <c r="AT6" s="48"/>
      <c r="AU6" s="48"/>
      <c r="AV6" s="48"/>
      <c r="AW6" s="48"/>
    </row>
    <row r="7" customFormat="false" ht="15" hidden="false" customHeight="false" outlineLevel="0" collapsed="false">
      <c r="A7" s="73" t="s">
        <v>198</v>
      </c>
      <c r="B7" s="74" t="n">
        <v>2</v>
      </c>
      <c r="C7" s="74" t="n">
        <v>1</v>
      </c>
      <c r="D7" s="73" t="s">
        <v>198</v>
      </c>
      <c r="E7" s="75" t="s">
        <v>199</v>
      </c>
      <c r="F7" s="76" t="str">
        <f aca="false">VLOOKUP(E7,Actions,2,0)</f>
        <v>📷📷🔊🔊➜</v>
      </c>
      <c r="G7" s="77" t="s">
        <v>169</v>
      </c>
      <c r="H7" s="73" t="str">
        <f aca="false">VLOOKUP(G7,Actions,2,0)</f>
        <v>🔊🔊➜➜➜</v>
      </c>
      <c r="I7" s="75" t="s">
        <v>156</v>
      </c>
      <c r="J7" s="76" t="str">
        <f aca="false">VLOOKUP(I7,Actions,2,0)</f>
        <v>📷🔊🔊➜</v>
      </c>
      <c r="K7" s="77" t="s">
        <v>157</v>
      </c>
      <c r="L7" s="73" t="str">
        <f aca="false">VLOOKUP(K7,Actions,2,0)</f>
        <v>🔍🔍</v>
      </c>
      <c r="M7" s="75" t="s">
        <v>170</v>
      </c>
      <c r="N7" s="76" t="str">
        <f aca="false">VLOOKUP(M7,Actions,2,0)</f>
        <v>💡💡💡🔊</v>
      </c>
      <c r="O7" s="77" t="s">
        <v>156</v>
      </c>
      <c r="P7" s="76" t="str">
        <f aca="false">VLOOKUP(O7,Actions,2,0)</f>
        <v>📷🔊🔊➜</v>
      </c>
      <c r="Q7" s="74" t="str">
        <f aca="false">E7&amp;"%n"&amp;F7</f>
        <v>Shatter%n📷📷🔊🔊➜</v>
      </c>
      <c r="R7" s="74" t="str">
        <f aca="false">G7&amp;"%n"&amp;H7</f>
        <v>Sprint%n🔊🔊➜➜➜</v>
      </c>
      <c r="S7" s="74" t="str">
        <f aca="false">I7&amp;"%n"&amp;J7</f>
        <v>Smash%n📷🔊🔊➜</v>
      </c>
      <c r="T7" s="74" t="str">
        <f aca="false">K7&amp;"%n"&amp;L7</f>
        <v>Discover%n🔍🔍</v>
      </c>
      <c r="U7" s="74" t="str">
        <f aca="false">M7&amp;"%n"&amp;N7</f>
        <v>Examine%n💡💡💡🔊</v>
      </c>
      <c r="V7" s="74" t="str">
        <f aca="false">O7&amp;"%n"&amp;P7</f>
        <v>Smash%n📷🔊🔊➜</v>
      </c>
      <c r="W7" s="73" t="str">
        <f aca="false">Q7 &amp; "/"</f>
        <v>Shatter%n📷📷🔊🔊➜/</v>
      </c>
      <c r="X7" s="74" t="s">
        <v>200</v>
      </c>
      <c r="Y7" s="73" t="str">
        <f aca="false">IF(X7="(none)","",VLOOKUP(X7,$A$2:$W$19,23,0))</f>
        <v>Unplug%n📷📷🔊➜/</v>
      </c>
      <c r="Z7" s="74" t="s">
        <v>201</v>
      </c>
      <c r="AA7" s="73" t="str">
        <f aca="false">IF(Z7="(none)","",VLOOKUP(Z7,$A$2:$W$19,23,0))</f>
        <v>Unplug%n📷📷🔊➜/</v>
      </c>
      <c r="AB7" s="43" t="n">
        <f aca="false">(LEN($W7)-LEN(SUBSTITUTE($W7,AB$1,"")))/LEN(AB$1)</f>
        <v>0</v>
      </c>
      <c r="AC7" s="43" t="n">
        <f aca="false">(LEN($W7)-LEN(SUBSTITUTE($W7,AC$1,"")))/LEN(AC$1)</f>
        <v>2</v>
      </c>
      <c r="AD7" s="43" t="n">
        <f aca="false">(LEN($W7)-LEN(SUBSTITUTE($W7,AD$1,"")))/LEN(AD$1)</f>
        <v>1</v>
      </c>
      <c r="AE7" s="43" t="n">
        <f aca="false">(LEN($W7)-LEN(SUBSTITUTE($W7,AE$1,"")))/LEN(AE$1)</f>
        <v>2</v>
      </c>
      <c r="AF7" s="43" t="n">
        <f aca="false">(LEN($W7)-LEN(SUBSTITUTE($W7,AF$1,"")))/LEN(AF$1)</f>
        <v>0</v>
      </c>
      <c r="AG7" s="43" t="n">
        <f aca="false">(LEN($W7)-LEN(SUBSTITUTE($W7,AG$1,"")))/LEN(AG$1)</f>
        <v>0</v>
      </c>
      <c r="AH7" s="43" t="n">
        <f aca="false">(LEN($W7)-LEN(SUBSTITUTE($W7,AH$1,"")))/LEN(AH$1)</f>
        <v>0</v>
      </c>
      <c r="AI7" s="43" t="n">
        <f aca="false">(LEN($W7)-LEN(SUBSTITUTE($W7,AI$1,"")))/LEN(AI$1)</f>
        <v>0</v>
      </c>
      <c r="AJ7" s="78" t="s">
        <v>202</v>
      </c>
      <c r="AK7" s="78" t="s">
        <v>203</v>
      </c>
      <c r="AL7" s="78" t="s">
        <v>204</v>
      </c>
      <c r="AM7" s="78" t="s">
        <v>164</v>
      </c>
      <c r="AN7" s="48"/>
      <c r="AO7" s="48"/>
      <c r="AP7" s="48"/>
      <c r="AQ7" s="48"/>
      <c r="AR7" s="48"/>
      <c r="AS7" s="48"/>
      <c r="AT7" s="48"/>
      <c r="AU7" s="48"/>
      <c r="AV7" s="48"/>
      <c r="AW7" s="48"/>
    </row>
    <row r="8" customFormat="false" ht="15" hidden="false" customHeight="false" outlineLevel="0" collapsed="false">
      <c r="A8" s="42" t="s">
        <v>159</v>
      </c>
      <c r="B8" s="43" t="n">
        <v>2</v>
      </c>
      <c r="C8" s="43" t="n">
        <v>2</v>
      </c>
      <c r="D8" s="42" t="s">
        <v>154</v>
      </c>
      <c r="E8" s="45" t="s">
        <v>205</v>
      </c>
      <c r="F8" s="46" t="str">
        <f aca="false">VLOOKUP(E8,Actions,2,0)</f>
        <v>👊🔊➜</v>
      </c>
      <c r="G8" s="47" t="s">
        <v>206</v>
      </c>
      <c r="H8" s="42" t="str">
        <f aca="false">VLOOKUP(G8,Actions,2,0)</f>
        <v>📷🔊➜</v>
      </c>
      <c r="I8" s="45" t="s">
        <v>168</v>
      </c>
      <c r="J8" s="46" t="str">
        <f aca="false">VLOOKUP(I8,Actions,2,0)</f>
        <v>💡💡</v>
      </c>
      <c r="K8" s="47" t="s">
        <v>155</v>
      </c>
      <c r="L8" s="42" t="str">
        <f aca="false">VLOOKUP(K8,Actions,2,0)</f>
        <v>👊🔊🔊➜</v>
      </c>
      <c r="M8" s="45" t="s">
        <v>156</v>
      </c>
      <c r="N8" s="46" t="str">
        <f aca="false">VLOOKUP(M8,Actions,2,0)</f>
        <v>📷🔊🔊➜</v>
      </c>
      <c r="O8" s="47" t="s">
        <v>207</v>
      </c>
      <c r="P8" s="46" t="str">
        <f aca="false">VLOOKUP(O8,Actions,2,0)</f>
        <v>💰💰🔊</v>
      </c>
      <c r="Q8" s="43" t="str">
        <f aca="false">E8&amp;"%n"&amp;F8</f>
        <v>Flip%n👊🔊➜</v>
      </c>
      <c r="R8" s="43" t="str">
        <f aca="false">G8&amp;"%n"&amp;H8</f>
        <v>Disable%n📷🔊➜</v>
      </c>
      <c r="S8" s="43" t="str">
        <f aca="false">I8&amp;"%n"&amp;J8</f>
        <v>Study%n💡💡</v>
      </c>
      <c r="T8" s="43" t="str">
        <f aca="false">K8&amp;"%n"&amp;L8</f>
        <v>Punch%n👊🔊🔊➜</v>
      </c>
      <c r="U8" s="43" t="str">
        <f aca="false">M8&amp;"%n"&amp;N8</f>
        <v>Smash%n📷🔊🔊➜</v>
      </c>
      <c r="V8" s="43" t="str">
        <f aca="false">O8&amp;"%n"&amp;P8</f>
        <v>Ransack%n💰💰🔊</v>
      </c>
      <c r="W8" s="42" t="str">
        <f aca="false">Q8 &amp; "/"</f>
        <v>Flip%n👊🔊➜/</v>
      </c>
      <c r="X8" s="43" t="s">
        <v>208</v>
      </c>
      <c r="Y8" s="42" t="inlineStr">
        <f aca="false">IF(X8="(none)","",VLOOKUP(X8,$A$2:$W$19,23,0))</f>
        <is>
          <t/>
        </is>
      </c>
      <c r="Z8" s="43" t="s">
        <v>208</v>
      </c>
      <c r="AA8" s="42" t="inlineStr">
        <f aca="false">IF(Z8="(none)","",VLOOKUP(Z8,$A$2:$W$19,23,0))</f>
        <is>
          <t/>
        </is>
      </c>
      <c r="AB8" s="43" t="n">
        <f aca="false">(LEN($W8)-LEN(SUBSTITUTE($W8,AB$1,"")))/LEN(AB$1)</f>
        <v>0</v>
      </c>
      <c r="AC8" s="43" t="n">
        <f aca="false">(LEN($W8)-LEN(SUBSTITUTE($W8,AC$1,"")))/LEN(AC$1)</f>
        <v>1</v>
      </c>
      <c r="AD8" s="43" t="n">
        <f aca="false">(LEN($W8)-LEN(SUBSTITUTE($W8,AD$1,"")))/LEN(AD$1)</f>
        <v>1</v>
      </c>
      <c r="AE8" s="43" t="n">
        <f aca="false">(LEN($W8)-LEN(SUBSTITUTE($W8,AE$1,"")))/LEN(AE$1)</f>
        <v>0</v>
      </c>
      <c r="AF8" s="43" t="n">
        <f aca="false">(LEN($W8)-LEN(SUBSTITUTE($W8,AF$1,"")))/LEN(AF$1)</f>
        <v>1</v>
      </c>
      <c r="AG8" s="43" t="n">
        <f aca="false">(LEN($W8)-LEN(SUBSTITUTE($W8,AG$1,"")))/LEN(AG$1)</f>
        <v>0</v>
      </c>
      <c r="AH8" s="43" t="n">
        <f aca="false">(LEN($W8)-LEN(SUBSTITUTE($W8,AH$1,"")))/LEN(AH$1)</f>
        <v>0</v>
      </c>
      <c r="AI8" s="43" t="n">
        <f aca="false">(LEN($W8)-LEN(SUBSTITUTE($W8,AI$1,"")))/LEN(AI$1)</f>
        <v>0</v>
      </c>
      <c r="AJ8" s="44" t="s">
        <v>209</v>
      </c>
      <c r="AK8" s="44" t="s">
        <v>210</v>
      </c>
      <c r="AL8" s="44" t="s">
        <v>211</v>
      </c>
      <c r="AM8" s="44" t="s">
        <v>175</v>
      </c>
      <c r="AN8" s="48"/>
      <c r="AO8" s="48"/>
      <c r="AP8" s="48"/>
      <c r="AQ8" s="48"/>
      <c r="AR8" s="48"/>
      <c r="AS8" s="48"/>
      <c r="AT8" s="48"/>
      <c r="AU8" s="48"/>
      <c r="AV8" s="48"/>
      <c r="AW8" s="48"/>
    </row>
    <row r="9" customFormat="false" ht="15" hidden="false" customHeight="false" outlineLevel="0" collapsed="false">
      <c r="A9" s="42" t="s">
        <v>160</v>
      </c>
      <c r="B9" s="43" t="n">
        <v>2</v>
      </c>
      <c r="C9" s="43" t="n">
        <v>2</v>
      </c>
      <c r="D9" s="42" t="s">
        <v>154</v>
      </c>
      <c r="E9" s="45" t="s">
        <v>155</v>
      </c>
      <c r="F9" s="46" t="str">
        <f aca="false">VLOOKUP(E9,Actions,2,0)</f>
        <v>👊🔊🔊➜</v>
      </c>
      <c r="G9" s="47" t="s">
        <v>212</v>
      </c>
      <c r="H9" s="42" t="str">
        <f aca="false">VLOOKUP(G9,Actions,2,0)</f>
        <v>📷📷🔊➜</v>
      </c>
      <c r="I9" s="45" t="s">
        <v>213</v>
      </c>
      <c r="J9" s="46" t="str">
        <f aca="false">VLOOKUP(I9,Actions,2,0)</f>
        <v>🔍🔓🔊</v>
      </c>
      <c r="K9" s="47" t="s">
        <v>205</v>
      </c>
      <c r="L9" s="42" t="str">
        <f aca="false">VLOOKUP(K9,Actions,2,0)</f>
        <v>👊🔊➜</v>
      </c>
      <c r="M9" s="45" t="s">
        <v>206</v>
      </c>
      <c r="N9" s="46" t="str">
        <f aca="false">VLOOKUP(M9,Actions,2,0)</f>
        <v>📷🔊➜</v>
      </c>
      <c r="O9" s="47" t="s">
        <v>158</v>
      </c>
      <c r="P9" s="46" t="str">
        <f aca="false">VLOOKUP(O9,Actions,2,0)</f>
        <v>💰🔊</v>
      </c>
      <c r="Q9" s="43" t="str">
        <f aca="false">E9&amp;"%n"&amp;F9</f>
        <v>Punch%n👊🔊🔊➜</v>
      </c>
      <c r="R9" s="43" t="str">
        <f aca="false">G9&amp;"%n"&amp;H9</f>
        <v>Unplug%n📷📷🔊➜</v>
      </c>
      <c r="S9" s="43" t="str">
        <f aca="false">I9&amp;"%n"&amp;J9</f>
        <v>Key In%n🔍🔓🔊</v>
      </c>
      <c r="T9" s="43" t="str">
        <f aca="false">K9&amp;"%n"&amp;L9</f>
        <v>Flip%n👊🔊➜</v>
      </c>
      <c r="U9" s="43" t="str">
        <f aca="false">M9&amp;"%n"&amp;N9</f>
        <v>Disable%n📷🔊➜</v>
      </c>
      <c r="V9" s="43" t="str">
        <f aca="false">O9&amp;"%n"&amp;P9</f>
        <v>Grab%n💰🔊</v>
      </c>
      <c r="W9" s="42" t="str">
        <f aca="false">Q9 &amp; "/"</f>
        <v>Punch%n👊🔊🔊➜/</v>
      </c>
      <c r="X9" s="43" t="s">
        <v>208</v>
      </c>
      <c r="Y9" s="42" t="inlineStr">
        <f aca="false">IF(X9="(none)","",VLOOKUP(X9,$A$2:$W$19,23,0))</f>
        <is>
          <t/>
        </is>
      </c>
      <c r="Z9" s="43" t="s">
        <v>208</v>
      </c>
      <c r="AA9" s="42" t="inlineStr">
        <f aca="false">IF(Z9="(none)","",VLOOKUP(Z9,$A$2:$W$19,23,0))</f>
        <is>
          <t/>
        </is>
      </c>
      <c r="AB9" s="43" t="n">
        <f aca="false">(LEN($W9)-LEN(SUBSTITUTE($W9,AB$1,"")))/LEN(AB$1)</f>
        <v>0</v>
      </c>
      <c r="AC9" s="43" t="n">
        <f aca="false">(LEN($W9)-LEN(SUBSTITUTE($W9,AC$1,"")))/LEN(AC$1)</f>
        <v>2</v>
      </c>
      <c r="AD9" s="43" t="n">
        <f aca="false">(LEN($W9)-LEN(SUBSTITUTE($W9,AD$1,"")))/LEN(AD$1)</f>
        <v>1</v>
      </c>
      <c r="AE9" s="43" t="n">
        <f aca="false">(LEN($W9)-LEN(SUBSTITUTE($W9,AE$1,"")))/LEN(AE$1)</f>
        <v>0</v>
      </c>
      <c r="AF9" s="43" t="n">
        <f aca="false">(LEN($W9)-LEN(SUBSTITUTE($W9,AF$1,"")))/LEN(AF$1)</f>
        <v>1</v>
      </c>
      <c r="AG9" s="43" t="n">
        <f aca="false">(LEN($W9)-LEN(SUBSTITUTE($W9,AG$1,"")))/LEN(AG$1)</f>
        <v>0</v>
      </c>
      <c r="AH9" s="43" t="n">
        <f aca="false">(LEN($W9)-LEN(SUBSTITUTE($W9,AH$1,"")))/LEN(AH$1)</f>
        <v>0</v>
      </c>
      <c r="AI9" s="43" t="n">
        <f aca="false">(LEN($W9)-LEN(SUBSTITUTE($W9,AI$1,"")))/LEN(AI$1)</f>
        <v>0</v>
      </c>
      <c r="AJ9" s="44" t="s">
        <v>214</v>
      </c>
      <c r="AK9" s="44" t="s">
        <v>173</v>
      </c>
      <c r="AL9" s="44" t="s">
        <v>215</v>
      </c>
      <c r="AM9" s="44" t="s">
        <v>216</v>
      </c>
      <c r="AN9" s="48"/>
      <c r="AO9" s="48"/>
      <c r="AP9" s="48"/>
      <c r="AQ9" s="48"/>
      <c r="AR9" s="48"/>
      <c r="AS9" s="48"/>
      <c r="AT9" s="48"/>
      <c r="AU9" s="48"/>
      <c r="AV9" s="48"/>
      <c r="AW9" s="48"/>
    </row>
    <row r="10" customFormat="false" ht="15" hidden="false" customHeight="false" outlineLevel="0" collapsed="false">
      <c r="A10" s="49" t="s">
        <v>171</v>
      </c>
      <c r="B10" s="50" t="n">
        <v>2</v>
      </c>
      <c r="C10" s="50" t="n">
        <v>2</v>
      </c>
      <c r="D10" s="49" t="s">
        <v>165</v>
      </c>
      <c r="E10" s="51" t="s">
        <v>217</v>
      </c>
      <c r="F10" s="52" t="str">
        <f aca="false">VLOOKUP(E10,Actions,2,0)</f>
        <v>🔊➜➜</v>
      </c>
      <c r="G10" s="53" t="s">
        <v>167</v>
      </c>
      <c r="H10" s="49" t="str">
        <f aca="false">VLOOKUP(G10,Actions,2,0)</f>
        <v>🔓🔊</v>
      </c>
      <c r="I10" s="51" t="s">
        <v>218</v>
      </c>
      <c r="J10" s="52" t="str">
        <f aca="false">VLOOKUP(I10,Actions,2,0)</f>
        <v>👊➜</v>
      </c>
      <c r="K10" s="53" t="s">
        <v>168</v>
      </c>
      <c r="L10" s="49" t="str">
        <f aca="false">VLOOKUP(K10,Actions,2,0)</f>
        <v>💡💡</v>
      </c>
      <c r="M10" s="51" t="s">
        <v>169</v>
      </c>
      <c r="N10" s="52" t="str">
        <f aca="false">VLOOKUP(M10,Actions,2,0)</f>
        <v>🔊🔊➜➜➜</v>
      </c>
      <c r="O10" s="53" t="s">
        <v>170</v>
      </c>
      <c r="P10" s="52" t="str">
        <f aca="false">VLOOKUP(O10,Actions,2,0)</f>
        <v>💡💡💡🔊</v>
      </c>
      <c r="Q10" s="50" t="str">
        <f aca="false">E10&amp;"%n"&amp;F10</f>
        <v>Dash%n🔊➜➜</v>
      </c>
      <c r="R10" s="50" t="str">
        <f aca="false">G10&amp;"%n"&amp;H10</f>
        <v>Pick%n🔓🔊</v>
      </c>
      <c r="S10" s="50" t="str">
        <f aca="false">I10&amp;"%n"&amp;J10</f>
        <v>Sleeper Hold%n👊➜</v>
      </c>
      <c r="T10" s="50" t="str">
        <f aca="false">K10&amp;"%n"&amp;L10</f>
        <v>Study%n💡💡</v>
      </c>
      <c r="U10" s="50" t="str">
        <f aca="false">M10&amp;"%n"&amp;N10</f>
        <v>Sprint%n🔊🔊➜➜➜</v>
      </c>
      <c r="V10" s="50" t="str">
        <f aca="false">O10&amp;"%n"&amp;P10</f>
        <v>Examine%n💡💡💡🔊</v>
      </c>
      <c r="W10" s="49" t="str">
        <f aca="false">Q10 &amp; "/"</f>
        <v>Dash%n🔊➜➜/</v>
      </c>
      <c r="X10" s="50" t="s">
        <v>208</v>
      </c>
      <c r="Y10" s="49" t="inlineStr">
        <f aca="false">IF(X10="(none)","",VLOOKUP(X10,$A$2:$W$19,23,0))</f>
        <is>
          <t/>
        </is>
      </c>
      <c r="Z10" s="50" t="s">
        <v>208</v>
      </c>
      <c r="AA10" s="49" t="inlineStr">
        <f aca="false">IF(Z10="(none)","",VLOOKUP(Z10,$A$2:$W$19,23,0))</f>
        <is>
          <t/>
        </is>
      </c>
      <c r="AB10" s="43" t="n">
        <f aca="false">(LEN($W10)-LEN(SUBSTITUTE($W10,AB$1,"")))/LEN(AB$1)</f>
        <v>0</v>
      </c>
      <c r="AC10" s="43" t="n">
        <f aca="false">(LEN($W10)-LEN(SUBSTITUTE($W10,AC$1,"")))/LEN(AC$1)</f>
        <v>1</v>
      </c>
      <c r="AD10" s="43" t="n">
        <f aca="false">(LEN($W10)-LEN(SUBSTITUTE($W10,AD$1,"")))/LEN(AD$1)</f>
        <v>2</v>
      </c>
      <c r="AE10" s="43" t="n">
        <f aca="false">(LEN($W10)-LEN(SUBSTITUTE($W10,AE$1,"")))/LEN(AE$1)</f>
        <v>0</v>
      </c>
      <c r="AF10" s="43" t="n">
        <f aca="false">(LEN($W10)-LEN(SUBSTITUTE($W10,AF$1,"")))/LEN(AF$1)</f>
        <v>0</v>
      </c>
      <c r="AG10" s="43" t="n">
        <f aca="false">(LEN($W10)-LEN(SUBSTITUTE($W10,AG$1,"")))/LEN(AG$1)</f>
        <v>0</v>
      </c>
      <c r="AH10" s="43" t="n">
        <f aca="false">(LEN($W10)-LEN(SUBSTITUTE($W10,AH$1,"")))/LEN(AH$1)</f>
        <v>0</v>
      </c>
      <c r="AI10" s="43" t="n">
        <f aca="false">(LEN($W10)-LEN(SUBSTITUTE($W10,AI$1,"")))/LEN(AI$1)</f>
        <v>0</v>
      </c>
      <c r="AJ10" s="79" t="s">
        <v>219</v>
      </c>
      <c r="AK10" s="79" t="s">
        <v>220</v>
      </c>
      <c r="AL10" s="79" t="s">
        <v>174</v>
      </c>
      <c r="AM10" s="79" t="s">
        <v>216</v>
      </c>
      <c r="AN10" s="48"/>
      <c r="AO10" s="48"/>
      <c r="AP10" s="48"/>
      <c r="AQ10" s="48"/>
      <c r="AR10" s="48"/>
      <c r="AS10" s="48"/>
      <c r="AT10" s="48"/>
      <c r="AU10" s="48"/>
      <c r="AV10" s="48"/>
      <c r="AW10" s="48"/>
    </row>
    <row r="11" customFormat="false" ht="15" hidden="false" customHeight="false" outlineLevel="0" collapsed="false">
      <c r="A11" s="49" t="s">
        <v>172</v>
      </c>
      <c r="B11" s="50" t="n">
        <v>2</v>
      </c>
      <c r="C11" s="50" t="n">
        <v>2</v>
      </c>
      <c r="D11" s="49" t="s">
        <v>165</v>
      </c>
      <c r="E11" s="51" t="s">
        <v>217</v>
      </c>
      <c r="F11" s="52" t="str">
        <f aca="false">VLOOKUP(E11,Actions,2,0)</f>
        <v>🔊➜➜</v>
      </c>
      <c r="G11" s="53" t="s">
        <v>167</v>
      </c>
      <c r="H11" s="49" t="str">
        <f aca="false">VLOOKUP(G11,Actions,2,0)</f>
        <v>🔓🔊</v>
      </c>
      <c r="I11" s="51" t="s">
        <v>221</v>
      </c>
      <c r="J11" s="52" t="str">
        <f aca="false">VLOOKUP(I11,Actions,2,0)</f>
        <v>📷🔊➜➜</v>
      </c>
      <c r="K11" s="53" t="s">
        <v>168</v>
      </c>
      <c r="L11" s="49" t="str">
        <f aca="false">VLOOKUP(K11,Actions,2,0)</f>
        <v>💡💡</v>
      </c>
      <c r="M11" s="51" t="s">
        <v>169</v>
      </c>
      <c r="N11" s="52" t="str">
        <f aca="false">VLOOKUP(M11,Actions,2,0)</f>
        <v>🔊🔊➜➜➜</v>
      </c>
      <c r="O11" s="53" t="s">
        <v>170</v>
      </c>
      <c r="P11" s="52" t="str">
        <f aca="false">VLOOKUP(O11,Actions,2,0)</f>
        <v>💡💡💡🔊</v>
      </c>
      <c r="Q11" s="50" t="str">
        <f aca="false">E11&amp;"%n"&amp;F11</f>
        <v>Dash%n🔊➜➜</v>
      </c>
      <c r="R11" s="50" t="str">
        <f aca="false">G11&amp;"%n"&amp;H11</f>
        <v>Pick%n🔓🔊</v>
      </c>
      <c r="S11" s="50" t="str">
        <f aca="false">I11&amp;"%n"&amp;J11</f>
        <v>Sneak%n📷🔊➜➜</v>
      </c>
      <c r="T11" s="50" t="str">
        <f aca="false">K11&amp;"%n"&amp;L11</f>
        <v>Study%n💡💡</v>
      </c>
      <c r="U11" s="50" t="str">
        <f aca="false">M11&amp;"%n"&amp;N11</f>
        <v>Sprint%n🔊🔊➜➜➜</v>
      </c>
      <c r="V11" s="50" t="str">
        <f aca="false">O11&amp;"%n"&amp;P11</f>
        <v>Examine%n💡💡💡🔊</v>
      </c>
      <c r="W11" s="49" t="str">
        <f aca="false">Q11 &amp; "/"</f>
        <v>Dash%n🔊➜➜/</v>
      </c>
      <c r="X11" s="50" t="s">
        <v>208</v>
      </c>
      <c r="Y11" s="49" t="inlineStr">
        <f aca="false">IF(X11="(none)","",VLOOKUP(X11,$A$2:$W$19,23,0))</f>
        <is>
          <t/>
        </is>
      </c>
      <c r="Z11" s="50" t="s">
        <v>208</v>
      </c>
      <c r="AA11" s="49" t="inlineStr">
        <f aca="false">IF(Z11="(none)","",VLOOKUP(Z11,$A$2:$W$19,23,0))</f>
        <is>
          <t/>
        </is>
      </c>
      <c r="AB11" s="43" t="n">
        <f aca="false">(LEN($W11)-LEN(SUBSTITUTE($W11,AB$1,"")))/LEN(AB$1)</f>
        <v>0</v>
      </c>
      <c r="AC11" s="43" t="n">
        <f aca="false">(LEN($W11)-LEN(SUBSTITUTE($W11,AC$1,"")))/LEN(AC$1)</f>
        <v>1</v>
      </c>
      <c r="AD11" s="43" t="n">
        <f aca="false">(LEN($W11)-LEN(SUBSTITUTE($W11,AD$1,"")))/LEN(AD$1)</f>
        <v>2</v>
      </c>
      <c r="AE11" s="43" t="n">
        <f aca="false">(LEN($W11)-LEN(SUBSTITUTE($W11,AE$1,"")))/LEN(AE$1)</f>
        <v>0</v>
      </c>
      <c r="AF11" s="43" t="n">
        <f aca="false">(LEN($W11)-LEN(SUBSTITUTE($W11,AF$1,"")))/LEN(AF$1)</f>
        <v>0</v>
      </c>
      <c r="AG11" s="43" t="n">
        <f aca="false">(LEN($W11)-LEN(SUBSTITUTE($W11,AG$1,"")))/LEN(AG$1)</f>
        <v>0</v>
      </c>
      <c r="AH11" s="43" t="n">
        <f aca="false">(LEN($W11)-LEN(SUBSTITUTE($W11,AH$1,"")))/LEN(AH$1)</f>
        <v>0</v>
      </c>
      <c r="AI11" s="43" t="n">
        <f aca="false">(LEN($W11)-LEN(SUBSTITUTE($W11,AI$1,"")))/LEN(AI$1)</f>
        <v>0</v>
      </c>
      <c r="AJ11" s="79" t="s">
        <v>222</v>
      </c>
      <c r="AK11" s="79" t="s">
        <v>223</v>
      </c>
      <c r="AL11" s="79" t="s">
        <v>174</v>
      </c>
      <c r="AM11" s="79" t="s">
        <v>216</v>
      </c>
      <c r="AN11" s="48"/>
      <c r="AO11" s="48"/>
      <c r="AP11" s="48"/>
      <c r="AQ11" s="48"/>
      <c r="AR11" s="48"/>
      <c r="AS11" s="48"/>
      <c r="AT11" s="48"/>
      <c r="AU11" s="48"/>
      <c r="AV11" s="48"/>
      <c r="AW11" s="48"/>
    </row>
    <row r="12" customFormat="false" ht="15" hidden="false" customHeight="false" outlineLevel="0" collapsed="false">
      <c r="A12" s="55" t="s">
        <v>181</v>
      </c>
      <c r="B12" s="56" t="n">
        <v>2</v>
      </c>
      <c r="C12" s="56" t="n">
        <v>2</v>
      </c>
      <c r="D12" s="55" t="s">
        <v>176</v>
      </c>
      <c r="E12" s="57" t="s">
        <v>168</v>
      </c>
      <c r="F12" s="58" t="str">
        <f aca="false">VLOOKUP(E12,Actions,2,0)</f>
        <v>💡💡</v>
      </c>
      <c r="G12" s="59" t="s">
        <v>224</v>
      </c>
      <c r="H12" s="55" t="str">
        <f aca="false">VLOOKUP(G12,Actions,2,0)</f>
        <v>🔓👊🔊</v>
      </c>
      <c r="I12" s="57" t="s">
        <v>178</v>
      </c>
      <c r="J12" s="58" t="str">
        <f aca="false">VLOOKUP(I12,Actions,2,0)</f>
        <v>🔓📷🔊🔊➜</v>
      </c>
      <c r="K12" s="59" t="s">
        <v>179</v>
      </c>
      <c r="L12" s="55" t="str">
        <f aca="false">VLOOKUP(K12,Actions,2,0)</f>
        <v>👊📷🔊🔊➜</v>
      </c>
      <c r="M12" s="57" t="s">
        <v>158</v>
      </c>
      <c r="N12" s="58" t="str">
        <f aca="false">VLOOKUP(M12,Actions,2,0)</f>
        <v>💰🔊</v>
      </c>
      <c r="O12" s="59" t="s">
        <v>166</v>
      </c>
      <c r="P12" s="58" t="str">
        <f aca="false">VLOOKUP(O12,Actions,2,0)</f>
        <v>🔊🔊➜➜</v>
      </c>
      <c r="Q12" s="56" t="str">
        <f aca="false">E12&amp;"%n"&amp;F12</f>
        <v>Study%n💡💡</v>
      </c>
      <c r="R12" s="56" t="str">
        <f aca="false">G12&amp;"%n"&amp;H12</f>
        <v>Spy Stuff%n🔓👊🔊</v>
      </c>
      <c r="S12" s="56" t="str">
        <f aca="false">I12&amp;"%n"&amp;J12</f>
        <v>Short%n🔓📷🔊🔊➜</v>
      </c>
      <c r="T12" s="56" t="str">
        <f aca="false">K12&amp;"%n"&amp;L12</f>
        <v>Zap%n👊📷🔊🔊➜</v>
      </c>
      <c r="U12" s="56" t="str">
        <f aca="false">M12&amp;"%n"&amp;N12</f>
        <v>Grab%n💰🔊</v>
      </c>
      <c r="V12" s="56" t="str">
        <f aca="false">O12&amp;"%n"&amp;P12</f>
        <v>Run%n🔊🔊➜➜</v>
      </c>
      <c r="W12" s="55" t="str">
        <f aca="false">Q12 &amp; "/"</f>
        <v>Study%n💡💡/</v>
      </c>
      <c r="X12" s="56" t="s">
        <v>208</v>
      </c>
      <c r="Y12" s="55" t="inlineStr">
        <f aca="false">IF(X12="(none)","",VLOOKUP(X12,$A$2:$W$19,23,0))</f>
        <is>
          <t/>
        </is>
      </c>
      <c r="Z12" s="56" t="s">
        <v>208</v>
      </c>
      <c r="AA12" s="55" t="inlineStr">
        <f aca="false">IF(Z12="(none)","",VLOOKUP(Z12,$A$2:$W$19,23,0))</f>
        <is>
          <t/>
        </is>
      </c>
      <c r="AB12" s="43" t="n">
        <f aca="false">(LEN($W12)-LEN(SUBSTITUTE($W12,AB$1,"")))/LEN(AB$1)</f>
        <v>2</v>
      </c>
      <c r="AC12" s="43" t="n">
        <f aca="false">(LEN($W12)-LEN(SUBSTITUTE($W12,AC$1,"")))/LEN(AC$1)</f>
        <v>0</v>
      </c>
      <c r="AD12" s="43" t="n">
        <f aca="false">(LEN($W12)-LEN(SUBSTITUTE($W12,AD$1,"")))/LEN(AD$1)</f>
        <v>0</v>
      </c>
      <c r="AE12" s="43" t="n">
        <f aca="false">(LEN($W12)-LEN(SUBSTITUTE($W12,AE$1,"")))/LEN(AE$1)</f>
        <v>0</v>
      </c>
      <c r="AF12" s="43" t="n">
        <f aca="false">(LEN($W12)-LEN(SUBSTITUTE($W12,AF$1,"")))/LEN(AF$1)</f>
        <v>0</v>
      </c>
      <c r="AG12" s="43" t="n">
        <f aca="false">(LEN($W12)-LEN(SUBSTITUTE($W12,AG$1,"")))/LEN(AG$1)</f>
        <v>0</v>
      </c>
      <c r="AH12" s="43" t="n">
        <f aca="false">(LEN($W12)-LEN(SUBSTITUTE($W12,AH$1,"")))/LEN(AH$1)</f>
        <v>0</v>
      </c>
      <c r="AI12" s="43" t="n">
        <f aca="false">(LEN($W12)-LEN(SUBSTITUTE($W12,AI$1,"")))/LEN(AI$1)</f>
        <v>0</v>
      </c>
      <c r="AJ12" s="60" t="s">
        <v>225</v>
      </c>
      <c r="AK12" s="60" t="s">
        <v>204</v>
      </c>
      <c r="AL12" s="60" t="s">
        <v>226</v>
      </c>
      <c r="AM12" s="60" t="s">
        <v>175</v>
      </c>
      <c r="AN12" s="48"/>
      <c r="AO12" s="48"/>
      <c r="AP12" s="48"/>
      <c r="AQ12" s="48"/>
      <c r="AR12" s="48"/>
      <c r="AS12" s="48"/>
      <c r="AT12" s="48"/>
      <c r="AU12" s="48"/>
      <c r="AV12" s="48"/>
      <c r="AW12" s="48"/>
    </row>
    <row r="13" customFormat="false" ht="15" hidden="false" customHeight="false" outlineLevel="0" collapsed="false">
      <c r="A13" s="55" t="s">
        <v>182</v>
      </c>
      <c r="B13" s="56" t="n">
        <v>2</v>
      </c>
      <c r="C13" s="56" t="n">
        <v>2</v>
      </c>
      <c r="D13" s="55" t="s">
        <v>176</v>
      </c>
      <c r="E13" s="57" t="s">
        <v>227</v>
      </c>
      <c r="F13" s="58" t="str">
        <f aca="false">VLOOKUP(E13,Actions,2,0)</f>
        <v>🔓👊📷🔊🔊</v>
      </c>
      <c r="G13" s="59" t="s">
        <v>177</v>
      </c>
      <c r="H13" s="55" t="str">
        <f aca="false">VLOOKUP(G13,Actions,2,0)</f>
        <v>🔓👊🔊🔊➜</v>
      </c>
      <c r="I13" s="57" t="s">
        <v>178</v>
      </c>
      <c r="J13" s="58" t="str">
        <f aca="false">VLOOKUP(I13,Actions,2,0)</f>
        <v>🔓📷🔊🔊➜</v>
      </c>
      <c r="K13" s="59" t="s">
        <v>179</v>
      </c>
      <c r="L13" s="55" t="str">
        <f aca="false">VLOOKUP(K13,Actions,2,0)</f>
        <v>👊📷🔊🔊➜</v>
      </c>
      <c r="M13" s="57" t="s">
        <v>158</v>
      </c>
      <c r="N13" s="58" t="str">
        <f aca="false">VLOOKUP(M13,Actions,2,0)</f>
        <v>💰🔊</v>
      </c>
      <c r="O13" s="59" t="s">
        <v>217</v>
      </c>
      <c r="P13" s="58" t="str">
        <f aca="false">VLOOKUP(O13,Actions,2,0)</f>
        <v>🔊➜➜</v>
      </c>
      <c r="Q13" s="56" t="str">
        <f aca="false">E13&amp;"%n"&amp;F13</f>
        <v>Redirect%n🔓👊📷🔊🔊</v>
      </c>
      <c r="R13" s="56" t="str">
        <f aca="false">G13&amp;"%n"&amp;H13</f>
        <v>Strongarm%n🔓👊🔊🔊➜</v>
      </c>
      <c r="S13" s="56" t="str">
        <f aca="false">I13&amp;"%n"&amp;J13</f>
        <v>Short%n🔓📷🔊🔊➜</v>
      </c>
      <c r="T13" s="56" t="str">
        <f aca="false">K13&amp;"%n"&amp;L13</f>
        <v>Zap%n👊📷🔊🔊➜</v>
      </c>
      <c r="U13" s="56" t="str">
        <f aca="false">M13&amp;"%n"&amp;N13</f>
        <v>Grab%n💰🔊</v>
      </c>
      <c r="V13" s="56" t="str">
        <f aca="false">O13&amp;"%n"&amp;P13</f>
        <v>Dash%n🔊➜➜</v>
      </c>
      <c r="W13" s="55" t="str">
        <f aca="false">Q13 &amp; "/"</f>
        <v>Redirect%n🔓👊📷🔊🔊/</v>
      </c>
      <c r="X13" s="56" t="s">
        <v>208</v>
      </c>
      <c r="Y13" s="55" t="inlineStr">
        <f aca="false">IF(X13="(none)","",VLOOKUP(X13,$A$2:$W$19,23,0))</f>
        <is>
          <t/>
        </is>
      </c>
      <c r="Z13" s="56" t="s">
        <v>208</v>
      </c>
      <c r="AA13" s="55" t="inlineStr">
        <f aca="false">IF(Z13="(none)","",VLOOKUP(Z13,$A$2:$W$19,23,0))</f>
        <is>
          <t/>
        </is>
      </c>
      <c r="AB13" s="43" t="n">
        <f aca="false">(LEN($W13)-LEN(SUBSTITUTE($W13,AB$1,"")))/LEN(AB$1)</f>
        <v>0</v>
      </c>
      <c r="AC13" s="43" t="n">
        <f aca="false">(LEN($W13)-LEN(SUBSTITUTE($W13,AC$1,"")))/LEN(AC$1)</f>
        <v>2</v>
      </c>
      <c r="AD13" s="43" t="n">
        <f aca="false">(LEN($W13)-LEN(SUBSTITUTE($W13,AD$1,"")))/LEN(AD$1)</f>
        <v>0</v>
      </c>
      <c r="AE13" s="43" t="n">
        <f aca="false">(LEN($W13)-LEN(SUBSTITUTE($W13,AE$1,"")))/LEN(AE$1)</f>
        <v>1</v>
      </c>
      <c r="AF13" s="43" t="n">
        <f aca="false">(LEN($W13)-LEN(SUBSTITUTE($W13,AF$1,"")))/LEN(AF$1)</f>
        <v>1</v>
      </c>
      <c r="AG13" s="43" t="n">
        <f aca="false">(LEN($W13)-LEN(SUBSTITUTE($W13,AG$1,"")))/LEN(AG$1)</f>
        <v>1</v>
      </c>
      <c r="AH13" s="43" t="n">
        <f aca="false">(LEN($W13)-LEN(SUBSTITUTE($W13,AH$1,"")))/LEN(AH$1)</f>
        <v>0</v>
      </c>
      <c r="AI13" s="43" t="n">
        <f aca="false">(LEN($W13)-LEN(SUBSTITUTE($W13,AI$1,"")))/LEN(AI$1)</f>
        <v>0</v>
      </c>
      <c r="AJ13" s="60" t="s">
        <v>183</v>
      </c>
      <c r="AK13" s="60" t="s">
        <v>228</v>
      </c>
      <c r="AL13" s="60" t="s">
        <v>226</v>
      </c>
      <c r="AM13" s="60" t="s">
        <v>175</v>
      </c>
      <c r="AN13" s="48"/>
      <c r="AO13" s="48"/>
      <c r="AP13" s="48"/>
      <c r="AQ13" s="48"/>
      <c r="AR13" s="48"/>
      <c r="AS13" s="48"/>
      <c r="AT13" s="48"/>
      <c r="AU13" s="48"/>
      <c r="AV13" s="48"/>
      <c r="AW13" s="48"/>
    </row>
    <row r="14" customFormat="false" ht="15" hidden="false" customHeight="false" outlineLevel="0" collapsed="false">
      <c r="A14" s="61" t="s">
        <v>188</v>
      </c>
      <c r="B14" s="62" t="n">
        <v>2</v>
      </c>
      <c r="C14" s="62" t="n">
        <v>2</v>
      </c>
      <c r="D14" s="61" t="s">
        <v>185</v>
      </c>
      <c r="E14" s="63" t="s">
        <v>187</v>
      </c>
      <c r="F14" s="64" t="str">
        <f aca="false">VLOOKUP(E14,Actions,2,0)</f>
        <v>👊👊🔊</v>
      </c>
      <c r="G14" s="65" t="s">
        <v>166</v>
      </c>
      <c r="H14" s="61" t="str">
        <f aca="false">VLOOKUP(G14,Actions,2,0)</f>
        <v>🔊🔊➜➜</v>
      </c>
      <c r="I14" s="63" t="s">
        <v>229</v>
      </c>
      <c r="J14" s="64" t="str">
        <f aca="false">VLOOKUP(I14,Actions,2,0)</f>
        <v>👊👊🔊🔊🔊➜➜</v>
      </c>
      <c r="K14" s="65" t="s">
        <v>166</v>
      </c>
      <c r="L14" s="61" t="str">
        <f aca="false">VLOOKUP(K14,Actions,2,0)</f>
        <v>🔊🔊➜➜</v>
      </c>
      <c r="M14" s="63" t="s">
        <v>177</v>
      </c>
      <c r="N14" s="64" t="str">
        <f aca="false">VLOOKUP(M14,Actions,2,0)</f>
        <v>🔓👊🔊🔊➜</v>
      </c>
      <c r="O14" s="65" t="s">
        <v>168</v>
      </c>
      <c r="P14" s="64" t="str">
        <f aca="false">VLOOKUP(O14,Actions,2,0)</f>
        <v>💡💡</v>
      </c>
      <c r="Q14" s="62" t="str">
        <f aca="false">E14&amp;"%n"&amp;F14</f>
        <v>Bash%n👊👊🔊</v>
      </c>
      <c r="R14" s="62" t="str">
        <f aca="false">G14&amp;"%n"&amp;H14</f>
        <v>Run%n🔊🔊➜➜</v>
      </c>
      <c r="S14" s="62" t="str">
        <f aca="false">I14&amp;"%n"&amp;J14</f>
        <v>Rampage%n👊👊🔊🔊🔊➜➜</v>
      </c>
      <c r="T14" s="62" t="str">
        <f aca="false">K14&amp;"%n"&amp;L14</f>
        <v>Run%n🔊🔊➜➜</v>
      </c>
      <c r="U14" s="62" t="str">
        <f aca="false">M14&amp;"%n"&amp;N14</f>
        <v>Strongarm%n🔓👊🔊🔊➜</v>
      </c>
      <c r="V14" s="62" t="str">
        <f aca="false">O14&amp;"%n"&amp;P14</f>
        <v>Study%n💡💡</v>
      </c>
      <c r="W14" s="61" t="str">
        <f aca="false">Q14 &amp; "/"</f>
        <v>Bash%n👊👊🔊/</v>
      </c>
      <c r="X14" s="62" t="s">
        <v>208</v>
      </c>
      <c r="Y14" s="61" t="inlineStr">
        <f aca="false">IF(X14="(none)","",VLOOKUP(X14,$A$2:$W$19,23,0))</f>
        <is>
          <t/>
        </is>
      </c>
      <c r="Z14" s="62" t="s">
        <v>208</v>
      </c>
      <c r="AA14" s="61" t="inlineStr">
        <f aca="false">IF(Z14="(none)","",VLOOKUP(Z14,$A$2:$W$19,23,0))</f>
        <is>
          <t/>
        </is>
      </c>
      <c r="AB14" s="43" t="n">
        <f aca="false">(LEN($W14)-LEN(SUBSTITUTE($W14,AB$1,"")))/LEN(AB$1)</f>
        <v>0</v>
      </c>
      <c r="AC14" s="43" t="n">
        <f aca="false">(LEN($W14)-LEN(SUBSTITUTE($W14,AC$1,"")))/LEN(AC$1)</f>
        <v>1</v>
      </c>
      <c r="AD14" s="43" t="n">
        <f aca="false">(LEN($W14)-LEN(SUBSTITUTE($W14,AD$1,"")))/LEN(AD$1)</f>
        <v>0</v>
      </c>
      <c r="AE14" s="43" t="n">
        <f aca="false">(LEN($W14)-LEN(SUBSTITUTE($W14,AE$1,"")))/LEN(AE$1)</f>
        <v>0</v>
      </c>
      <c r="AF14" s="43" t="n">
        <f aca="false">(LEN($W14)-LEN(SUBSTITUTE($W14,AF$1,"")))/LEN(AF$1)</f>
        <v>2</v>
      </c>
      <c r="AG14" s="43" t="n">
        <f aca="false">(LEN($W14)-LEN(SUBSTITUTE($W14,AG$1,"")))/LEN(AG$1)</f>
        <v>0</v>
      </c>
      <c r="AH14" s="43" t="n">
        <f aca="false">(LEN($W14)-LEN(SUBSTITUTE($W14,AH$1,"")))/LEN(AH$1)</f>
        <v>0</v>
      </c>
      <c r="AI14" s="43" t="n">
        <f aca="false">(LEN($W14)-LEN(SUBSTITUTE($W14,AI$1,"")))/LEN(AI$1)</f>
        <v>0</v>
      </c>
      <c r="AJ14" s="66" t="s">
        <v>190</v>
      </c>
      <c r="AK14" s="66" t="s">
        <v>220</v>
      </c>
      <c r="AL14" s="66" t="s">
        <v>230</v>
      </c>
      <c r="AM14" s="66" t="s">
        <v>175</v>
      </c>
      <c r="AN14" s="48"/>
      <c r="AO14" s="48"/>
      <c r="AP14" s="48"/>
      <c r="AQ14" s="48"/>
      <c r="AR14" s="48"/>
      <c r="AS14" s="48"/>
      <c r="AT14" s="48"/>
      <c r="AU14" s="48"/>
      <c r="AV14" s="48"/>
      <c r="AW14" s="48"/>
    </row>
    <row r="15" customFormat="false" ht="15" hidden="false" customHeight="false" outlineLevel="0" collapsed="false">
      <c r="A15" s="61" t="s">
        <v>189</v>
      </c>
      <c r="B15" s="62" t="n">
        <v>2</v>
      </c>
      <c r="C15" s="62" t="n">
        <v>2</v>
      </c>
      <c r="D15" s="61" t="s">
        <v>185</v>
      </c>
      <c r="E15" s="63" t="s">
        <v>187</v>
      </c>
      <c r="F15" s="64" t="str">
        <f aca="false">VLOOKUP(E15,Actions,2,0)</f>
        <v>👊👊🔊</v>
      </c>
      <c r="G15" s="65" t="s">
        <v>166</v>
      </c>
      <c r="H15" s="61" t="str">
        <f aca="false">VLOOKUP(G15,Actions,2,0)</f>
        <v>🔊🔊➜➜</v>
      </c>
      <c r="I15" s="63" t="s">
        <v>231</v>
      </c>
      <c r="J15" s="64" t="str">
        <f aca="false">VLOOKUP(I15,Actions,2,0)</f>
        <v>🔓👊👊📷🔊⚠</v>
      </c>
      <c r="K15" s="65" t="s">
        <v>166</v>
      </c>
      <c r="L15" s="61" t="str">
        <f aca="false">VLOOKUP(K15,Actions,2,0)</f>
        <v>🔊🔊➜➜</v>
      </c>
      <c r="M15" s="63" t="s">
        <v>187</v>
      </c>
      <c r="N15" s="64" t="str">
        <f aca="false">VLOOKUP(M15,Actions,2,0)</f>
        <v>👊👊🔊</v>
      </c>
      <c r="O15" s="65" t="s">
        <v>168</v>
      </c>
      <c r="P15" s="64" t="str">
        <f aca="false">VLOOKUP(O15,Actions,2,0)</f>
        <v>💡💡</v>
      </c>
      <c r="Q15" s="62" t="str">
        <f aca="false">E15&amp;"%n"&amp;F15</f>
        <v>Bash%n👊👊🔊</v>
      </c>
      <c r="R15" s="62" t="str">
        <f aca="false">G15&amp;"%n"&amp;H15</f>
        <v>Run%n🔊🔊➜➜</v>
      </c>
      <c r="S15" s="62" t="str">
        <f aca="false">I15&amp;"%n"&amp;J15</f>
        <v>Detonate%n🔓👊👊📷🔊⚠</v>
      </c>
      <c r="T15" s="62" t="str">
        <f aca="false">K15&amp;"%n"&amp;L15</f>
        <v>Run%n🔊🔊➜➜</v>
      </c>
      <c r="U15" s="62" t="str">
        <f aca="false">M15&amp;"%n"&amp;N15</f>
        <v>Bash%n👊👊🔊</v>
      </c>
      <c r="V15" s="62" t="str">
        <f aca="false">O15&amp;"%n"&amp;P15</f>
        <v>Study%n💡💡</v>
      </c>
      <c r="W15" s="61" t="str">
        <f aca="false">Q15 &amp; "/"</f>
        <v>Bash%n👊👊🔊/</v>
      </c>
      <c r="X15" s="62" t="s">
        <v>208</v>
      </c>
      <c r="Y15" s="61" t="inlineStr">
        <f aca="false">IF(X15="(none)","",VLOOKUP(X15,$A$2:$W$19,23,0))</f>
        <is>
          <t/>
        </is>
      </c>
      <c r="Z15" s="62" t="s">
        <v>208</v>
      </c>
      <c r="AA15" s="61" t="inlineStr">
        <f aca="false">IF(Z15="(none)","",VLOOKUP(Z15,$A$2:$W$19,23,0))</f>
        <is>
          <t/>
        </is>
      </c>
      <c r="AB15" s="43" t="n">
        <f aca="false">(LEN($W15)-LEN(SUBSTITUTE($W15,AB$1,"")))/LEN(AB$1)</f>
        <v>0</v>
      </c>
      <c r="AC15" s="43" t="n">
        <f aca="false">(LEN($W15)-LEN(SUBSTITUTE($W15,AC$1,"")))/LEN(AC$1)</f>
        <v>1</v>
      </c>
      <c r="AD15" s="43" t="n">
        <f aca="false">(LEN($W15)-LEN(SUBSTITUTE($W15,AD$1,"")))/LEN(AD$1)</f>
        <v>0</v>
      </c>
      <c r="AE15" s="43" t="n">
        <f aca="false">(LEN($W15)-LEN(SUBSTITUTE($W15,AE$1,"")))/LEN(AE$1)</f>
        <v>0</v>
      </c>
      <c r="AF15" s="43" t="n">
        <f aca="false">(LEN($W15)-LEN(SUBSTITUTE($W15,AF$1,"")))/LEN(AF$1)</f>
        <v>2</v>
      </c>
      <c r="AG15" s="43" t="n">
        <f aca="false">(LEN($W15)-LEN(SUBSTITUTE($W15,AG$1,"")))/LEN(AG$1)</f>
        <v>0</v>
      </c>
      <c r="AH15" s="43" t="n">
        <f aca="false">(LEN($W15)-LEN(SUBSTITUTE($W15,AH$1,"")))/LEN(AH$1)</f>
        <v>0</v>
      </c>
      <c r="AI15" s="43" t="n">
        <f aca="false">(LEN($W15)-LEN(SUBSTITUTE($W15,AI$1,"")))/LEN(AI$1)</f>
        <v>0</v>
      </c>
      <c r="AJ15" s="66" t="s">
        <v>190</v>
      </c>
      <c r="AK15" s="66"/>
      <c r="AL15" s="66" t="s">
        <v>232</v>
      </c>
      <c r="AM15" s="66" t="s">
        <v>233</v>
      </c>
      <c r="AN15" s="48"/>
      <c r="AO15" s="48"/>
      <c r="AP15" s="48"/>
      <c r="AQ15" s="48"/>
      <c r="AR15" s="48"/>
      <c r="AS15" s="48"/>
      <c r="AT15" s="48"/>
      <c r="AU15" s="48"/>
      <c r="AV15" s="48"/>
      <c r="AW15" s="48"/>
    </row>
    <row r="16" customFormat="false" ht="15" hidden="false" customHeight="false" outlineLevel="0" collapsed="false">
      <c r="A16" s="67" t="s">
        <v>194</v>
      </c>
      <c r="B16" s="68" t="n">
        <v>2</v>
      </c>
      <c r="C16" s="68" t="n">
        <v>2</v>
      </c>
      <c r="D16" s="67" t="s">
        <v>192</v>
      </c>
      <c r="E16" s="69" t="s">
        <v>234</v>
      </c>
      <c r="F16" s="70" t="str">
        <f aca="false">VLOOKUP(E16,Actions,2,0)</f>
        <v>🔓🔓🔊➜</v>
      </c>
      <c r="G16" s="71" t="s">
        <v>235</v>
      </c>
      <c r="H16" s="67" t="str">
        <f aca="false">VLOOKUP(G16,Actions,2,0)</f>
        <v>💡💡🔊🔍</v>
      </c>
      <c r="I16" s="69" t="s">
        <v>236</v>
      </c>
      <c r="J16" s="70" t="str">
        <f aca="false">VLOOKUP(I16,Actions,2,0)</f>
        <v>🔓💰</v>
      </c>
      <c r="K16" s="71" t="s">
        <v>169</v>
      </c>
      <c r="L16" s="67" t="str">
        <f aca="false">VLOOKUP(K16,Actions,2,0)</f>
        <v>🔊🔊➜➜➜</v>
      </c>
      <c r="M16" s="69" t="s">
        <v>217</v>
      </c>
      <c r="N16" s="70" t="str">
        <f aca="false">VLOOKUP(M16,Actions,2,0)</f>
        <v>🔊➜➜</v>
      </c>
      <c r="O16" s="71" t="s">
        <v>167</v>
      </c>
      <c r="P16" s="70" t="str">
        <f aca="false">VLOOKUP(O16,Actions,2,0)</f>
        <v>🔓🔊</v>
      </c>
      <c r="Q16" s="68" t="str">
        <f aca="false">E16&amp;"%n"&amp;F16</f>
        <v>Rake%n🔓🔓🔊➜</v>
      </c>
      <c r="R16" s="68" t="str">
        <f aca="false">G16&amp;"%n"&amp;H16</f>
        <v>Recon%n💡💡🔊🔍</v>
      </c>
      <c r="S16" s="68" t="str">
        <f aca="false">I16&amp;"%n"&amp;J16</f>
        <v>Swipe%n🔓💰</v>
      </c>
      <c r="T16" s="68" t="str">
        <f aca="false">K16&amp;"%n"&amp;L16</f>
        <v>Sprint%n🔊🔊➜➜➜</v>
      </c>
      <c r="U16" s="68" t="str">
        <f aca="false">M16&amp;"%n"&amp;N16</f>
        <v>Dash%n🔊➜➜</v>
      </c>
      <c r="V16" s="68" t="str">
        <f aca="false">O16&amp;"%n"&amp;P16</f>
        <v>Pick%n🔓🔊</v>
      </c>
      <c r="W16" s="67" t="str">
        <f aca="false">Q16 &amp; "/"</f>
        <v>Rake%n🔓🔓🔊➜/</v>
      </c>
      <c r="X16" s="68" t="s">
        <v>208</v>
      </c>
      <c r="Y16" s="67" t="inlineStr">
        <f aca="false">IF(X16="(none)","",VLOOKUP(X16,$A$2:$W$19,23,0))</f>
        <is>
          <t/>
        </is>
      </c>
      <c r="Z16" s="68" t="s">
        <v>208</v>
      </c>
      <c r="AA16" s="67" t="inlineStr">
        <f aca="false">IF(Z16="(none)","",VLOOKUP(Z16,$A$2:$W$19,23,0))</f>
        <is>
          <t/>
        </is>
      </c>
      <c r="AB16" s="43" t="n">
        <f aca="false">(LEN($W16)-LEN(SUBSTITUTE($W16,AB$1,"")))/LEN(AB$1)</f>
        <v>0</v>
      </c>
      <c r="AC16" s="43" t="n">
        <f aca="false">(LEN($W16)-LEN(SUBSTITUTE($W16,AC$1,"")))/LEN(AC$1)</f>
        <v>1</v>
      </c>
      <c r="AD16" s="43" t="n">
        <f aca="false">(LEN($W16)-LEN(SUBSTITUTE($W16,AD$1,"")))/LEN(AD$1)</f>
        <v>1</v>
      </c>
      <c r="AE16" s="43" t="n">
        <f aca="false">(LEN($W16)-LEN(SUBSTITUTE($W16,AE$1,"")))/LEN(AE$1)</f>
        <v>0</v>
      </c>
      <c r="AF16" s="43" t="n">
        <f aca="false">(LEN($W16)-LEN(SUBSTITUTE($W16,AF$1,"")))/LEN(AF$1)</f>
        <v>0</v>
      </c>
      <c r="AG16" s="43" t="n">
        <f aca="false">(LEN($W16)-LEN(SUBSTITUTE($W16,AG$1,"")))/LEN(AG$1)</f>
        <v>2</v>
      </c>
      <c r="AH16" s="43" t="n">
        <f aca="false">(LEN($W16)-LEN(SUBSTITUTE($W16,AH$1,"")))/LEN(AH$1)</f>
        <v>0</v>
      </c>
      <c r="AI16" s="43" t="n">
        <f aca="false">(LEN($W16)-LEN(SUBSTITUTE($W16,AI$1,"")))/LEN(AI$1)</f>
        <v>0</v>
      </c>
      <c r="AJ16" s="72" t="s">
        <v>196</v>
      </c>
      <c r="AK16" s="72" t="s">
        <v>197</v>
      </c>
      <c r="AL16" s="72" t="s">
        <v>237</v>
      </c>
      <c r="AM16" s="72" t="s">
        <v>175</v>
      </c>
      <c r="AN16" s="48"/>
      <c r="AO16" s="48"/>
      <c r="AP16" s="48"/>
      <c r="AQ16" s="48"/>
      <c r="AR16" s="48"/>
      <c r="AS16" s="48"/>
      <c r="AT16" s="48"/>
      <c r="AU16" s="48"/>
      <c r="AV16" s="48"/>
      <c r="AW16" s="48"/>
    </row>
    <row r="17" customFormat="false" ht="15" hidden="false" customHeight="false" outlineLevel="0" collapsed="false">
      <c r="A17" s="67" t="s">
        <v>195</v>
      </c>
      <c r="B17" s="68" t="n">
        <v>2</v>
      </c>
      <c r="C17" s="68" t="n">
        <v>2</v>
      </c>
      <c r="D17" s="67" t="s">
        <v>192</v>
      </c>
      <c r="E17" s="69" t="s">
        <v>234</v>
      </c>
      <c r="F17" s="70" t="str">
        <f aca="false">VLOOKUP(E17,Actions,2,0)</f>
        <v>🔓🔓🔊➜</v>
      </c>
      <c r="G17" s="71" t="s">
        <v>168</v>
      </c>
      <c r="H17" s="67" t="str">
        <f aca="false">VLOOKUP(G17,Actions,2,0)</f>
        <v>💡💡</v>
      </c>
      <c r="I17" s="69" t="s">
        <v>224</v>
      </c>
      <c r="J17" s="70" t="str">
        <f aca="false">VLOOKUP(I17,Actions,2,0)</f>
        <v>🔓👊🔊</v>
      </c>
      <c r="K17" s="71" t="s">
        <v>169</v>
      </c>
      <c r="L17" s="67" t="str">
        <f aca="false">VLOOKUP(K17,Actions,2,0)</f>
        <v>🔊🔊➜➜➜</v>
      </c>
      <c r="M17" s="69" t="s">
        <v>217</v>
      </c>
      <c r="N17" s="70" t="str">
        <f aca="false">VLOOKUP(M17,Actions,2,0)</f>
        <v>🔊➜➜</v>
      </c>
      <c r="O17" s="71" t="s">
        <v>178</v>
      </c>
      <c r="P17" s="70" t="str">
        <f aca="false">VLOOKUP(O17,Actions,2,0)</f>
        <v>🔓📷🔊🔊➜</v>
      </c>
      <c r="Q17" s="68" t="str">
        <f aca="false">E17&amp;"%n"&amp;F17</f>
        <v>Rake%n🔓🔓🔊➜</v>
      </c>
      <c r="R17" s="68" t="str">
        <f aca="false">G17&amp;"%n"&amp;H17</f>
        <v>Study%n💡💡</v>
      </c>
      <c r="S17" s="68" t="str">
        <f aca="false">I17&amp;"%n"&amp;J17</f>
        <v>Spy Stuff%n🔓👊🔊</v>
      </c>
      <c r="T17" s="68" t="str">
        <f aca="false">K17&amp;"%n"&amp;L17</f>
        <v>Sprint%n🔊🔊➜➜➜</v>
      </c>
      <c r="U17" s="68" t="str">
        <f aca="false">M17&amp;"%n"&amp;N17</f>
        <v>Dash%n🔊➜➜</v>
      </c>
      <c r="V17" s="68" t="str">
        <f aca="false">O17&amp;"%n"&amp;P17</f>
        <v>Short%n🔓📷🔊🔊➜</v>
      </c>
      <c r="W17" s="67" t="str">
        <f aca="false">Q17 &amp; "/"</f>
        <v>Rake%n🔓🔓🔊➜/</v>
      </c>
      <c r="X17" s="68" t="s">
        <v>208</v>
      </c>
      <c r="Y17" s="67" t="inlineStr">
        <f aca="false">IF(X17="(none)","",VLOOKUP(X17,$A$2:$W$19,23,0))</f>
        <is>
          <t/>
        </is>
      </c>
      <c r="Z17" s="68" t="s">
        <v>208</v>
      </c>
      <c r="AA17" s="67" t="inlineStr">
        <f aca="false">IF(Z17="(none)","",VLOOKUP(Z17,$A$2:$W$19,23,0))</f>
        <is>
          <t/>
        </is>
      </c>
      <c r="AB17" s="43" t="n">
        <f aca="false">(LEN($W17)-LEN(SUBSTITUTE($W17,AB$1,"")))/LEN(AB$1)</f>
        <v>0</v>
      </c>
      <c r="AC17" s="43" t="n">
        <f aca="false">(LEN($W17)-LEN(SUBSTITUTE($W17,AC$1,"")))/LEN(AC$1)</f>
        <v>1</v>
      </c>
      <c r="AD17" s="43" t="n">
        <f aca="false">(LEN($W17)-LEN(SUBSTITUTE($W17,AD$1,"")))/LEN(AD$1)</f>
        <v>1</v>
      </c>
      <c r="AE17" s="43" t="n">
        <f aca="false">(LEN($W17)-LEN(SUBSTITUTE($W17,AE$1,"")))/LEN(AE$1)</f>
        <v>0</v>
      </c>
      <c r="AF17" s="43" t="n">
        <f aca="false">(LEN($W17)-LEN(SUBSTITUTE($W17,AF$1,"")))/LEN(AF$1)</f>
        <v>0</v>
      </c>
      <c r="AG17" s="43" t="n">
        <f aca="false">(LEN($W17)-LEN(SUBSTITUTE($W17,AG$1,"")))/LEN(AG$1)</f>
        <v>2</v>
      </c>
      <c r="AH17" s="43" t="n">
        <f aca="false">(LEN($W17)-LEN(SUBSTITUTE($W17,AH$1,"")))/LEN(AH$1)</f>
        <v>0</v>
      </c>
      <c r="AI17" s="43" t="n">
        <f aca="false">(LEN($W17)-LEN(SUBSTITUTE($W17,AI$1,"")))/LEN(AI$1)</f>
        <v>0</v>
      </c>
      <c r="AJ17" s="72" t="s">
        <v>196</v>
      </c>
      <c r="AK17" s="72" t="s">
        <v>238</v>
      </c>
      <c r="AL17" s="72" t="s">
        <v>239</v>
      </c>
      <c r="AM17" s="72" t="s">
        <v>175</v>
      </c>
      <c r="AN17" s="48"/>
      <c r="AO17" s="48"/>
      <c r="AP17" s="48"/>
      <c r="AQ17" s="48"/>
      <c r="AR17" s="48"/>
      <c r="AS17" s="48"/>
      <c r="AT17" s="48"/>
      <c r="AU17" s="48"/>
      <c r="AV17" s="48"/>
      <c r="AW17" s="48"/>
    </row>
    <row r="18" customFormat="false" ht="15" hidden="false" customHeight="false" outlineLevel="0" collapsed="false">
      <c r="A18" s="73" t="s">
        <v>200</v>
      </c>
      <c r="B18" s="74" t="n">
        <v>2</v>
      </c>
      <c r="C18" s="74" t="n">
        <v>2</v>
      </c>
      <c r="D18" s="73" t="s">
        <v>198</v>
      </c>
      <c r="E18" s="75" t="s">
        <v>212</v>
      </c>
      <c r="F18" s="76" t="str">
        <f aca="false">VLOOKUP(E18,Actions,2,0)</f>
        <v>📷📷🔊➜</v>
      </c>
      <c r="G18" s="77" t="s">
        <v>169</v>
      </c>
      <c r="H18" s="73" t="str">
        <f aca="false">VLOOKUP(G18,Actions,2,0)</f>
        <v>🔊🔊➜➜➜</v>
      </c>
      <c r="I18" s="75" t="s">
        <v>206</v>
      </c>
      <c r="J18" s="76" t="str">
        <f aca="false">VLOOKUP(I18,Actions,2,0)</f>
        <v>📷🔊➜</v>
      </c>
      <c r="K18" s="77" t="s">
        <v>157</v>
      </c>
      <c r="L18" s="73" t="str">
        <f aca="false">VLOOKUP(K18,Actions,2,0)</f>
        <v>🔍🔍</v>
      </c>
      <c r="M18" s="75" t="s">
        <v>235</v>
      </c>
      <c r="N18" s="76" t="str">
        <f aca="false">VLOOKUP(M18,Actions,2,0)</f>
        <v>💡💡🔊🔍</v>
      </c>
      <c r="O18" s="77" t="s">
        <v>206</v>
      </c>
      <c r="P18" s="76" t="str">
        <f aca="false">VLOOKUP(O18,Actions,2,0)</f>
        <v>📷🔊➜</v>
      </c>
      <c r="Q18" s="74" t="str">
        <f aca="false">E18&amp;"%n"&amp;F18</f>
        <v>Unplug%n📷📷🔊➜</v>
      </c>
      <c r="R18" s="74" t="str">
        <f aca="false">G18&amp;"%n"&amp;H18</f>
        <v>Sprint%n🔊🔊➜➜➜</v>
      </c>
      <c r="S18" s="74" t="str">
        <f aca="false">I18&amp;"%n"&amp;J18</f>
        <v>Disable%n📷🔊➜</v>
      </c>
      <c r="T18" s="74" t="str">
        <f aca="false">K18&amp;"%n"&amp;L18</f>
        <v>Discover%n🔍🔍</v>
      </c>
      <c r="U18" s="74" t="str">
        <f aca="false">M18&amp;"%n"&amp;N18</f>
        <v>Recon%n💡💡🔊🔍</v>
      </c>
      <c r="V18" s="74" t="str">
        <f aca="false">O18&amp;"%n"&amp;P18</f>
        <v>Disable%n📷🔊➜</v>
      </c>
      <c r="W18" s="73" t="str">
        <f aca="false">Q18 &amp; "/"</f>
        <v>Unplug%n📷📷🔊➜/</v>
      </c>
      <c r="X18" s="74" t="s">
        <v>208</v>
      </c>
      <c r="Y18" s="73" t="inlineStr">
        <f aca="false">IF(X18="(none)","",VLOOKUP(X18,$A$2:$W$19,23,0))</f>
        <is>
          <t/>
        </is>
      </c>
      <c r="Z18" s="74" t="s">
        <v>208</v>
      </c>
      <c r="AA18" s="73" t="inlineStr">
        <f aca="false">IF(Z18="(none)","",VLOOKUP(Z18,$A$2:$W$19,23,0))</f>
        <is>
          <t/>
        </is>
      </c>
      <c r="AB18" s="43" t="n">
        <f aca="false">(LEN($W18)-LEN(SUBSTITUTE($W18,AB$1,"")))/LEN(AB$1)</f>
        <v>0</v>
      </c>
      <c r="AC18" s="43" t="n">
        <f aca="false">(LEN($W18)-LEN(SUBSTITUTE($W18,AC$1,"")))/LEN(AC$1)</f>
        <v>1</v>
      </c>
      <c r="AD18" s="43" t="n">
        <f aca="false">(LEN($W18)-LEN(SUBSTITUTE($W18,AD$1,"")))/LEN(AD$1)</f>
        <v>1</v>
      </c>
      <c r="AE18" s="43" t="n">
        <f aca="false">(LEN($W18)-LEN(SUBSTITUTE($W18,AE$1,"")))/LEN(AE$1)</f>
        <v>2</v>
      </c>
      <c r="AF18" s="43" t="n">
        <f aca="false">(LEN($W18)-LEN(SUBSTITUTE($W18,AF$1,"")))/LEN(AF$1)</f>
        <v>0</v>
      </c>
      <c r="AG18" s="43" t="n">
        <f aca="false">(LEN($W18)-LEN(SUBSTITUTE($W18,AG$1,"")))/LEN(AG$1)</f>
        <v>0</v>
      </c>
      <c r="AH18" s="43" t="n">
        <f aca="false">(LEN($W18)-LEN(SUBSTITUTE($W18,AH$1,"")))/LEN(AH$1)</f>
        <v>0</v>
      </c>
      <c r="AI18" s="43" t="n">
        <f aca="false">(LEN($W18)-LEN(SUBSTITUTE($W18,AI$1,"")))/LEN(AI$1)</f>
        <v>0</v>
      </c>
      <c r="AJ18" s="78" t="s">
        <v>240</v>
      </c>
      <c r="AK18" s="78" t="s">
        <v>203</v>
      </c>
      <c r="AL18" s="9"/>
      <c r="AM18" s="78" t="s">
        <v>216</v>
      </c>
      <c r="AN18" s="48"/>
      <c r="AO18" s="48"/>
      <c r="AP18" s="48"/>
      <c r="AQ18" s="48"/>
      <c r="AR18" s="48"/>
      <c r="AS18" s="48"/>
      <c r="AT18" s="48"/>
      <c r="AU18" s="48"/>
      <c r="AV18" s="48"/>
      <c r="AW18" s="48"/>
    </row>
    <row r="19" customFormat="false" ht="15" hidden="false" customHeight="false" outlineLevel="0" collapsed="false">
      <c r="A19" s="73" t="s">
        <v>201</v>
      </c>
      <c r="B19" s="74" t="n">
        <v>2</v>
      </c>
      <c r="C19" s="74" t="n">
        <v>2</v>
      </c>
      <c r="D19" s="73" t="s">
        <v>198</v>
      </c>
      <c r="E19" s="75" t="s">
        <v>212</v>
      </c>
      <c r="F19" s="76" t="str">
        <f aca="false">VLOOKUP(E19,Actions,2,0)</f>
        <v>📷📷🔊➜</v>
      </c>
      <c r="G19" s="77" t="s">
        <v>241</v>
      </c>
      <c r="H19" s="73" t="str">
        <f aca="false">VLOOKUP(G19,Actions,2,0)</f>
        <v>🔊➜🔍</v>
      </c>
      <c r="I19" s="75" t="s">
        <v>206</v>
      </c>
      <c r="J19" s="76" t="str">
        <f aca="false">VLOOKUP(I19,Actions,2,0)</f>
        <v>📷🔊➜</v>
      </c>
      <c r="K19" s="77" t="s">
        <v>241</v>
      </c>
      <c r="L19" s="73" t="str">
        <f aca="false">VLOOKUP(K19,Actions,2,0)</f>
        <v>🔊➜🔍</v>
      </c>
      <c r="M19" s="75" t="s">
        <v>168</v>
      </c>
      <c r="N19" s="76" t="str">
        <f aca="false">VLOOKUP(M19,Actions,2,0)</f>
        <v>💡💡</v>
      </c>
      <c r="O19" s="77" t="s">
        <v>206</v>
      </c>
      <c r="P19" s="76" t="str">
        <f aca="false">VLOOKUP(O19,Actions,2,0)</f>
        <v>📷🔊➜</v>
      </c>
      <c r="Q19" s="74" t="str">
        <f aca="false">E19&amp;"%n"&amp;F19</f>
        <v>Unplug%n📷📷🔊➜</v>
      </c>
      <c r="R19" s="74" t="str">
        <f aca="false">G19&amp;"%n"&amp;H19</f>
        <v>Stride%n🔊➜🔍</v>
      </c>
      <c r="S19" s="74" t="str">
        <f aca="false">I19&amp;"%n"&amp;J19</f>
        <v>Disable%n📷🔊➜</v>
      </c>
      <c r="T19" s="74" t="str">
        <f aca="false">K19&amp;"%n"&amp;L19</f>
        <v>Stride%n🔊➜🔍</v>
      </c>
      <c r="U19" s="74" t="str">
        <f aca="false">M19&amp;"%n"&amp;N19</f>
        <v>Study%n💡💡</v>
      </c>
      <c r="V19" s="74" t="str">
        <f aca="false">O19&amp;"%n"&amp;P19</f>
        <v>Disable%n📷🔊➜</v>
      </c>
      <c r="W19" s="73" t="str">
        <f aca="false">Q19 &amp; "/"</f>
        <v>Unplug%n📷📷🔊➜/</v>
      </c>
      <c r="X19" s="74" t="s">
        <v>208</v>
      </c>
      <c r="Y19" s="73" t="inlineStr">
        <f aca="false">IF(X19="(none)","",VLOOKUP(X19,$A$2:$W$19,23,0))</f>
        <is>
          <t/>
        </is>
      </c>
      <c r="Z19" s="74" t="s">
        <v>208</v>
      </c>
      <c r="AA19" s="73" t="inlineStr">
        <f aca="false">IF(Z19="(none)","",VLOOKUP(Z19,$A$2:$W$19,23,0))</f>
        <is>
          <t/>
        </is>
      </c>
      <c r="AB19" s="43" t="n">
        <f aca="false">(LEN($W19)-LEN(SUBSTITUTE($W19,AB$1,"")))/LEN(AB$1)</f>
        <v>0</v>
      </c>
      <c r="AC19" s="43" t="n">
        <f aca="false">(LEN($W19)-LEN(SUBSTITUTE($W19,AC$1,"")))/LEN(AC$1)</f>
        <v>1</v>
      </c>
      <c r="AD19" s="43" t="n">
        <f aca="false">(LEN($W19)-LEN(SUBSTITUTE($W19,AD$1,"")))/LEN(AD$1)</f>
        <v>1</v>
      </c>
      <c r="AE19" s="43" t="n">
        <f aca="false">(LEN($W19)-LEN(SUBSTITUTE($W19,AE$1,"")))/LEN(AE$1)</f>
        <v>2</v>
      </c>
      <c r="AF19" s="43" t="n">
        <f aca="false">(LEN($W19)-LEN(SUBSTITUTE($W19,AF$1,"")))/LEN(AF$1)</f>
        <v>0</v>
      </c>
      <c r="AG19" s="43" t="n">
        <f aca="false">(LEN($W19)-LEN(SUBSTITUTE($W19,AG$1,"")))/LEN(AG$1)</f>
        <v>0</v>
      </c>
      <c r="AH19" s="43" t="n">
        <f aca="false">(LEN($W19)-LEN(SUBSTITUTE($W19,AH$1,"")))/LEN(AH$1)</f>
        <v>0</v>
      </c>
      <c r="AI19" s="43" t="n">
        <f aca="false">(LEN($W19)-LEN(SUBSTITUTE($W19,AI$1,"")))/LEN(AI$1)</f>
        <v>0</v>
      </c>
      <c r="AJ19" s="78" t="s">
        <v>202</v>
      </c>
      <c r="AK19" s="78" t="s">
        <v>203</v>
      </c>
      <c r="AL19" s="78" t="s">
        <v>242</v>
      </c>
      <c r="AM19" s="78" t="s">
        <v>216</v>
      </c>
      <c r="AN19" s="48"/>
      <c r="AO19" s="48"/>
      <c r="AP19" s="48"/>
      <c r="AQ19" s="48"/>
      <c r="AR19" s="48"/>
      <c r="AS19" s="48"/>
      <c r="AT19" s="48"/>
      <c r="AU19" s="48"/>
      <c r="AV19" s="48"/>
      <c r="AW19" s="48"/>
    </row>
    <row r="20" customFormat="false" ht="15" hidden="false" customHeight="false" outlineLevel="0" collapsed="false">
      <c r="A20" s="80"/>
      <c r="B20" s="81"/>
      <c r="C20" s="81"/>
      <c r="D20" s="80"/>
      <c r="E20" s="82"/>
      <c r="F20" s="83"/>
      <c r="G20" s="84"/>
      <c r="H20" s="80"/>
      <c r="I20" s="82"/>
      <c r="J20" s="83"/>
      <c r="K20" s="84"/>
      <c r="L20" s="80"/>
      <c r="M20" s="82"/>
      <c r="N20" s="83"/>
      <c r="O20" s="84"/>
      <c r="P20" s="83"/>
      <c r="Q20" s="81"/>
      <c r="R20" s="81"/>
      <c r="S20" s="81"/>
      <c r="T20" s="81"/>
      <c r="U20" s="81"/>
      <c r="V20" s="81"/>
      <c r="W20" s="80"/>
      <c r="X20" s="81"/>
      <c r="Y20" s="80"/>
      <c r="Z20" s="81"/>
      <c r="AA20" s="80"/>
      <c r="AB20" s="81"/>
      <c r="AC20" s="81"/>
      <c r="AD20" s="81"/>
      <c r="AE20" s="81"/>
      <c r="AF20" s="81"/>
      <c r="AG20" s="81"/>
      <c r="AH20" s="81"/>
      <c r="AI20" s="85"/>
      <c r="AJ20" s="85"/>
      <c r="AK20" s="85"/>
      <c r="AL20" s="85"/>
      <c r="AM20" s="85"/>
      <c r="AN20" s="86"/>
      <c r="AO20" s="86"/>
      <c r="AP20" s="86"/>
      <c r="AQ20" s="86"/>
      <c r="AR20" s="86"/>
      <c r="AS20" s="86"/>
      <c r="AT20" s="86"/>
      <c r="AU20" s="86"/>
      <c r="AV20" s="86"/>
      <c r="AW20" s="86"/>
    </row>
  </sheetData>
  <conditionalFormatting sqref="AB2:AI1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:K25 A1"/>
    </sheetView>
  </sheetViews>
  <sheetFormatPr defaultRowHeight="15"/>
  <cols>
    <col collapsed="false" hidden="false" max="1" min="1" style="0" width="18"/>
    <col collapsed="false" hidden="false" max="2" min="2" style="0" width="5.38265306122449"/>
    <col collapsed="false" hidden="false" max="3" min="3" style="0" width="60.5051020408163"/>
    <col collapsed="false" hidden="false" max="4" min="4" style="0" width="115.005102040816"/>
    <col collapsed="false" hidden="false" max="5" min="5" style="0" width="24.6326530612245"/>
    <col collapsed="false" hidden="false" max="26" min="6" style="0" width="7.63265306122449"/>
    <col collapsed="false" hidden="false" max="1025" min="27" style="0" width="15.1275510204082"/>
  </cols>
  <sheetData>
    <row r="1" customFormat="false" ht="15" hidden="false" customHeight="false" outlineLevel="0" collapsed="false">
      <c r="A1" s="87" t="s">
        <v>0</v>
      </c>
      <c r="B1" s="88" t="s">
        <v>243</v>
      </c>
      <c r="C1" s="87" t="s">
        <v>244</v>
      </c>
      <c r="D1" s="87" t="s">
        <v>245</v>
      </c>
      <c r="E1" s="87" t="s">
        <v>246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 customFormat="false" ht="15" hidden="false" customHeight="false" outlineLevel="0" collapsed="false">
      <c r="A2" s="9" t="s">
        <v>247</v>
      </c>
      <c r="B2" s="89" t="n">
        <v>1</v>
      </c>
      <c r="C2" s="9" t="s">
        <v>248</v>
      </c>
      <c r="D2" s="9" t="s">
        <v>249</v>
      </c>
      <c r="E2" s="9" t="s">
        <v>250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" hidden="false" customHeight="false" outlineLevel="0" collapsed="false">
      <c r="A3" s="9" t="s">
        <v>247</v>
      </c>
      <c r="B3" s="89" t="n">
        <v>2</v>
      </c>
      <c r="C3" s="9" t="s">
        <v>248</v>
      </c>
      <c r="D3" s="9" t="s">
        <v>249</v>
      </c>
      <c r="E3" s="9" t="s">
        <v>250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" hidden="false" customHeight="false" outlineLevel="0" collapsed="false">
      <c r="A4" s="9" t="s">
        <v>251</v>
      </c>
      <c r="B4" s="89" t="n">
        <v>3</v>
      </c>
      <c r="C4" s="9" t="s">
        <v>252</v>
      </c>
      <c r="D4" s="9" t="s">
        <v>253</v>
      </c>
      <c r="E4" s="9" t="s">
        <v>254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" hidden="false" customHeight="false" outlineLevel="0" collapsed="false">
      <c r="A5" s="9" t="s">
        <v>255</v>
      </c>
      <c r="B5" s="89" t="n">
        <v>4</v>
      </c>
      <c r="C5" s="9" t="s">
        <v>256</v>
      </c>
      <c r="D5" s="9" t="s">
        <v>257</v>
      </c>
      <c r="E5" s="9" t="s">
        <v>258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false" outlineLevel="0" collapsed="false">
      <c r="A6" s="9" t="s">
        <v>259</v>
      </c>
      <c r="B6" s="89" t="n">
        <v>5</v>
      </c>
      <c r="C6" s="9" t="s">
        <v>260</v>
      </c>
      <c r="D6" s="9" t="s">
        <v>261</v>
      </c>
      <c r="E6" s="9" t="s">
        <v>262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" hidden="false" customHeight="false" outlineLevel="0" collapsed="false">
      <c r="A7" s="9" t="s">
        <v>263</v>
      </c>
      <c r="B7" s="89" t="n">
        <v>6</v>
      </c>
      <c r="C7" s="9" t="s">
        <v>264</v>
      </c>
      <c r="D7" s="9" t="s">
        <v>265</v>
      </c>
      <c r="E7" s="9" t="s">
        <v>266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" hidden="false" customHeight="false" outlineLevel="0" collapsed="false">
      <c r="A8" s="9" t="s">
        <v>267</v>
      </c>
      <c r="B8" s="89" t="n">
        <v>7</v>
      </c>
      <c r="C8" s="9" t="s">
        <v>268</v>
      </c>
      <c r="D8" s="9" t="s">
        <v>269</v>
      </c>
      <c r="E8" s="9" t="s">
        <v>270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" hidden="false" customHeight="false" outlineLevel="0" collapsed="false">
      <c r="A9" s="9" t="s">
        <v>271</v>
      </c>
      <c r="B9" s="89" t="n">
        <v>8</v>
      </c>
      <c r="C9" s="9" t="s">
        <v>272</v>
      </c>
      <c r="D9" s="9" t="s">
        <v>273</v>
      </c>
      <c r="E9" s="9" t="s">
        <v>274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" hidden="false" customHeight="false" outlineLevel="0" collapsed="false">
      <c r="A10" s="9" t="s">
        <v>259</v>
      </c>
      <c r="B10" s="89" t="n">
        <v>9</v>
      </c>
      <c r="C10" s="9" t="s">
        <v>260</v>
      </c>
      <c r="D10" s="9" t="s">
        <v>261</v>
      </c>
      <c r="E10" s="9" t="s">
        <v>262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" hidden="false" customHeight="false" outlineLevel="0" collapsed="false">
      <c r="A11" s="9" t="s">
        <v>263</v>
      </c>
      <c r="B11" s="89" t="n">
        <v>10</v>
      </c>
      <c r="C11" s="9" t="s">
        <v>264</v>
      </c>
      <c r="D11" s="9" t="s">
        <v>265</v>
      </c>
      <c r="E11" s="9" t="s">
        <v>266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" hidden="false" customHeight="false" outlineLevel="0" collapsed="false">
      <c r="A12" s="9" t="s">
        <v>275</v>
      </c>
      <c r="B12" s="89" t="n">
        <v>11</v>
      </c>
      <c r="C12" s="9" t="s">
        <v>276</v>
      </c>
      <c r="D12" s="9" t="s">
        <v>277</v>
      </c>
      <c r="E12" s="9" t="s">
        <v>278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" hidden="false" customHeight="false" outlineLevel="0" collapsed="false">
      <c r="A13" s="9" t="s">
        <v>271</v>
      </c>
      <c r="B13" s="89" t="n">
        <v>12</v>
      </c>
      <c r="C13" s="9" t="s">
        <v>272</v>
      </c>
      <c r="D13" s="9" t="s">
        <v>273</v>
      </c>
      <c r="E13" s="9" t="s">
        <v>274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" hidden="false" customHeight="false" outlineLevel="0" collapsed="false">
      <c r="A14" s="9" t="s">
        <v>267</v>
      </c>
      <c r="B14" s="89" t="n">
        <v>13</v>
      </c>
      <c r="C14" s="9" t="s">
        <v>268</v>
      </c>
      <c r="D14" s="9" t="s">
        <v>269</v>
      </c>
      <c r="E14" s="9" t="s">
        <v>270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5" hidden="false" customHeight="false" outlineLevel="0" collapsed="false">
      <c r="A15" s="9" t="s">
        <v>259</v>
      </c>
      <c r="B15" s="89" t="n">
        <v>14</v>
      </c>
      <c r="C15" s="9" t="s">
        <v>260</v>
      </c>
      <c r="D15" s="9" t="s">
        <v>261</v>
      </c>
      <c r="E15" s="9" t="s">
        <v>262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5" hidden="false" customHeight="false" outlineLevel="0" collapsed="false">
      <c r="A16" s="9" t="s">
        <v>279</v>
      </c>
      <c r="B16" s="89" t="n">
        <v>15</v>
      </c>
      <c r="C16" s="9" t="s">
        <v>280</v>
      </c>
      <c r="D16" s="9" t="s">
        <v>281</v>
      </c>
      <c r="E16" s="9" t="s">
        <v>282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5" hidden="false" customHeight="false" outlineLevel="0" collapsed="false">
      <c r="A17" s="9" t="s">
        <v>271</v>
      </c>
      <c r="B17" s="89" t="n">
        <v>16</v>
      </c>
      <c r="C17" s="9" t="s">
        <v>283</v>
      </c>
      <c r="D17" s="9" t="s">
        <v>273</v>
      </c>
      <c r="E17" s="9" t="s">
        <v>274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5" hidden="false" customHeight="false" outlineLevel="0" collapsed="false">
      <c r="A18" s="9" t="s">
        <v>267</v>
      </c>
      <c r="B18" s="89" t="n">
        <v>17</v>
      </c>
      <c r="C18" s="9" t="s">
        <v>268</v>
      </c>
      <c r="D18" s="9" t="s">
        <v>284</v>
      </c>
      <c r="E18" s="9" t="s">
        <v>285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5" hidden="false" customHeight="false" outlineLevel="0" collapsed="false">
      <c r="A19" s="9" t="s">
        <v>286</v>
      </c>
      <c r="B19" s="89" t="n">
        <v>18</v>
      </c>
      <c r="C19" s="9" t="s">
        <v>287</v>
      </c>
      <c r="D19" s="9" t="s">
        <v>288</v>
      </c>
      <c r="E19" s="9" t="s">
        <v>289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5" hidden="false" customHeight="false" outlineLevel="0" collapsed="false">
      <c r="A20" s="9" t="s">
        <v>290</v>
      </c>
      <c r="B20" s="89" t="n">
        <v>19</v>
      </c>
      <c r="C20" s="9" t="s">
        <v>291</v>
      </c>
      <c r="D20" s="9" t="s">
        <v>292</v>
      </c>
      <c r="E20" s="9" t="s">
        <v>293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5" hidden="false" customHeight="false" outlineLevel="0" collapsed="false">
      <c r="A21" s="9" t="s">
        <v>294</v>
      </c>
      <c r="B21" s="89" t="n">
        <v>20</v>
      </c>
      <c r="C21" s="9" t="s">
        <v>295</v>
      </c>
      <c r="D21" s="9" t="s">
        <v>296</v>
      </c>
      <c r="E21" s="9" t="s">
        <v>297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5" hidden="false" customHeight="false" outlineLevel="0" collapsed="false">
      <c r="A22" s="9" t="s">
        <v>298</v>
      </c>
      <c r="B22" s="89" t="n">
        <v>21</v>
      </c>
      <c r="C22" s="9" t="s">
        <v>299</v>
      </c>
      <c r="D22" s="9" t="s">
        <v>300</v>
      </c>
      <c r="E22" s="9" t="s">
        <v>301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5" hidden="false" customHeight="false" outlineLevel="0" collapsed="false">
      <c r="A23" s="9" t="s">
        <v>286</v>
      </c>
      <c r="B23" s="89" t="s">
        <v>302</v>
      </c>
      <c r="C23" s="9" t="s">
        <v>287</v>
      </c>
      <c r="D23" s="9" t="s">
        <v>288</v>
      </c>
      <c r="E23" s="9" t="s">
        <v>289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" hidden="false" customHeight="false" outlineLevel="0" collapsed="false">
      <c r="A24" s="9" t="s">
        <v>279</v>
      </c>
      <c r="B24" s="89" t="s">
        <v>303</v>
      </c>
      <c r="C24" s="9" t="s">
        <v>280</v>
      </c>
      <c r="D24" s="9" t="s">
        <v>281</v>
      </c>
      <c r="E24" s="9" t="s">
        <v>282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5" hidden="false" customHeight="false" outlineLevel="0" collapsed="false">
      <c r="A25" s="9" t="s">
        <v>294</v>
      </c>
      <c r="B25" s="89" t="s">
        <v>304</v>
      </c>
      <c r="C25" s="9" t="s">
        <v>295</v>
      </c>
      <c r="D25" s="9" t="s">
        <v>305</v>
      </c>
      <c r="E25" s="9" t="s">
        <v>297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:K25 A1"/>
    </sheetView>
  </sheetViews>
  <sheetFormatPr defaultRowHeight="15"/>
  <cols>
    <col collapsed="false" hidden="false" max="1" min="1" style="0" width="16.6326530612245"/>
    <col collapsed="false" hidden="false" max="2" min="2" style="0" width="8.12755102040816"/>
    <col collapsed="false" hidden="false" max="3" min="3" style="0" width="43.5051020408163"/>
    <col collapsed="false" hidden="false" max="4" min="4" style="0" width="28.9948979591837"/>
    <col collapsed="false" hidden="false" max="5" min="5" style="0" width="28.8775510204082"/>
    <col collapsed="false" hidden="false" max="26" min="6" style="0" width="7.63265306122449"/>
    <col collapsed="false" hidden="false" max="1025" min="27" style="0" width="15.1275510204082"/>
  </cols>
  <sheetData>
    <row r="1" customFormat="false" ht="15" hidden="false" customHeight="false" outlineLevel="0" collapsed="false">
      <c r="A1" s="87" t="s">
        <v>0</v>
      </c>
      <c r="B1" s="88" t="s">
        <v>123</v>
      </c>
      <c r="C1" s="87" t="s">
        <v>244</v>
      </c>
      <c r="D1" s="87" t="s">
        <v>245</v>
      </c>
      <c r="E1" s="87" t="s">
        <v>246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 customFormat="false" ht="15" hidden="false" customHeight="false" outlineLevel="0" collapsed="false">
      <c r="A2" s="9" t="s">
        <v>306</v>
      </c>
      <c r="B2" s="89" t="n">
        <v>1</v>
      </c>
      <c r="C2" s="9" t="s">
        <v>307</v>
      </c>
      <c r="D2" s="9" t="s">
        <v>308</v>
      </c>
      <c r="E2" s="9" t="s">
        <v>309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" hidden="false" customHeight="false" outlineLevel="0" collapsed="false">
      <c r="A3" s="9" t="s">
        <v>310</v>
      </c>
      <c r="B3" s="89" t="n">
        <v>2</v>
      </c>
      <c r="C3" s="9" t="s">
        <v>311</v>
      </c>
      <c r="D3" s="9" t="s">
        <v>312</v>
      </c>
      <c r="E3" s="9" t="s">
        <v>313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" hidden="false" customHeight="false" outlineLevel="0" collapsed="false">
      <c r="A4" s="9" t="s">
        <v>314</v>
      </c>
      <c r="B4" s="89" t="n">
        <v>2</v>
      </c>
      <c r="C4" s="9" t="s">
        <v>315</v>
      </c>
      <c r="D4" s="9" t="s">
        <v>296</v>
      </c>
      <c r="E4" s="9" t="s">
        <v>316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" hidden="false" customHeight="false" outlineLevel="0" collapsed="false">
      <c r="A5" s="9" t="s">
        <v>317</v>
      </c>
      <c r="B5" s="89" t="n">
        <v>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false" outlineLevel="0" collapsed="false">
      <c r="A6" s="9" t="s">
        <v>318</v>
      </c>
      <c r="B6" s="89" t="n">
        <v>1</v>
      </c>
      <c r="C6" s="9"/>
      <c r="D6" s="9" t="s">
        <v>319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" hidden="false" customHeight="false" outlineLevel="0" collapsed="false">
      <c r="A7" s="9" t="s">
        <v>320</v>
      </c>
      <c r="B7" s="89" t="n">
        <v>1</v>
      </c>
      <c r="C7" s="9" t="s">
        <v>321</v>
      </c>
      <c r="D7" s="9" t="s">
        <v>322</v>
      </c>
      <c r="E7" s="9" t="s">
        <v>323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:K25 A1"/>
    </sheetView>
  </sheetViews>
  <sheetFormatPr defaultRowHeight="15"/>
  <cols>
    <col collapsed="false" hidden="false" max="1" min="1" style="0" width="14.8775510204082"/>
    <col collapsed="false" hidden="false" max="2" min="2" style="0" width="3.62755102040816"/>
    <col collapsed="false" hidden="false" max="3" min="3" style="0" width="11.5"/>
    <col collapsed="false" hidden="false" max="5" min="4" style="0" width="12.1326530612245"/>
    <col collapsed="false" hidden="false" max="6" min="6" style="0" width="21.8775510204082"/>
    <col collapsed="false" hidden="false" max="26" min="7" style="0" width="7.63265306122449"/>
    <col collapsed="false" hidden="false" max="1025" min="27" style="0" width="15.1275510204082"/>
  </cols>
  <sheetData>
    <row r="1" customFormat="false" ht="15" hidden="false" customHeight="false" outlineLevel="0" collapsed="false">
      <c r="A1" s="87" t="s">
        <v>0</v>
      </c>
      <c r="B1" s="88" t="s">
        <v>123</v>
      </c>
      <c r="C1" s="87" t="s">
        <v>5</v>
      </c>
      <c r="D1" s="87" t="s">
        <v>6</v>
      </c>
      <c r="E1" s="87" t="s">
        <v>324</v>
      </c>
      <c r="F1" s="90" t="s">
        <v>245</v>
      </c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 customFormat="false" ht="15" hidden="false" customHeight="false" outlineLevel="0" collapsed="false">
      <c r="A2" s="9" t="s">
        <v>325</v>
      </c>
      <c r="B2" s="89" t="n">
        <v>2</v>
      </c>
      <c r="C2" s="9" t="s">
        <v>326</v>
      </c>
      <c r="D2" s="9"/>
      <c r="E2" s="9" t="s">
        <v>327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" hidden="false" customHeight="false" outlineLevel="0" collapsed="false">
      <c r="A3" s="9" t="s">
        <v>328</v>
      </c>
      <c r="B3" s="89" t="n">
        <v>2</v>
      </c>
      <c r="C3" s="9" t="s">
        <v>329</v>
      </c>
      <c r="D3" s="9"/>
      <c r="E3" s="9" t="s">
        <v>330</v>
      </c>
      <c r="F3" s="91" t="s">
        <v>331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60" hidden="false" customHeight="true" outlineLevel="0" collapsed="false">
      <c r="A4" s="9" t="s">
        <v>332</v>
      </c>
      <c r="B4" s="89" t="n">
        <v>1</v>
      </c>
      <c r="C4" s="9" t="s">
        <v>326</v>
      </c>
      <c r="D4" s="9" t="s">
        <v>333</v>
      </c>
      <c r="E4" s="9"/>
      <c r="F4" s="91" t="s">
        <v>334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75" hidden="false" customHeight="true" outlineLevel="0" collapsed="false">
      <c r="A5" s="9" t="s">
        <v>335</v>
      </c>
      <c r="B5" s="89" t="n">
        <v>1</v>
      </c>
      <c r="C5" s="9" t="s">
        <v>329</v>
      </c>
      <c r="D5" s="9"/>
      <c r="E5" s="9" t="s">
        <v>330</v>
      </c>
      <c r="F5" s="91" t="s">
        <v>336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false" outlineLevel="0" collapsed="false">
      <c r="A6" s="9" t="s">
        <v>337</v>
      </c>
      <c r="B6" s="89" t="n">
        <v>1</v>
      </c>
      <c r="C6" s="9"/>
      <c r="D6" s="9" t="s">
        <v>338</v>
      </c>
      <c r="E6" s="9" t="s">
        <v>339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4.25" hidden="false" customHeight="true" outlineLevel="0" collapsed="false">
      <c r="A7" s="9" t="s">
        <v>340</v>
      </c>
      <c r="B7" s="89" t="n">
        <v>1</v>
      </c>
      <c r="C7" s="9" t="s">
        <v>329</v>
      </c>
      <c r="D7" s="9"/>
      <c r="E7" s="9" t="s">
        <v>330</v>
      </c>
      <c r="F7" s="91" t="s">
        <v>331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:K25 A1"/>
    </sheetView>
  </sheetViews>
  <sheetFormatPr defaultRowHeight="15"/>
  <cols>
    <col collapsed="false" hidden="false" max="1" min="1" style="0" width="4.13265306122449"/>
    <col collapsed="false" hidden="false" max="26" min="2" style="0" width="7.63265306122449"/>
    <col collapsed="false" hidden="false" max="1025" min="27" style="0" width="15.1275510204082"/>
  </cols>
  <sheetData>
    <row r="1" customFormat="false" ht="15" hidden="false" customHeight="false" outlineLevel="0" collapsed="false">
      <c r="A1" s="89" t="s">
        <v>341</v>
      </c>
      <c r="B1" s="9" t="s">
        <v>245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" hidden="false" customHeight="false" outlineLevel="0" collapsed="false">
      <c r="A2" s="89" t="s">
        <v>144</v>
      </c>
      <c r="B2" s="9" t="s">
        <v>342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" hidden="false" customHeight="false" outlineLevel="0" collapsed="false">
      <c r="A3" s="89" t="s">
        <v>147</v>
      </c>
      <c r="B3" s="9" t="s">
        <v>343</v>
      </c>
      <c r="C3" s="9"/>
      <c r="D3" s="92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" hidden="false" customHeight="false" outlineLevel="0" collapsed="false">
      <c r="A4" s="89" t="s">
        <v>146</v>
      </c>
      <c r="B4" s="9" t="s">
        <v>344</v>
      </c>
      <c r="C4" s="9"/>
      <c r="D4" s="92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" hidden="false" customHeight="false" outlineLevel="0" collapsed="false">
      <c r="A5" s="89" t="s">
        <v>145</v>
      </c>
      <c r="B5" s="9" t="s">
        <v>345</v>
      </c>
      <c r="C5" s="9"/>
      <c r="D5" s="92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false" outlineLevel="0" collapsed="false">
      <c r="A6" s="89" t="s">
        <v>142</v>
      </c>
      <c r="B6" s="9" t="s">
        <v>346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" hidden="false" customHeight="false" outlineLevel="0" collapsed="false">
      <c r="A7" s="89" t="s">
        <v>148</v>
      </c>
      <c r="B7" s="9" t="s">
        <v>347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" hidden="false" customHeight="false" outlineLevel="0" collapsed="false">
      <c r="A8" s="89" t="s">
        <v>149</v>
      </c>
      <c r="B8" s="9" t="s">
        <v>348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" hidden="false" customHeight="false" outlineLevel="0" collapsed="false">
      <c r="A9" s="89" t="s">
        <v>143</v>
      </c>
      <c r="B9" s="9" t="s">
        <v>349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" hidden="false" customHeight="false" outlineLevel="0" collapsed="false">
      <c r="A10" s="89" t="s">
        <v>350</v>
      </c>
      <c r="B10" s="9" t="s">
        <v>351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:K25 A1"/>
    </sheetView>
  </sheetViews>
  <sheetFormatPr defaultRowHeight="15"/>
  <cols>
    <col collapsed="false" hidden="false" max="1" min="1" style="0" width="10.8826530612245"/>
    <col collapsed="false" hidden="false" max="2" min="2" style="0" width="14.1275510204082"/>
    <col collapsed="false" hidden="false" max="3" min="3" style="0" width="9.12755102040816"/>
    <col collapsed="false" hidden="false" max="4" min="4" style="0" width="9.88265306122449"/>
    <col collapsed="false" hidden="false" max="26" min="5" style="0" width="7.63265306122449"/>
    <col collapsed="false" hidden="false" max="1025" min="27" style="0" width="15.1275510204082"/>
  </cols>
  <sheetData>
    <row r="1" customFormat="false" ht="15" hidden="false" customHeight="false" outlineLevel="0" collapsed="false">
      <c r="A1" s="87" t="s">
        <v>352</v>
      </c>
      <c r="B1" s="87" t="s">
        <v>353</v>
      </c>
      <c r="C1" s="87" t="s">
        <v>354</v>
      </c>
      <c r="D1" s="87" t="s">
        <v>355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 customFormat="false" ht="15" hidden="false" customHeight="false" outlineLevel="0" collapsed="false">
      <c r="A2" s="9" t="s">
        <v>356</v>
      </c>
      <c r="B2" s="9" t="s">
        <v>357</v>
      </c>
      <c r="C2" s="9" t="s">
        <v>358</v>
      </c>
      <c r="D2" s="89" t="str">
        <f aca="false">COUNTIF(Skills!E:E,A2) + COUNTIF(Skills!I:I,A2) + COUNTIF(Skills!K:K,A2) + COUNTIF(Skills!M:M,A2) + COUNTIF(Skills!O:O,A2)</f>
        <v>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" hidden="false" customHeight="false" outlineLevel="0" collapsed="false">
      <c r="A3" s="9" t="s">
        <v>206</v>
      </c>
      <c r="B3" s="9" t="s">
        <v>359</v>
      </c>
      <c r="C3" s="9" t="s">
        <v>358</v>
      </c>
      <c r="D3" s="89" t="str">
        <f aca="false">COUNTIF(Skills!E:E,A3) + COUNTIF(Skills!I:I,A3) + COUNTIF(Skills!K:K,A3) + COUNTIF(Skills!M:M,A3) + COUNTIF(Skills!O:O,A3)</f>
        <v>5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" hidden="false" customHeight="false" outlineLevel="0" collapsed="false">
      <c r="A4" s="9" t="s">
        <v>221</v>
      </c>
      <c r="B4" s="9" t="s">
        <v>360</v>
      </c>
      <c r="C4" s="9" t="s">
        <v>358</v>
      </c>
      <c r="D4" s="89" t="str">
        <f aca="false">COUNTIF(Skills!E:E,A4) + COUNTIF(Skills!I:I,A4) + COUNTIF(Skills!K:K,A4) + COUNTIF(Skills!M:M,A4) + COUNTIF(Skills!O:O,A4)</f>
        <v>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" hidden="false" customHeight="false" outlineLevel="0" collapsed="false">
      <c r="A5" s="9" t="s">
        <v>212</v>
      </c>
      <c r="B5" s="9" t="s">
        <v>361</v>
      </c>
      <c r="C5" s="9" t="s">
        <v>358</v>
      </c>
      <c r="D5" s="89" t="str">
        <f aca="false">COUNTIF(Skills!E:E,A5) + COUNTIF(Skills!I:I,A5) + COUNTIF(Skills!K:K,A5) + COUNTIF(Skills!M:M,A5) + COUNTIF(Skills!O:O,A5)</f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false" outlineLevel="0" collapsed="false">
      <c r="A6" s="9" t="s">
        <v>199</v>
      </c>
      <c r="B6" s="9" t="s">
        <v>362</v>
      </c>
      <c r="C6" s="9" t="s">
        <v>358</v>
      </c>
      <c r="D6" s="89" t="str">
        <f aca="false">COUNTIF(Skills!E:E,A6) + COUNTIF(Skills!I:I,A6) + COUNTIF(Skills!K:K,A6) + COUNTIF(Skills!M:M,A6) + COUNTIF(Skills!O:O,A6)</f>
        <v>1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" hidden="false" customHeight="false" outlineLevel="0" collapsed="false">
      <c r="A7" s="9" t="s">
        <v>156</v>
      </c>
      <c r="B7" s="9" t="s">
        <v>363</v>
      </c>
      <c r="C7" s="9" t="s">
        <v>358</v>
      </c>
      <c r="D7" s="89" t="str">
        <f aca="false">COUNTIF(Skills!E:E,A7) + COUNTIF(Skills!I:I,A7) + COUNTIF(Skills!K:K,A7) + COUNTIF(Skills!M:M,A7) + COUNTIF(Skills!O:O,A7)</f>
        <v>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" hidden="false" customHeight="false" outlineLevel="0" collapsed="false">
      <c r="A8" s="9" t="s">
        <v>231</v>
      </c>
      <c r="B8" s="9" t="s">
        <v>364</v>
      </c>
      <c r="C8" s="9" t="s">
        <v>365</v>
      </c>
      <c r="D8" s="89" t="str">
        <f aca="false">COUNTIF(Skills!E:E,A8) + COUNTIF(Skills!I:I,A8) + COUNTIF(Skills!K:K,A8) + COUNTIF(Skills!M:M,A8) + COUNTIF(Skills!O:O,A8)</f>
        <v>1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" hidden="false" customHeight="false" outlineLevel="0" collapsed="false">
      <c r="A9" s="9" t="s">
        <v>227</v>
      </c>
      <c r="B9" s="9" t="s">
        <v>366</v>
      </c>
      <c r="C9" s="9" t="s">
        <v>365</v>
      </c>
      <c r="D9" s="89" t="str">
        <f aca="false">COUNTIF(Skills!E:E,A9) + COUNTIF(Skills!I:I,A9) + COUNTIF(Skills!K:K,A9) + COUNTIF(Skills!M:M,A9) + COUNTIF(Skills!O:O,A9)</f>
        <v>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" hidden="false" customHeight="false" outlineLevel="0" collapsed="false">
      <c r="A10" s="9" t="s">
        <v>179</v>
      </c>
      <c r="B10" s="9" t="s">
        <v>367</v>
      </c>
      <c r="C10" s="9" t="s">
        <v>365</v>
      </c>
      <c r="D10" s="89" t="str">
        <f aca="false">COUNTIF(Skills!E:E,A10) + COUNTIF(Skills!I:I,A10) + COUNTIF(Skills!K:K,A10) + COUNTIF(Skills!M:M,A10) + COUNTIF(Skills!O:O,A10)</f>
        <v>3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" hidden="false" customHeight="false" outlineLevel="0" collapsed="false">
      <c r="A11" s="9" t="s">
        <v>178</v>
      </c>
      <c r="B11" s="9" t="s">
        <v>368</v>
      </c>
      <c r="C11" s="9" t="s">
        <v>365</v>
      </c>
      <c r="D11" s="89" t="str">
        <f aca="false">COUNTIF(Skills!E:E,A11) + COUNTIF(Skills!I:I,A11) + COUNTIF(Skills!K:K,A11) + COUNTIF(Skills!M:M,A11) + COUNTIF(Skills!O:O,A11)</f>
        <v>4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" hidden="false" customHeight="false" outlineLevel="0" collapsed="false">
      <c r="A12" s="9" t="s">
        <v>177</v>
      </c>
      <c r="B12" s="9" t="s">
        <v>369</v>
      </c>
      <c r="C12" s="9" t="s">
        <v>365</v>
      </c>
      <c r="D12" s="89" t="str">
        <f aca="false">COUNTIF(Skills!E:E,A12) + COUNTIF(Skills!I:I,A12) + COUNTIF(Skills!K:K,A12) + COUNTIF(Skills!M:M,A12) + COUNTIF(Skills!O:O,A12)</f>
        <v>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" hidden="false" customHeight="false" outlineLevel="0" collapsed="false">
      <c r="A13" s="9" t="s">
        <v>370</v>
      </c>
      <c r="B13" s="9" t="s">
        <v>371</v>
      </c>
      <c r="C13" s="9" t="s">
        <v>365</v>
      </c>
      <c r="D13" s="89" t="str">
        <f aca="false">COUNTIF(Skills!E:E,A13) + COUNTIF(Skills!I:I,A13) + COUNTIF(Skills!K:K,A13) + COUNTIF(Skills!M:M,A13) + COUNTIF(Skills!O:O,A13)</f>
        <v>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" hidden="false" customHeight="false" outlineLevel="0" collapsed="false">
      <c r="A14" s="9" t="s">
        <v>224</v>
      </c>
      <c r="B14" s="9" t="s">
        <v>372</v>
      </c>
      <c r="C14" s="9" t="s">
        <v>365</v>
      </c>
      <c r="D14" s="89" t="str">
        <f aca="false">COUNTIF(Skills!E:E,A14) + COUNTIF(Skills!I:I,A14) + COUNTIF(Skills!K:K,A14) + COUNTIF(Skills!M:M,A14) + COUNTIF(Skills!O:O,A14)</f>
        <v>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5" hidden="false" customHeight="false" outlineLevel="0" collapsed="false">
      <c r="A15" s="9" t="s">
        <v>236</v>
      </c>
      <c r="B15" s="9" t="s">
        <v>373</v>
      </c>
      <c r="C15" s="9"/>
      <c r="D15" s="89" t="str">
        <f aca="false">COUNTIF(Skills!E:E,A15) + COUNTIF(Skills!I:I,A15) + COUNTIF(Skills!K:K,A15) + COUNTIF(Skills!M:M,A15) + COUNTIF(Skills!O:O,A15)</f>
        <v>1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5" hidden="false" customHeight="false" outlineLevel="0" collapsed="false">
      <c r="A16" s="9" t="s">
        <v>170</v>
      </c>
      <c r="B16" s="9" t="s">
        <v>374</v>
      </c>
      <c r="C16" s="9" t="s">
        <v>4</v>
      </c>
      <c r="D16" s="89" t="str">
        <f aca="false">COUNTIF(Skills!E:E,A16) + COUNTIF(Skills!I:I,A16) + COUNTIF(Skills!K:K,A16) + COUNTIF(Skills!M:M,A16) + COUNTIF(Skills!O:O,A16)</f>
        <v>4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5" hidden="false" customHeight="false" outlineLevel="0" collapsed="false">
      <c r="A17" s="9" t="s">
        <v>375</v>
      </c>
      <c r="B17" s="9" t="s">
        <v>376</v>
      </c>
      <c r="C17" s="9" t="s">
        <v>4</v>
      </c>
      <c r="D17" s="89" t="str">
        <f aca="false">COUNTIF(Skills!E:E,A17) + COUNTIF(Skills!I:I,A17) + COUNTIF(Skills!K:K,A17) + COUNTIF(Skills!M:M,A17) + COUNTIF(Skills!O:O,A17)</f>
        <v>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5" hidden="false" customHeight="false" outlineLevel="0" collapsed="false">
      <c r="A18" s="9" t="s">
        <v>377</v>
      </c>
      <c r="B18" s="9" t="s">
        <v>142</v>
      </c>
      <c r="C18" s="9" t="s">
        <v>4</v>
      </c>
      <c r="D18" s="89" t="str">
        <f aca="false">COUNTIF(Skills!E:E,A18) + COUNTIF(Skills!I:I,A18) + COUNTIF(Skills!K:K,A18) + COUNTIF(Skills!M:M,A18) + COUNTIF(Skills!O:O,A18)</f>
        <v>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5" hidden="false" customHeight="false" outlineLevel="0" collapsed="false">
      <c r="A19" s="9" t="s">
        <v>235</v>
      </c>
      <c r="B19" s="9" t="s">
        <v>378</v>
      </c>
      <c r="C19" s="9" t="s">
        <v>4</v>
      </c>
      <c r="D19" s="89" t="str">
        <f aca="false">COUNTIF(Skills!E:E,A19) + COUNTIF(Skills!I:I,A19) + COUNTIF(Skills!K:K,A19) + COUNTIF(Skills!M:M,A19) + COUNTIF(Skills!O:O,A19)</f>
        <v>1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5" hidden="false" customHeight="false" outlineLevel="0" collapsed="false">
      <c r="A20" s="9" t="s">
        <v>168</v>
      </c>
      <c r="B20" s="9" t="s">
        <v>379</v>
      </c>
      <c r="C20" s="9" t="s">
        <v>4</v>
      </c>
      <c r="D20" s="89" t="str">
        <f aca="false">COUNTIF(Skills!E:E,A20) + COUNTIF(Skills!I:I,A20) + COUNTIF(Skills!K:K,A20) + COUNTIF(Skills!M:M,A20) + COUNTIF(Skills!O:O,A20)</f>
        <v>9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5" hidden="false" customHeight="false" outlineLevel="0" collapsed="false">
      <c r="A21" s="9" t="s">
        <v>207</v>
      </c>
      <c r="B21" s="9" t="s">
        <v>380</v>
      </c>
      <c r="C21" s="9" t="s">
        <v>163</v>
      </c>
      <c r="D21" s="89" t="str">
        <f aca="false">COUNTIF(Skills!E:E,A21) + COUNTIF(Skills!I:I,A21) + COUNTIF(Skills!K:K,A21) + COUNTIF(Skills!M:M,A21) + COUNTIF(Skills!O:O,A21)</f>
        <v>1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5" hidden="false" customHeight="false" outlineLevel="0" collapsed="false">
      <c r="A22" s="9" t="s">
        <v>158</v>
      </c>
      <c r="B22" s="9" t="s">
        <v>381</v>
      </c>
      <c r="C22" s="9" t="s">
        <v>163</v>
      </c>
      <c r="D22" s="89" t="str">
        <f aca="false">COUNTIF(Skills!E:E,A22) + COUNTIF(Skills!I:I,A22) + COUNTIF(Skills!K:K,A22) + COUNTIF(Skills!M:M,A22) + COUNTIF(Skills!O:O,A22)</f>
        <v>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5" hidden="false" customHeight="false" outlineLevel="0" collapsed="false">
      <c r="A23" s="9" t="s">
        <v>382</v>
      </c>
      <c r="B23" s="9" t="s">
        <v>144</v>
      </c>
      <c r="C23" s="9" t="s">
        <v>383</v>
      </c>
      <c r="D23" s="89" t="str">
        <f aca="false">COUNTIF(Skills!E:E,A23) + COUNTIF(Skills!I:I,A23) + COUNTIF(Skills!K:K,A23) + COUNTIF(Skills!M:M,A23) + COUNTIF(Skills!O:O,A23)</f>
        <v>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5" hidden="false" customHeight="false" outlineLevel="0" collapsed="false">
      <c r="A24" s="9" t="s">
        <v>217</v>
      </c>
      <c r="B24" s="9" t="s">
        <v>384</v>
      </c>
      <c r="C24" s="9" t="s">
        <v>383</v>
      </c>
      <c r="D24" s="89" t="str">
        <f aca="false">COUNTIF(Skills!E:E,A24) + COUNTIF(Skills!I:I,A24) + COUNTIF(Skills!K:K,A24) + COUNTIF(Skills!M:M,A24) + COUNTIF(Skills!O:O,A24)</f>
        <v>5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5" hidden="false" customHeight="false" outlineLevel="0" collapsed="false">
      <c r="A25" s="9" t="s">
        <v>166</v>
      </c>
      <c r="B25" s="9" t="s">
        <v>385</v>
      </c>
      <c r="C25" s="9" t="s">
        <v>383</v>
      </c>
      <c r="D25" s="89" t="str">
        <f aca="false">COUNTIF(Skills!E:E,A25) + COUNTIF(Skills!I:I,A25) + COUNTIF(Skills!K:K,A25) + COUNTIF(Skills!M:M,A25) + COUNTIF(Skills!O:O,A25)</f>
        <v>7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5" hidden="false" customHeight="false" outlineLevel="0" collapsed="false">
      <c r="A26" s="9" t="s">
        <v>180</v>
      </c>
      <c r="B26" s="9" t="s">
        <v>386</v>
      </c>
      <c r="C26" s="9" t="s">
        <v>383</v>
      </c>
      <c r="D26" s="89" t="str">
        <f aca="false">COUNTIF(Skills!E:E,A26) + COUNTIF(Skills!I:I,A26) + COUNTIF(Skills!K:K,A26) + COUNTIF(Skills!M:M,A26) + COUNTIF(Skills!O:O,A26)</f>
        <v>1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5" hidden="false" customHeight="false" outlineLevel="0" collapsed="false">
      <c r="A27" s="9" t="s">
        <v>387</v>
      </c>
      <c r="B27" s="9" t="s">
        <v>388</v>
      </c>
      <c r="C27" s="9" t="s">
        <v>383</v>
      </c>
      <c r="D27" s="89" t="str">
        <f aca="false">COUNTIF(Skills!E:E,A27) + COUNTIF(Skills!I:I,A27) + COUNTIF(Skills!K:K,A27) + COUNTIF(Skills!M:M,A27) + COUNTIF(Skills!O:O,A27)</f>
        <v>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5" hidden="false" customHeight="false" outlineLevel="0" collapsed="false">
      <c r="A28" s="9" t="s">
        <v>169</v>
      </c>
      <c r="B28" s="9" t="s">
        <v>389</v>
      </c>
      <c r="C28" s="9" t="s">
        <v>383</v>
      </c>
      <c r="D28" s="89" t="str">
        <f aca="false">COUNTIF(Skills!E:E,A28) + COUNTIF(Skills!I:I,A28) + COUNTIF(Skills!K:K,A28) + COUNTIF(Skills!M:M,A28) + COUNTIF(Skills!O:O,A28)</f>
        <v>6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5" hidden="false" customHeight="false" outlineLevel="0" collapsed="false">
      <c r="A29" s="9" t="s">
        <v>390</v>
      </c>
      <c r="B29" s="9" t="s">
        <v>391</v>
      </c>
      <c r="C29" s="9" t="s">
        <v>383</v>
      </c>
      <c r="D29" s="89" t="str">
        <f aca="false">COUNTIF(Skills!E:E,A29) + COUNTIF(Skills!I:I,A29) + COUNTIF(Skills!K:K,A29) + COUNTIF(Skills!M:M,A29) + COUNTIF(Skills!O:O,A29)</f>
        <v>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5" hidden="false" customHeight="false" outlineLevel="0" collapsed="false">
      <c r="A30" s="9" t="s">
        <v>157</v>
      </c>
      <c r="B30" s="9" t="s">
        <v>392</v>
      </c>
      <c r="C30" s="9" t="s">
        <v>204</v>
      </c>
      <c r="D30" s="89" t="str">
        <f aca="false">COUNTIF(Skills!E:E,A30) + COUNTIF(Skills!I:I,A30) + COUNTIF(Skills!K:K,A30) + COUNTIF(Skills!M:M,A30) + COUNTIF(Skills!O:O,A30)</f>
        <v>4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5" hidden="false" customHeight="false" outlineLevel="0" collapsed="false">
      <c r="A31" s="9" t="s">
        <v>393</v>
      </c>
      <c r="B31" s="9" t="s">
        <v>394</v>
      </c>
      <c r="C31" s="9" t="s">
        <v>204</v>
      </c>
      <c r="D31" s="89" t="str">
        <f aca="false">COUNTIF(Skills!E:E,A31) + COUNTIF(Skills!I:I,A31) + COUNTIF(Skills!K:K,A31) + COUNTIF(Skills!M:M,A31) + COUNTIF(Skills!O:O,A31)</f>
        <v>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5" hidden="false" customHeight="false" outlineLevel="0" collapsed="false">
      <c r="A32" s="9" t="s">
        <v>241</v>
      </c>
      <c r="B32" s="9" t="s">
        <v>395</v>
      </c>
      <c r="C32" s="9" t="s">
        <v>204</v>
      </c>
      <c r="D32" s="89" t="str">
        <f aca="false">COUNTIF(Skills!E:E,A32) + COUNTIF(Skills!I:I,A32) + COUNTIF(Skills!K:K,A32) + COUNTIF(Skills!M:M,A32) + COUNTIF(Skills!O:O,A32)</f>
        <v>1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5" hidden="false" customHeight="false" outlineLevel="0" collapsed="false">
      <c r="A33" s="9" t="s">
        <v>204</v>
      </c>
      <c r="B33" s="9" t="s">
        <v>148</v>
      </c>
      <c r="C33" s="9" t="s">
        <v>204</v>
      </c>
      <c r="D33" s="89" t="str">
        <f aca="false">COUNTIF(Skills!E:E,A33) + COUNTIF(Skills!I:I,A33) + COUNTIF(Skills!K:K,A33) + COUNTIF(Skills!M:M,A33) + COUNTIF(Skills!O:O,A33)</f>
        <v>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4.25" hidden="false" customHeight="true" outlineLevel="0" collapsed="false">
      <c r="A34" s="9" t="s">
        <v>187</v>
      </c>
      <c r="B34" s="9" t="s">
        <v>396</v>
      </c>
      <c r="C34" s="9" t="s">
        <v>223</v>
      </c>
      <c r="D34" s="89" t="str">
        <f aca="false">COUNTIF(Skills!E:E,A34) + COUNTIF(Skills!I:I,A34) + COUNTIF(Skills!K:K,A34) + COUNTIF(Skills!M:M,A34) + COUNTIF(Skills!O:O,A34)</f>
        <v>4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5" hidden="false" customHeight="false" outlineLevel="0" collapsed="false">
      <c r="A35" s="9" t="s">
        <v>397</v>
      </c>
      <c r="B35" s="9" t="s">
        <v>398</v>
      </c>
      <c r="C35" s="9" t="s">
        <v>223</v>
      </c>
      <c r="D35" s="89" t="str">
        <f aca="false">COUNTIF(Skills!E:E,A35) + COUNTIF(Skills!I:I,A35) + COUNTIF(Skills!K:K,A35) + COUNTIF(Skills!M:M,A35) + COUNTIF(Skills!O:O,A35)</f>
        <v>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5" hidden="false" customHeight="false" outlineLevel="0" collapsed="false">
      <c r="A36" s="9" t="s">
        <v>399</v>
      </c>
      <c r="B36" s="9" t="s">
        <v>400</v>
      </c>
      <c r="C36" s="9" t="s">
        <v>223</v>
      </c>
      <c r="D36" s="89" t="str">
        <f aca="false">COUNTIF(Skills!E:E,A36) + COUNTIF(Skills!I:I,A36) + COUNTIF(Skills!K:K,A36) + COUNTIF(Skills!M:M,A36) + COUNTIF(Skills!O:O,A36)</f>
        <v>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5" hidden="false" customHeight="false" outlineLevel="0" collapsed="false">
      <c r="A37" s="9" t="s">
        <v>205</v>
      </c>
      <c r="B37" s="9" t="s">
        <v>401</v>
      </c>
      <c r="C37" s="9"/>
      <c r="D37" s="89" t="str">
        <f aca="false">COUNTIF(Skills!E:E,A37) + COUNTIF(Skills!I:I,A37) + COUNTIF(Skills!K:K,A37) + COUNTIF(Skills!M:M,A37) + COUNTIF(Skills!O:O,A37)</f>
        <v>2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5" hidden="false" customHeight="false" outlineLevel="0" collapsed="false">
      <c r="A38" s="9" t="s">
        <v>155</v>
      </c>
      <c r="B38" s="9" t="s">
        <v>402</v>
      </c>
      <c r="C38" s="9" t="s">
        <v>223</v>
      </c>
      <c r="D38" s="89" t="str">
        <f aca="false">COUNTIF(Skills!E:E,A38) + COUNTIF(Skills!I:I,A38) + COUNTIF(Skills!K:K,A38) + COUNTIF(Skills!M:M,A38) + COUNTIF(Skills!O:O,A38)</f>
        <v>4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5" hidden="false" customHeight="false" outlineLevel="0" collapsed="false">
      <c r="A39" s="9" t="s">
        <v>229</v>
      </c>
      <c r="B39" s="9" t="s">
        <v>403</v>
      </c>
      <c r="C39" s="9" t="s">
        <v>223</v>
      </c>
      <c r="D39" s="89" t="str">
        <f aca="false">COUNTIF(Skills!E:E,A39) + COUNTIF(Skills!I:I,A39) + COUNTIF(Skills!K:K,A39) + COUNTIF(Skills!M:M,A39) + COUNTIF(Skills!O:O,A39)</f>
        <v>1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5" hidden="false" customHeight="false" outlineLevel="0" collapsed="false">
      <c r="A40" s="9" t="s">
        <v>218</v>
      </c>
      <c r="B40" s="9" t="s">
        <v>404</v>
      </c>
      <c r="C40" s="9" t="s">
        <v>223</v>
      </c>
      <c r="D40" s="89" t="str">
        <f aca="false">COUNTIF(Skills!E:E,A40) + COUNTIF(Skills!I:I,A40) + COUNTIF(Skills!K:K,A40) + COUNTIF(Skills!M:M,A40) + COUNTIF(Skills!O:O,A40)</f>
        <v>1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5" hidden="false" customHeight="false" outlineLevel="0" collapsed="false">
      <c r="A41" s="9" t="s">
        <v>405</v>
      </c>
      <c r="B41" s="9" t="s">
        <v>406</v>
      </c>
      <c r="C41" s="9" t="s">
        <v>223</v>
      </c>
      <c r="D41" s="89" t="str">
        <f aca="false">COUNTIF(Skills!E:E,A41) + COUNTIF(Skills!I:I,A41) + COUNTIF(Skills!K:K,A41) + COUNTIF(Skills!M:M,A41) + COUNTIF(Skills!O:O,A41)</f>
        <v>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5" hidden="false" customHeight="false" outlineLevel="0" collapsed="false">
      <c r="A42" s="9" t="s">
        <v>186</v>
      </c>
      <c r="B42" s="9" t="s">
        <v>407</v>
      </c>
      <c r="C42" s="9" t="s">
        <v>223</v>
      </c>
      <c r="D42" s="89" t="str">
        <f aca="false">COUNTIF(Skills!E:E,A42) + COUNTIF(Skills!I:I,A42) + COUNTIF(Skills!K:K,A42) + COUNTIF(Skills!M:M,A42) + COUNTIF(Skills!O:O,A42)</f>
        <v>2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5" hidden="false" customHeight="false" outlineLevel="0" collapsed="false">
      <c r="A43" s="9" t="s">
        <v>223</v>
      </c>
      <c r="B43" s="9" t="s">
        <v>146</v>
      </c>
      <c r="C43" s="9" t="s">
        <v>223</v>
      </c>
      <c r="D43" s="89" t="str">
        <f aca="false">COUNTIF(Skills!E:E,A43) + COUNTIF(Skills!I:I,A43) + COUNTIF(Skills!K:K,A43) + COUNTIF(Skills!M:M,A43) + COUNTIF(Skills!O:O,A43)</f>
        <v>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5" hidden="false" customHeight="false" outlineLevel="0" collapsed="false">
      <c r="A44" s="9" t="s">
        <v>213</v>
      </c>
      <c r="B44" s="9" t="s">
        <v>408</v>
      </c>
      <c r="C44" s="9" t="s">
        <v>409</v>
      </c>
      <c r="D44" s="89" t="str">
        <f aca="false">COUNTIF(Skills!E:E,A44) + COUNTIF(Skills!I:I,A44) + COUNTIF(Skills!K:K,A44) + COUNTIF(Skills!M:M,A44) + COUNTIF(Skills!O:O,A44)</f>
        <v>1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5" hidden="false" customHeight="false" outlineLevel="0" collapsed="false">
      <c r="A45" s="9" t="s">
        <v>167</v>
      </c>
      <c r="B45" s="9" t="s">
        <v>410</v>
      </c>
      <c r="C45" s="9" t="s">
        <v>409</v>
      </c>
      <c r="D45" s="89" t="str">
        <f aca="false">COUNTIF(Skills!E:E,A45) + COUNTIF(Skills!I:I,A45) + COUNTIF(Skills!K:K,A45) + COUNTIF(Skills!M:M,A45) + COUNTIF(Skills!O:O,A45)</f>
        <v>3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5" hidden="false" customHeight="false" outlineLevel="0" collapsed="false">
      <c r="A46" s="9" t="s">
        <v>193</v>
      </c>
      <c r="B46" s="9" t="s">
        <v>411</v>
      </c>
      <c r="C46" s="9" t="s">
        <v>409</v>
      </c>
      <c r="D46" s="89" t="str">
        <f aca="false">COUNTIF(Skills!E:E,A46) + COUNTIF(Skills!I:I,A46) + COUNTIF(Skills!K:K,A46) + COUNTIF(Skills!M:M,A46) + COUNTIF(Skills!O:O,A46)</f>
        <v>1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5" hidden="false" customHeight="false" outlineLevel="0" collapsed="false">
      <c r="A47" s="9" t="s">
        <v>234</v>
      </c>
      <c r="B47" s="9" t="s">
        <v>412</v>
      </c>
      <c r="C47" s="9"/>
      <c r="D47" s="89" t="str">
        <f aca="false">COUNTIF(Skills!E:E,A47) + COUNTIF(Skills!I:I,A47) + COUNTIF(Skills!K:K,A47) + COUNTIF(Skills!M:M,A47) + COUNTIF(Skills!O:O,A47)</f>
        <v>2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:K25 A1"/>
    </sheetView>
  </sheetViews>
  <sheetFormatPr defaultRowHeight="15"/>
  <cols>
    <col collapsed="false" hidden="false" max="1" min="1" style="0" width="14.2448979591837"/>
    <col collapsed="false" hidden="false" max="4" min="2" style="0" width="7.63265306122449"/>
    <col collapsed="false" hidden="false" max="5" min="5" style="0" width="73.3826530612245"/>
    <col collapsed="false" hidden="false" max="7" min="6" style="0" width="16"/>
    <col collapsed="false" hidden="false" max="8" min="8" style="0" width="15.4948979591837"/>
    <col collapsed="false" hidden="false" max="10" min="9" style="0" width="16"/>
    <col collapsed="false" hidden="false" max="11" min="11" style="0" width="16.1275510204082"/>
    <col collapsed="false" hidden="false" max="12" min="12" style="0" width="14.6224489795918"/>
    <col collapsed="false" hidden="false" max="14" min="13" style="0" width="16"/>
    <col collapsed="false" hidden="false" max="15" min="15" style="0" width="14.5"/>
    <col collapsed="false" hidden="false" max="17" min="16" style="0" width="16"/>
    <col collapsed="false" hidden="false" max="26" min="18" style="0" width="7.63265306122449"/>
    <col collapsed="false" hidden="false" max="1025" min="27" style="0" width="15.1275510204082"/>
  </cols>
  <sheetData>
    <row r="1" customFormat="false" ht="15" hidden="false" customHeight="false" outlineLevel="0" collapsed="false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" hidden="false" customHeight="false" outlineLevel="0" collapsed="false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" hidden="false" customHeight="false" outlineLevel="0" collapsed="false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" hidden="false" customHeight="false" outlineLevel="0" collapsed="false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" hidden="false" customHeight="false" outlineLevel="0" collapsed="false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false" outlineLevel="0" collapsed="false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4.25" hidden="false" customHeight="true" outlineLevel="0" collapsed="false">
      <c r="A7" s="9" t="s">
        <v>413</v>
      </c>
      <c r="B7" s="9" t="s">
        <v>409</v>
      </c>
      <c r="C7" s="89" t="n">
        <v>2</v>
      </c>
      <c r="D7" s="89" t="n">
        <v>0</v>
      </c>
      <c r="E7" s="9" t="s">
        <v>414</v>
      </c>
      <c r="F7" s="89" t="s">
        <v>415</v>
      </c>
      <c r="G7" s="89" t="s">
        <v>416</v>
      </c>
      <c r="H7" s="89" t="s">
        <v>417</v>
      </c>
      <c r="I7" s="89" t="s">
        <v>416</v>
      </c>
      <c r="J7" s="89" t="s">
        <v>418</v>
      </c>
      <c r="K7" s="89" t="s">
        <v>417</v>
      </c>
      <c r="L7" s="89" t="s">
        <v>418</v>
      </c>
      <c r="M7" s="89" t="s">
        <v>416</v>
      </c>
      <c r="N7" s="89" t="s">
        <v>419</v>
      </c>
      <c r="O7" s="89" t="s">
        <v>419</v>
      </c>
      <c r="P7" s="89" t="s">
        <v>420</v>
      </c>
      <c r="Q7" s="89" t="s">
        <v>421</v>
      </c>
      <c r="R7" s="92" t="str">
        <f aca="false">Skills!Q$1 &amp; ": " &amp; F7 &amp; CHAR(10)</f>
        <v>1: BAM! 🔓🔊🔊 ➜</v>
      </c>
      <c r="S7" s="92"/>
      <c r="T7" s="9"/>
      <c r="U7" s="9"/>
      <c r="V7" s="9"/>
      <c r="W7" s="9"/>
      <c r="X7" s="9"/>
      <c r="Y7" s="9"/>
      <c r="Z7" s="9"/>
    </row>
    <row r="8" customFormat="false" ht="15" hidden="false" customHeight="false" outlineLevel="0" collapsed="false">
      <c r="A8" s="9" t="s">
        <v>422</v>
      </c>
      <c r="B8" s="9" t="s">
        <v>409</v>
      </c>
      <c r="C8" s="89" t="n">
        <v>2</v>
      </c>
      <c r="D8" s="89" t="n">
        <v>0</v>
      </c>
      <c r="E8" s="9" t="s">
        <v>423</v>
      </c>
      <c r="F8" s="89" t="s">
        <v>424</v>
      </c>
      <c r="G8" s="89" t="s">
        <v>425</v>
      </c>
      <c r="H8" s="89" t="s">
        <v>426</v>
      </c>
      <c r="I8" s="89" t="s">
        <v>424</v>
      </c>
      <c r="J8" s="89" t="s">
        <v>425</v>
      </c>
      <c r="K8" s="89" t="s">
        <v>426</v>
      </c>
      <c r="L8" s="89" t="s">
        <v>424</v>
      </c>
      <c r="M8" s="89" t="s">
        <v>426</v>
      </c>
      <c r="N8" s="89" t="s">
        <v>426</v>
      </c>
      <c r="O8" s="89" t="s">
        <v>426</v>
      </c>
      <c r="P8" s="89" t="s">
        <v>425</v>
      </c>
      <c r="Q8" s="89" t="s">
        <v>425</v>
      </c>
      <c r="R8" s="92" t="str">
        <f aca="false">Skills!Q$1 &amp; ": " &amp; F8 &amp; CHAR(10)</f>
        <v>1: OOF! 🔊</v>
      </c>
      <c r="S8" s="92"/>
      <c r="T8" s="9"/>
      <c r="U8" s="9"/>
      <c r="V8" s="9"/>
      <c r="W8" s="9"/>
      <c r="X8" s="9"/>
      <c r="Y8" s="9"/>
      <c r="Z8" s="9"/>
    </row>
    <row r="9" customFormat="false" ht="15" hidden="false" customHeight="false" outlineLevel="0" collapsed="false">
      <c r="A9" s="9" t="s">
        <v>427</v>
      </c>
      <c r="B9" s="9" t="s">
        <v>409</v>
      </c>
      <c r="C9" s="89" t="n">
        <v>2</v>
      </c>
      <c r="D9" s="89" t="n">
        <v>3</v>
      </c>
      <c r="E9" s="9" t="s">
        <v>428</v>
      </c>
      <c r="F9" s="89" t="s">
        <v>429</v>
      </c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92" t="str">
        <f aca="false">Skills!Q$1 &amp; ": " &amp; F9 &amp; CHAR(10)</f>
        <v>1: BYPASS! 🔓🔓➜</v>
      </c>
      <c r="S9" s="92"/>
      <c r="T9" s="9"/>
      <c r="U9" s="9"/>
      <c r="V9" s="9"/>
      <c r="W9" s="9"/>
      <c r="X9" s="9"/>
      <c r="Y9" s="9"/>
      <c r="Z9" s="9"/>
    </row>
    <row r="10" customFormat="false" ht="15" hidden="false" customHeight="false" outlineLevel="0" collapsed="false">
      <c r="A10" s="9" t="s">
        <v>430</v>
      </c>
      <c r="B10" s="9" t="s">
        <v>409</v>
      </c>
      <c r="C10" s="89" t="n">
        <v>2</v>
      </c>
      <c r="D10" s="89" t="n">
        <v>5</v>
      </c>
      <c r="E10" s="9" t="s">
        <v>431</v>
      </c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92" t="str">
        <f aca="false">Skills!Q$1 &amp; ": " &amp; F10 &amp; CHAR(10)</f>
        <v>1:</v>
      </c>
      <c r="S10" s="92"/>
      <c r="T10" s="9"/>
      <c r="U10" s="9"/>
      <c r="V10" s="9"/>
      <c r="W10" s="9"/>
      <c r="X10" s="9"/>
      <c r="Y10" s="9"/>
      <c r="Z10" s="9"/>
    </row>
    <row r="11" customFormat="false" ht="15" hidden="false" customHeight="false" outlineLevel="0" collapsed="false">
      <c r="A11" s="9" t="s">
        <v>432</v>
      </c>
      <c r="B11" s="9" t="s">
        <v>433</v>
      </c>
      <c r="C11" s="89" t="n">
        <v>2</v>
      </c>
      <c r="D11" s="89" t="n">
        <v>3</v>
      </c>
      <c r="E11" s="9" t="s">
        <v>434</v>
      </c>
      <c r="F11" s="89" t="s">
        <v>435</v>
      </c>
      <c r="G11" s="89" t="s">
        <v>436</v>
      </c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92" t="str">
        <f aca="false">Skills!Q$1 &amp; ": " &amp; F11 &amp; CHAR(10)</f>
        <v>1: BRIBE! 👊 -$1k</v>
      </c>
      <c r="S11" s="92"/>
      <c r="T11" s="9"/>
      <c r="U11" s="9"/>
      <c r="V11" s="9"/>
      <c r="W11" s="9"/>
      <c r="X11" s="9"/>
      <c r="Y11" s="9"/>
      <c r="Z11" s="9"/>
    </row>
    <row r="12" customFormat="false" ht="15" hidden="false" customHeight="false" outlineLevel="0" collapsed="false">
      <c r="A12" s="9" t="s">
        <v>437</v>
      </c>
      <c r="B12" s="9" t="s">
        <v>433</v>
      </c>
      <c r="C12" s="89" t="n">
        <v>2</v>
      </c>
      <c r="D12" s="89" t="n">
        <v>5</v>
      </c>
      <c r="E12" s="9" t="s">
        <v>438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92" t="str">
        <f aca="false">Skills!Q$1 &amp; ": " &amp; F12 &amp; CHAR(10)</f>
        <v>1:</v>
      </c>
      <c r="S12" s="92"/>
      <c r="T12" s="9"/>
      <c r="U12" s="9"/>
      <c r="V12" s="9"/>
      <c r="W12" s="9"/>
      <c r="X12" s="9"/>
      <c r="Y12" s="9"/>
      <c r="Z12" s="9"/>
    </row>
    <row r="13" customFormat="false" ht="15" hidden="false" customHeight="false" outlineLevel="0" collapsed="false">
      <c r="A13" s="9" t="s">
        <v>439</v>
      </c>
      <c r="B13" s="9" t="s">
        <v>440</v>
      </c>
      <c r="C13" s="89" t="n">
        <v>2</v>
      </c>
      <c r="D13" s="89" t="n">
        <v>1</v>
      </c>
      <c r="E13" s="9" t="s">
        <v>441</v>
      </c>
      <c r="F13" s="89" t="s">
        <v>442</v>
      </c>
      <c r="G13" s="89" t="s">
        <v>443</v>
      </c>
      <c r="H13" s="89" t="s">
        <v>444</v>
      </c>
      <c r="I13" s="89" t="s">
        <v>443</v>
      </c>
      <c r="J13" s="89" t="s">
        <v>444</v>
      </c>
      <c r="K13" s="89" t="s">
        <v>445</v>
      </c>
      <c r="L13" s="89" t="s">
        <v>444</v>
      </c>
      <c r="M13" s="89" t="s">
        <v>446</v>
      </c>
      <c r="N13" s="89" t="s">
        <v>444</v>
      </c>
      <c r="O13" s="89" t="s">
        <v>444</v>
      </c>
      <c r="P13" s="89" t="s">
        <v>444</v>
      </c>
      <c r="Q13" s="89" t="s">
        <v>444</v>
      </c>
      <c r="R13" s="92" t="str">
        <f aca="false">Skills!Q$1 &amp; ": " &amp; F13 &amp; CHAR(10)</f>
        <v>1: SURPRISE. 👊➜</v>
      </c>
      <c r="S13" s="92"/>
      <c r="T13" s="9"/>
      <c r="U13" s="9"/>
      <c r="V13" s="9"/>
      <c r="W13" s="9"/>
      <c r="X13" s="9"/>
      <c r="Y13" s="9"/>
      <c r="Z13" s="9"/>
    </row>
    <row r="14" customFormat="false" ht="15" hidden="false" customHeight="false" outlineLevel="0" collapsed="false">
      <c r="A14" s="9" t="s">
        <v>447</v>
      </c>
      <c r="B14" s="9" t="s">
        <v>440</v>
      </c>
      <c r="C14" s="89" t="n">
        <v>2</v>
      </c>
      <c r="D14" s="89" t="n">
        <v>1</v>
      </c>
      <c r="E14" s="9"/>
      <c r="F14" s="89" t="s">
        <v>448</v>
      </c>
      <c r="G14" s="89" t="s">
        <v>448</v>
      </c>
      <c r="H14" s="89" t="s">
        <v>449</v>
      </c>
      <c r="I14" s="89" t="s">
        <v>448</v>
      </c>
      <c r="J14" s="89" t="s">
        <v>448</v>
      </c>
      <c r="K14" s="89" t="s">
        <v>448</v>
      </c>
      <c r="L14" s="89" t="s">
        <v>449</v>
      </c>
      <c r="M14" s="89" t="s">
        <v>448</v>
      </c>
      <c r="N14" s="89" t="s">
        <v>448</v>
      </c>
      <c r="O14" s="89" t="s">
        <v>449</v>
      </c>
      <c r="P14" s="89" t="s">
        <v>448</v>
      </c>
      <c r="Q14" s="89" t="s">
        <v>448</v>
      </c>
      <c r="R14" s="92" t="str">
        <f aca="false">Skills!Q$1 &amp; ": " &amp; F14 &amp; CHAR(10)</f>
        <v>1: FIGHT! 👊🔊🔊💥➜</v>
      </c>
      <c r="S14" s="92"/>
      <c r="T14" s="9"/>
      <c r="U14" s="9"/>
      <c r="V14" s="9"/>
      <c r="W14" s="9"/>
      <c r="X14" s="9"/>
      <c r="Y14" s="9"/>
      <c r="Z14" s="9"/>
    </row>
    <row r="15" customFormat="false" ht="15" hidden="false" customHeight="false" outlineLevel="0" collapsed="false">
      <c r="A15" s="9" t="s">
        <v>450</v>
      </c>
      <c r="B15" s="9" t="s">
        <v>440</v>
      </c>
      <c r="C15" s="89" t="n">
        <v>2</v>
      </c>
      <c r="D15" s="89" t="n">
        <v>1</v>
      </c>
      <c r="E15" s="9"/>
      <c r="F15" s="89" t="s">
        <v>451</v>
      </c>
      <c r="G15" s="89" t="s">
        <v>446</v>
      </c>
      <c r="H15" s="89" t="s">
        <v>452</v>
      </c>
      <c r="I15" s="89" t="s">
        <v>452</v>
      </c>
      <c r="J15" s="89" t="s">
        <v>452</v>
      </c>
      <c r="K15" s="89" t="s">
        <v>446</v>
      </c>
      <c r="L15" s="89" t="s">
        <v>451</v>
      </c>
      <c r="M15" s="89" t="s">
        <v>444</v>
      </c>
      <c r="N15" s="89" t="s">
        <v>453</v>
      </c>
      <c r="O15" s="89" t="s">
        <v>444</v>
      </c>
      <c r="P15" s="89" t="s">
        <v>453</v>
      </c>
      <c r="Q15" s="89" t="s">
        <v>444</v>
      </c>
      <c r="R15" s="92" t="str">
        <f aca="false">Skills!Q$1 &amp; ": " &amp; F15 &amp; CHAR(10)</f>
        <v>1: BUSTED!</v>
      </c>
      <c r="S15" s="92"/>
      <c r="T15" s="9"/>
      <c r="U15" s="9"/>
      <c r="V15" s="9"/>
      <c r="W15" s="9"/>
      <c r="X15" s="9"/>
      <c r="Y15" s="9"/>
      <c r="Z15" s="9"/>
    </row>
    <row r="16" customFormat="false" ht="15" hidden="false" customHeight="false" outlineLevel="0" collapsed="false">
      <c r="A16" s="9" t="s">
        <v>188</v>
      </c>
      <c r="B16" s="9" t="s">
        <v>440</v>
      </c>
      <c r="C16" s="89" t="n">
        <v>2</v>
      </c>
      <c r="D16" s="89" t="n">
        <v>1</v>
      </c>
      <c r="E16" s="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92" t="str">
        <f aca="false">Skills!Q$1 &amp; ": " &amp; F16 &amp; CHAR(10)</f>
        <v>1:</v>
      </c>
      <c r="S16" s="92"/>
      <c r="T16" s="9"/>
      <c r="U16" s="9"/>
      <c r="V16" s="9"/>
      <c r="W16" s="9"/>
      <c r="X16" s="9"/>
      <c r="Y16" s="9"/>
      <c r="Z16" s="9"/>
    </row>
    <row r="17" customFormat="false" ht="15" hidden="false" customHeight="false" outlineLevel="0" collapsed="false">
      <c r="A17" s="9" t="s">
        <v>454</v>
      </c>
      <c r="B17" s="9" t="s">
        <v>440</v>
      </c>
      <c r="C17" s="89" t="n">
        <v>2</v>
      </c>
      <c r="D17" s="89" t="n">
        <v>2</v>
      </c>
      <c r="E17" s="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92" t="str">
        <f aca="false">Skills!Q$1 &amp; ": " &amp; F17 &amp; CHAR(10)</f>
        <v>1:</v>
      </c>
      <c r="S17" s="92"/>
      <c r="T17" s="9"/>
      <c r="U17" s="9"/>
      <c r="V17" s="9"/>
      <c r="W17" s="9"/>
      <c r="X17" s="9"/>
      <c r="Y17" s="9"/>
      <c r="Z17" s="9"/>
    </row>
    <row r="18" customFormat="false" ht="15" hidden="false" customHeight="false" outlineLevel="0" collapsed="false">
      <c r="A18" s="9" t="s">
        <v>171</v>
      </c>
      <c r="B18" s="9" t="s">
        <v>440</v>
      </c>
      <c r="C18" s="89" t="n">
        <v>2</v>
      </c>
      <c r="D18" s="89" t="n">
        <v>5</v>
      </c>
      <c r="E18" s="9" t="s">
        <v>455</v>
      </c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92" t="str">
        <f aca="false">Skills!Q$1 &amp; ": " &amp; F18 &amp; CHAR(10)</f>
        <v>1:</v>
      </c>
      <c r="S18" s="92" t="s">
        <v>456</v>
      </c>
      <c r="T18" s="9"/>
      <c r="U18" s="9"/>
      <c r="V18" s="9"/>
      <c r="W18" s="9"/>
      <c r="X18" s="9"/>
      <c r="Y18" s="9"/>
      <c r="Z18" s="9"/>
    </row>
    <row r="19" customFormat="false" ht="15" hidden="false" customHeight="false" outlineLevel="0" collapsed="false">
      <c r="A19" s="9" t="s">
        <v>457</v>
      </c>
      <c r="B19" s="9" t="s">
        <v>383</v>
      </c>
      <c r="C19" s="89" t="n">
        <v>2</v>
      </c>
      <c r="D19" s="89" t="n">
        <v>1</v>
      </c>
      <c r="E19" s="9" t="s">
        <v>458</v>
      </c>
      <c r="F19" s="89" t="s">
        <v>459</v>
      </c>
      <c r="G19" s="89" t="s">
        <v>460</v>
      </c>
      <c r="H19" s="89" t="s">
        <v>459</v>
      </c>
      <c r="I19" s="89" t="s">
        <v>461</v>
      </c>
      <c r="J19" s="89" t="s">
        <v>462</v>
      </c>
      <c r="K19" s="89" t="s">
        <v>463</v>
      </c>
      <c r="L19" s="89" t="s">
        <v>459</v>
      </c>
      <c r="M19" s="89" t="s">
        <v>461</v>
      </c>
      <c r="N19" s="89" t="s">
        <v>459</v>
      </c>
      <c r="O19" s="89" t="s">
        <v>463</v>
      </c>
      <c r="P19" s="89" t="s">
        <v>459</v>
      </c>
      <c r="Q19" s="89" t="s">
        <v>460</v>
      </c>
      <c r="R19" s="92" t="str">
        <f aca="false">Skills!Q$1 &amp; ": " &amp; F19 &amp; CHAR(10)</f>
        <v>1: WALK. ➜</v>
      </c>
      <c r="S19" s="92"/>
      <c r="T19" s="9"/>
      <c r="U19" s="9"/>
      <c r="V19" s="9"/>
      <c r="W19" s="9"/>
      <c r="X19" s="9"/>
      <c r="Y19" s="9"/>
      <c r="Z19" s="9"/>
    </row>
    <row r="20" customFormat="false" ht="15" hidden="false" customHeight="false" outlineLevel="0" collapsed="false">
      <c r="A20" s="9" t="s">
        <v>464</v>
      </c>
      <c r="B20" s="9" t="s">
        <v>383</v>
      </c>
      <c r="C20" s="89" t="n">
        <v>2</v>
      </c>
      <c r="D20" s="89" t="n">
        <v>1</v>
      </c>
      <c r="E20" s="92" t="s">
        <v>465</v>
      </c>
      <c r="F20" s="89" t="s">
        <v>466</v>
      </c>
      <c r="G20" s="89" t="s">
        <v>459</v>
      </c>
      <c r="H20" s="89" t="s">
        <v>466</v>
      </c>
      <c r="I20" s="89" t="s">
        <v>459</v>
      </c>
      <c r="J20" s="89" t="s">
        <v>466</v>
      </c>
      <c r="K20" s="89" t="s">
        <v>461</v>
      </c>
      <c r="L20" s="89" t="s">
        <v>466</v>
      </c>
      <c r="M20" s="89" t="s">
        <v>466</v>
      </c>
      <c r="N20" s="89" t="s">
        <v>461</v>
      </c>
      <c r="O20" s="89" t="s">
        <v>461</v>
      </c>
      <c r="P20" s="89" t="s">
        <v>466</v>
      </c>
      <c r="Q20" s="89" t="s">
        <v>461</v>
      </c>
      <c r="R20" s="92" t="str">
        <f aca="false">Skills!Q$1 &amp; ": " &amp; F20 &amp; CHAR(10)</f>
        <v>1: HESITATE.💡</v>
      </c>
      <c r="S20" s="92"/>
      <c r="T20" s="9"/>
      <c r="U20" s="9"/>
      <c r="V20" s="9"/>
      <c r="W20" s="9"/>
      <c r="X20" s="9"/>
      <c r="Y20" s="9"/>
      <c r="Z20" s="9"/>
    </row>
    <row r="21" customFormat="false" ht="15" hidden="false" customHeight="false" outlineLevel="0" collapsed="false">
      <c r="A21" s="9" t="s">
        <v>467</v>
      </c>
      <c r="B21" s="9" t="s">
        <v>383</v>
      </c>
      <c r="C21" s="89" t="n">
        <v>2</v>
      </c>
      <c r="D21" s="89" t="n">
        <v>1</v>
      </c>
      <c r="E21" s="9"/>
      <c r="F21" s="89" t="s">
        <v>468</v>
      </c>
      <c r="G21" s="89" t="s">
        <v>468</v>
      </c>
      <c r="H21" s="89" t="s">
        <v>460</v>
      </c>
      <c r="I21" s="89" t="s">
        <v>468</v>
      </c>
      <c r="J21" s="89" t="s">
        <v>468</v>
      </c>
      <c r="K21" s="89" t="s">
        <v>463</v>
      </c>
      <c r="L21" s="89" t="s">
        <v>468</v>
      </c>
      <c r="M21" s="89" t="s">
        <v>468</v>
      </c>
      <c r="N21" s="89" t="s">
        <v>466</v>
      </c>
      <c r="O21" s="89" t="s">
        <v>468</v>
      </c>
      <c r="P21" s="89" t="s">
        <v>468</v>
      </c>
      <c r="Q21" s="89" t="s">
        <v>460</v>
      </c>
      <c r="R21" s="92" t="str">
        <f aca="false">Skills!Q$1 &amp; ": " &amp; F21 &amp; CHAR(10)</f>
        <v>1: SHUFFLE! ➜🔊</v>
      </c>
      <c r="S21" s="92"/>
      <c r="T21" s="9"/>
      <c r="U21" s="9"/>
      <c r="V21" s="9"/>
      <c r="W21" s="9"/>
      <c r="X21" s="9"/>
      <c r="Y21" s="9"/>
      <c r="Z21" s="9"/>
    </row>
    <row r="22" customFormat="false" ht="15" hidden="false" customHeight="false" outlineLevel="0" collapsed="false">
      <c r="A22" s="9" t="s">
        <v>469</v>
      </c>
      <c r="B22" s="9" t="s">
        <v>383</v>
      </c>
      <c r="C22" s="89" t="n">
        <v>2</v>
      </c>
      <c r="D22" s="89" t="n">
        <v>1</v>
      </c>
      <c r="E22" s="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92" t="str">
        <f aca="false">Skills!Q$1 &amp; ": " &amp; F22 &amp; CHAR(10)</f>
        <v>1:</v>
      </c>
      <c r="S22" s="92" t="s">
        <v>470</v>
      </c>
      <c r="T22" s="9"/>
      <c r="U22" s="9"/>
      <c r="V22" s="9"/>
      <c r="W22" s="9"/>
      <c r="X22" s="9"/>
      <c r="Y22" s="9"/>
      <c r="Z22" s="9"/>
    </row>
    <row r="23" customFormat="false" ht="15" hidden="false" customHeight="false" outlineLevel="0" collapsed="false">
      <c r="A23" s="9" t="s">
        <v>172</v>
      </c>
      <c r="B23" s="9" t="s">
        <v>383</v>
      </c>
      <c r="C23" s="89" t="n">
        <v>2</v>
      </c>
      <c r="D23" s="89" t="n">
        <v>1</v>
      </c>
      <c r="E23" s="9" t="s">
        <v>471</v>
      </c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92" t="str">
        <f aca="false">Skills!Q$1 &amp; ": " &amp; F23 &amp; CHAR(10)</f>
        <v>1:</v>
      </c>
      <c r="S23" s="92" t="s">
        <v>472</v>
      </c>
      <c r="T23" s="9"/>
      <c r="U23" s="9"/>
      <c r="V23" s="9"/>
      <c r="W23" s="9"/>
      <c r="X23" s="9"/>
      <c r="Y23" s="9"/>
      <c r="Z23" s="9"/>
    </row>
    <row r="24" customFormat="false" ht="15" hidden="false" customHeight="false" outlineLevel="0" collapsed="false">
      <c r="A24" s="9" t="s">
        <v>473</v>
      </c>
      <c r="B24" s="9" t="s">
        <v>383</v>
      </c>
      <c r="C24" s="89" t="n">
        <v>2</v>
      </c>
      <c r="D24" s="89" t="n">
        <v>1</v>
      </c>
      <c r="E24" s="9" t="s">
        <v>474</v>
      </c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92" t="str">
        <f aca="false">Skills!Q$1 &amp; ": " &amp; F24 &amp; CHAR(10)</f>
        <v>1:</v>
      </c>
      <c r="S24" s="92" t="s">
        <v>475</v>
      </c>
      <c r="T24" s="9"/>
      <c r="U24" s="9"/>
      <c r="V24" s="9"/>
      <c r="W24" s="9"/>
      <c r="X24" s="9"/>
      <c r="Y24" s="9"/>
      <c r="Z24" s="9"/>
    </row>
    <row r="25" customFormat="false" ht="15" hidden="false" customHeight="false" outlineLevel="0" collapsed="false">
      <c r="A25" s="9" t="s">
        <v>375</v>
      </c>
      <c r="B25" s="9" t="s">
        <v>383</v>
      </c>
      <c r="C25" s="89" t="n">
        <v>2</v>
      </c>
      <c r="D25" s="89" t="n">
        <v>3</v>
      </c>
      <c r="E25" s="9" t="s">
        <v>476</v>
      </c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92" t="str">
        <f aca="false">Skills!Q$1 &amp; ": " &amp; F25 &amp; CHAR(10)</f>
        <v>1:</v>
      </c>
      <c r="S25" s="92"/>
      <c r="T25" s="9"/>
      <c r="U25" s="9"/>
      <c r="V25" s="9"/>
      <c r="W25" s="9"/>
      <c r="X25" s="9"/>
      <c r="Y25" s="9"/>
      <c r="Z25" s="9"/>
    </row>
    <row r="26" customFormat="false" ht="15" hidden="false" customHeight="false" outlineLevel="0" collapsed="false">
      <c r="A26" s="9" t="s">
        <v>198</v>
      </c>
      <c r="B26" s="9" t="s">
        <v>477</v>
      </c>
      <c r="C26" s="89" t="n">
        <v>4</v>
      </c>
      <c r="D26" s="89" t="n">
        <v>0</v>
      </c>
      <c r="E26" s="9" t="s">
        <v>478</v>
      </c>
      <c r="F26" s="89" t="s">
        <v>479</v>
      </c>
      <c r="G26" s="89" t="s">
        <v>480</v>
      </c>
      <c r="H26" s="89" t="s">
        <v>481</v>
      </c>
      <c r="I26" s="89" t="s">
        <v>482</v>
      </c>
      <c r="J26" s="89" t="s">
        <v>480</v>
      </c>
      <c r="K26" s="89" t="s">
        <v>483</v>
      </c>
      <c r="L26" s="89" t="s">
        <v>479</v>
      </c>
      <c r="M26" s="89" t="s">
        <v>480</v>
      </c>
      <c r="N26" s="89" t="s">
        <v>484</v>
      </c>
      <c r="O26" s="89" t="s">
        <v>480</v>
      </c>
      <c r="P26" s="89" t="s">
        <v>485</v>
      </c>
      <c r="Q26" s="89" t="s">
        <v>480</v>
      </c>
      <c r="R26" s="92" t="str">
        <f aca="false">Skills!Q$1 &amp; ": " &amp; F26 &amp; CHAR(10)</f>
        <v>1: Zzzt. 📷</v>
      </c>
      <c r="S26" s="92"/>
      <c r="T26" s="9"/>
      <c r="U26" s="9"/>
      <c r="V26" s="9"/>
      <c r="W26" s="9"/>
      <c r="X26" s="9"/>
      <c r="Y26" s="9"/>
      <c r="Z26" s="9"/>
    </row>
    <row r="27" customFormat="false" ht="15" hidden="false" customHeight="false" outlineLevel="0" collapsed="false">
      <c r="A27" s="9" t="s">
        <v>200</v>
      </c>
      <c r="B27" s="9" t="s">
        <v>477</v>
      </c>
      <c r="C27" s="89" t="n">
        <v>2</v>
      </c>
      <c r="D27" s="89" t="n">
        <v>2</v>
      </c>
      <c r="E27" s="9"/>
      <c r="F27" s="89" t="s">
        <v>436</v>
      </c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92" t="str">
        <f aca="false">Skills!Q$1 &amp; ": " &amp; F27 &amp; CHAR(10)</f>
        <v>1: YOINK! +$1k</v>
      </c>
      <c r="S27" s="92"/>
      <c r="T27" s="9"/>
      <c r="U27" s="9"/>
      <c r="V27" s="9"/>
      <c r="W27" s="9"/>
      <c r="X27" s="9"/>
      <c r="Y27" s="9"/>
      <c r="Z27" s="9"/>
    </row>
    <row r="28" customFormat="false" ht="15" hidden="false" customHeight="false" outlineLevel="0" collapsed="false">
      <c r="A28" s="9" t="s">
        <v>486</v>
      </c>
      <c r="B28" s="9" t="s">
        <v>477</v>
      </c>
      <c r="C28" s="89" t="n">
        <v>2</v>
      </c>
      <c r="D28" s="89" t="n">
        <v>2</v>
      </c>
      <c r="E28" s="9" t="s">
        <v>487</v>
      </c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92" t="str">
        <f aca="false">Skills!Q$1 &amp; ": " &amp; F28 &amp; CHAR(10)</f>
        <v>1:</v>
      </c>
      <c r="S28" s="92"/>
      <c r="T28" s="9"/>
      <c r="U28" s="9"/>
      <c r="V28" s="9"/>
      <c r="W28" s="9"/>
      <c r="X28" s="9"/>
      <c r="Y28" s="9"/>
      <c r="Z28" s="9"/>
    </row>
    <row r="29" customFormat="false" ht="15" hidden="false" customHeight="false" outlineLevel="0" collapsed="false">
      <c r="A29" s="9" t="s">
        <v>488</v>
      </c>
      <c r="B29" s="9" t="s">
        <v>477</v>
      </c>
      <c r="C29" s="89" t="n">
        <v>2</v>
      </c>
      <c r="D29" s="89" t="n">
        <v>2</v>
      </c>
      <c r="E29" s="9" t="s">
        <v>489</v>
      </c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92" t="str">
        <f aca="false">Skills!Q$1 &amp; ": " &amp; F29 &amp; CHAR(10)</f>
        <v>1:</v>
      </c>
      <c r="S29" s="92" t="s">
        <v>490</v>
      </c>
      <c r="T29" s="9"/>
      <c r="U29" s="9"/>
      <c r="V29" s="9"/>
      <c r="W29" s="9"/>
      <c r="X29" s="9"/>
      <c r="Y29" s="9"/>
      <c r="Z29" s="9"/>
    </row>
    <row r="30" customFormat="false" ht="15" hidden="false" customHeight="false" outlineLevel="0" collapsed="false">
      <c r="A30" s="9" t="s">
        <v>491</v>
      </c>
      <c r="B30" s="9" t="s">
        <v>477</v>
      </c>
      <c r="C30" s="89" t="n">
        <v>2</v>
      </c>
      <c r="D30" s="89" t="n">
        <v>5</v>
      </c>
      <c r="E30" s="9" t="s">
        <v>492</v>
      </c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92" t="str">
        <f aca="false">Skills!Q$1 &amp; ": " &amp; F30 &amp; CHAR(10)</f>
        <v>1:</v>
      </c>
      <c r="S30" s="92" t="s">
        <v>493</v>
      </c>
      <c r="T30" s="9"/>
      <c r="U30" s="9"/>
      <c r="V30" s="9"/>
      <c r="W30" s="9"/>
      <c r="X30" s="9"/>
      <c r="Y30" s="9"/>
      <c r="Z30" s="9"/>
    </row>
    <row r="31" customFormat="false" ht="15" hidden="false" customHeight="false" outlineLevel="0" collapsed="false">
      <c r="A31" s="9"/>
      <c r="B31" s="9"/>
      <c r="C31" s="89"/>
      <c r="D31" s="89"/>
      <c r="E31" s="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92"/>
      <c r="S31" s="92" t="s">
        <v>494</v>
      </c>
      <c r="T31" s="9"/>
      <c r="U31" s="9"/>
      <c r="V31" s="9"/>
      <c r="W31" s="9"/>
      <c r="X31" s="9"/>
      <c r="Y31" s="9"/>
      <c r="Z31" s="9"/>
    </row>
    <row r="32" customFormat="false" ht="15" hidden="false" customHeight="fals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5" hidden="false" customHeight="false" outlineLevel="0" collapsed="false">
      <c r="A33" s="87" t="s">
        <v>495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5" hidden="false" customHeight="false" outlineLevel="0" collapsed="false">
      <c r="A34" s="44" t="s">
        <v>172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5" hidden="false" customHeight="false" outlineLevel="0" collapsed="false">
      <c r="A35" s="44" t="s">
        <v>195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5" hidden="false" customHeight="false" outlineLevel="0" collapsed="false">
      <c r="A36" s="54" t="s">
        <v>437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5" hidden="false" customHeight="false" outlineLevel="0" collapsed="false">
      <c r="A37" s="54" t="s">
        <v>171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5" hidden="false" customHeight="false" outlineLevel="0" collapsed="false">
      <c r="A38" s="60" t="s">
        <v>181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5" hidden="false" customHeight="false" outlineLevel="0" collapsed="false">
      <c r="A39" s="60" t="s">
        <v>496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5" hidden="false" customHeight="false" outlineLevel="0" collapsed="false">
      <c r="A40" s="66" t="s">
        <v>159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5" hidden="false" customHeight="false" outlineLevel="0" collapsed="false">
      <c r="A41" s="66" t="s">
        <v>188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5" hidden="false" customHeight="false" outlineLevel="0" collapsed="false">
      <c r="A42" s="72" t="s">
        <v>447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5" hidden="false" customHeight="false" outlineLevel="0" collapsed="false">
      <c r="A43" s="72" t="s">
        <v>163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5" hidden="false" customHeight="false" outlineLevel="0" collapsed="false">
      <c r="A44" s="78" t="s">
        <v>200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5" hidden="false" customHeight="false" outlineLevel="0" collapsed="false">
      <c r="A45" s="78" t="s">
        <v>497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5" hidden="false" customHeight="fals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5" hidden="false" customHeight="false" outlineLevel="0" collapsed="false">
      <c r="A47" s="87" t="s">
        <v>498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5" hidden="false" customHeight="false" outlineLevel="0" collapsed="false">
      <c r="A48" s="9" t="s">
        <v>218</v>
      </c>
      <c r="B48" s="9" t="str">
        <f aca="false">VLOOKUP(A48,Actions,2,0)</f>
        <v>👊➜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5" hidden="false" customHeight="false" outlineLevel="0" collapsed="false">
      <c r="A49" s="9" t="s">
        <v>229</v>
      </c>
      <c r="B49" s="9" t="str">
        <f aca="false">VLOOKUP(A49,Actions,2,0)</f>
        <v>👊👊🔊🔊🔊➜➜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5" hidden="false" customHeight="false" outlineLevel="0" collapsed="false">
      <c r="A50" s="9" t="s">
        <v>231</v>
      </c>
      <c r="B50" s="9" t="str">
        <f aca="false">VLOOKUP(A50,Actions,2,0)</f>
        <v>🔓👊👊📷🔊⚠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5" hidden="false" customHeight="false" outlineLevel="0" collapsed="false">
      <c r="A51" s="9" t="s">
        <v>387</v>
      </c>
      <c r="B51" s="9" t="str">
        <f aca="false">VLOOKUP(A51,Actions,2,0)</f>
        <v>💡➜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5" hidden="false" customHeight="false" outlineLevel="0" collapsed="false">
      <c r="A52" s="9" t="s">
        <v>399</v>
      </c>
      <c r="B52" s="9" t="str">
        <f aca="false">VLOOKUP(A52,Actions,2,0)</f>
        <v>👊🔊➜➜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5" hidden="false" customHeight="false" outlineLevel="0" collapsed="false">
      <c r="A53" s="9" t="s">
        <v>499</v>
      </c>
      <c r="B53" s="9" t="str">
        <f aca="false">VLOOKUP(A53,Actions,2,0)</f>
        <v>#N/A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5" hidden="false" customHeight="false" outlineLevel="0" collapsed="false">
      <c r="A54" s="9" t="s">
        <v>235</v>
      </c>
      <c r="B54" s="9" t="str">
        <f aca="false">VLOOKUP(A54,Actions,2,0)</f>
        <v>💡💡🔊🔍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5" hidden="false" customHeight="false" outlineLevel="0" collapsed="false">
      <c r="A55" s="9" t="s">
        <v>157</v>
      </c>
      <c r="B55" s="9" t="str">
        <f aca="false">VLOOKUP(A55,Actions,2,0)</f>
        <v>🔍🔍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5" hidden="false" customHeight="false" outlineLevel="0" collapsed="false">
      <c r="A57" s="87" t="s">
        <v>500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5" hidden="false" customHeight="false" outlineLevel="0" collapsed="false">
      <c r="A58" s="9" t="s">
        <v>397</v>
      </c>
      <c r="B58" s="9" t="str">
        <f aca="false">VLOOKUP(A58,Actions,2,0)</f>
        <v>👊💡➜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5" hidden="false" customHeight="false" outlineLevel="0" collapsed="false">
      <c r="A59" s="9" t="s">
        <v>227</v>
      </c>
      <c r="B59" s="9" t="str">
        <f aca="false">VLOOKUP(A59,Actions,2,0)</f>
        <v>🔓👊📷🔊🔊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5" hidden="false" customHeight="false" outlineLevel="0" collapsed="false">
      <c r="A60" s="9" t="s">
        <v>405</v>
      </c>
      <c r="B60" s="9" t="str">
        <f aca="false">VLOOKUP(A60,Actions,2,0)</f>
        <v>👊👊👊🔊🔊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5" hidden="false" customHeight="false" outlineLevel="0" collapsed="false">
      <c r="A61" s="9"/>
      <c r="B61" s="9" t="str">
        <f aca="false">VLOOKUP(A61,Actions,2,0)</f>
        <v>#N/A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5" hidden="false" customHeight="false" outlineLevel="0" collapsed="false">
      <c r="A62" s="9"/>
      <c r="B62" s="9" t="str">
        <f aca="false">VLOOKUP(A62,Actions,2,0)</f>
        <v>#N/A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5" hidden="false" customHeight="false" outlineLevel="0" collapsed="false">
      <c r="A63" s="9"/>
      <c r="B63" s="9" t="str">
        <f aca="false">VLOOKUP(A63,Actions,2,0)</f>
        <v>#N/A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:K25 A1"/>
    </sheetView>
  </sheetViews>
  <sheetFormatPr defaultRowHeight="15"/>
  <cols>
    <col collapsed="false" hidden="false" max="2" min="1" style="0" width="17.3775510204082"/>
    <col collapsed="false" hidden="false" max="3" min="3" style="0" width="10"/>
    <col collapsed="false" hidden="false" max="4" min="4" style="0" width="30.2448979591837"/>
    <col collapsed="false" hidden="false" max="5" min="5" style="0" width="33.6326530612245"/>
    <col collapsed="false" hidden="false" max="6" min="6" style="0" width="17.1275510204082"/>
    <col collapsed="false" hidden="false" max="7" min="7" style="0" width="11.8775510204082"/>
    <col collapsed="false" hidden="false" max="26" min="8" style="0" width="7.63265306122449"/>
    <col collapsed="false" hidden="false" max="1025" min="27" style="0" width="15.1275510204082"/>
  </cols>
  <sheetData>
    <row r="1" customFormat="false" ht="15" hidden="false" customHeight="false" outlineLevel="0" collapsed="false">
      <c r="A1" s="9"/>
      <c r="B1" s="9"/>
      <c r="C1" s="9"/>
      <c r="D1" s="9"/>
      <c r="E1" s="87" t="s">
        <v>501</v>
      </c>
      <c r="F1" s="87" t="s">
        <v>502</v>
      </c>
      <c r="G1" s="87" t="s">
        <v>503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15" hidden="false" customHeight="false" outlineLevel="0" collapsed="false">
      <c r="A2" s="92" t="s">
        <v>504</v>
      </c>
      <c r="B2" s="92" t="s">
        <v>17</v>
      </c>
      <c r="C2" s="92" t="s">
        <v>72</v>
      </c>
      <c r="D2" s="92" t="s">
        <v>505</v>
      </c>
      <c r="E2" s="92" t="s">
        <v>506</v>
      </c>
      <c r="F2" s="92" t="s">
        <v>507</v>
      </c>
      <c r="G2" s="92" t="s">
        <v>508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5" hidden="false" customHeight="false" outlineLevel="0" collapsed="false">
      <c r="A3" s="92" t="s">
        <v>509</v>
      </c>
      <c r="B3" s="92" t="s">
        <v>510</v>
      </c>
      <c r="C3" s="92" t="s">
        <v>32</v>
      </c>
      <c r="D3" s="92" t="s">
        <v>511</v>
      </c>
      <c r="E3" s="92" t="s">
        <v>512</v>
      </c>
      <c r="F3" s="9"/>
      <c r="G3" s="9" t="s">
        <v>513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5" hidden="false" customHeight="false" outlineLevel="0" collapsed="false">
      <c r="A4" s="92" t="s">
        <v>514</v>
      </c>
      <c r="B4" s="92" t="s">
        <v>98</v>
      </c>
      <c r="C4" s="92" t="s">
        <v>46</v>
      </c>
      <c r="D4" s="92" t="s">
        <v>515</v>
      </c>
      <c r="E4" s="92" t="s">
        <v>516</v>
      </c>
      <c r="F4" s="92" t="s">
        <v>517</v>
      </c>
      <c r="G4" s="92" t="s">
        <v>518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5" hidden="false" customHeight="false" outlineLevel="0" collapsed="false">
      <c r="A5" s="92" t="s">
        <v>519</v>
      </c>
      <c r="B5" s="92" t="s">
        <v>99</v>
      </c>
      <c r="C5" s="92" t="s">
        <v>73</v>
      </c>
      <c r="D5" s="92" t="s">
        <v>520</v>
      </c>
      <c r="E5" s="92" t="s">
        <v>521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5" hidden="false" customHeight="false" outlineLevel="0" collapsed="false">
      <c r="A6" s="92" t="s">
        <v>522</v>
      </c>
      <c r="B6" s="92" t="s">
        <v>59</v>
      </c>
      <c r="C6" s="92" t="s">
        <v>60</v>
      </c>
      <c r="D6" s="92" t="s">
        <v>523</v>
      </c>
      <c r="E6" s="92" t="s">
        <v>524</v>
      </c>
      <c r="F6" s="92" t="s">
        <v>525</v>
      </c>
      <c r="G6" s="92" t="s">
        <v>526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5" hidden="false" customHeight="false" outlineLevel="0" collapsed="false">
      <c r="A7" s="92" t="s">
        <v>527</v>
      </c>
      <c r="B7" s="92" t="s">
        <v>528</v>
      </c>
      <c r="C7" s="92" t="s">
        <v>432</v>
      </c>
      <c r="D7" s="92" t="s">
        <v>529</v>
      </c>
      <c r="E7" s="92" t="s">
        <v>530</v>
      </c>
      <c r="F7" s="92" t="s">
        <v>531</v>
      </c>
      <c r="G7" s="92" t="s">
        <v>532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5" hidden="false" customHeight="false" outlineLevel="0" collapsed="false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5" hidden="false" customHeight="false" outlineLevel="0" collapsed="false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5" hidden="false" customHeight="fals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5" hidden="false" customHeight="fals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5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5" hidden="false" customHeight="false" outlineLevel="0" collapsed="false">
      <c r="A13" s="9" t="s">
        <v>533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5" hidden="false" customHeight="false" outlineLevel="0" collapsed="false">
      <c r="A14" s="9" t="s">
        <v>534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5" hidden="false" customHeight="false" outlineLevel="0" collapsed="false">
      <c r="A15" s="30" t="s">
        <v>535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5" hidden="false" customHeight="false" outlineLevel="0" collapsed="false">
      <c r="A16" s="9" t="s">
        <v>536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5" hidden="false" customHeight="false" outlineLevel="0" collapsed="false">
      <c r="A17" s="9" t="s">
        <v>537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5" hidden="false" customHeight="false" outlineLevel="0" collapsed="false">
      <c r="A18" s="9" t="s">
        <v>538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5" hidden="false" customHeight="false" outlineLevel="0" collapsed="false">
      <c r="A19" s="9" t="s">
        <v>539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5" hidden="false" customHeight="false" outlineLevel="0" collapsed="false">
      <c r="A20" s="9" t="s">
        <v>540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5" hidden="false" customHeight="false" outlineLevel="0" collapsed="false">
      <c r="A21" s="9" t="s">
        <v>541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5" hidden="false" customHeight="false" outlineLevel="0" collapsed="false">
      <c r="A22" s="9" t="s">
        <v>542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5" hidden="false" customHeight="false" outlineLevel="0" collapsed="false">
      <c r="A23" s="9" t="s">
        <v>543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pl-PL</dc:language>
  <cp:revision>0</cp:revision>
</cp:coreProperties>
</file>