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oxmi\OneDrive\Documentos\PROJETOS - Em andamento\Projeto Financeiro\data\"/>
    </mc:Choice>
  </mc:AlternateContent>
  <xr:revisionPtr revIDLastSave="0" documentId="13_ncr:1_{6ADB77A0-087C-4E17-88D9-0B52BC54A430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JANEIRO" sheetId="27" r:id="rId1"/>
    <sheet name="FEVEREIRO" sheetId="28" r:id="rId2"/>
    <sheet name="MARÇO" sheetId="26" r:id="rId3"/>
    <sheet name="ABRIL" sheetId="29" r:id="rId4"/>
  </sheets>
  <externalReferences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9" l="1"/>
  <c r="B14" i="29"/>
  <c r="B13" i="29"/>
  <c r="B12" i="29"/>
  <c r="B6" i="29"/>
  <c r="B4" i="29"/>
  <c r="B3" i="29"/>
  <c r="B1" i="29"/>
  <c r="B5" i="29" s="1"/>
  <c r="B16" i="29" l="1"/>
  <c r="B17" i="29"/>
  <c r="B8" i="29" s="1"/>
</calcChain>
</file>

<file path=xl/sharedStrings.xml><?xml version="1.0" encoding="utf-8"?>
<sst xmlns="http://schemas.openxmlformats.org/spreadsheetml/2006/main" count="68" uniqueCount="17">
  <si>
    <t>TOTAL RECEBIDAS GERAL</t>
  </si>
  <si>
    <t>TOTAL RECEBIDAS + TRÂNSITO</t>
  </si>
  <si>
    <t>COMPRA PARA ATACADO</t>
  </si>
  <si>
    <t>PERDAS LOJAS</t>
  </si>
  <si>
    <t xml:space="preserve">FATURAMENTO LOJAS </t>
  </si>
  <si>
    <t>RESULTADO DO FATURAMENTO</t>
  </si>
  <si>
    <t>LIMITE COMPRA MÊS</t>
  </si>
  <si>
    <t>SALDO DISPONIVEL PARA COMPRAS</t>
  </si>
  <si>
    <t>COMPRAS EM TRÂNSITO</t>
  </si>
  <si>
    <t>TOTAL COMPRAS NOTA FISCAL</t>
  </si>
  <si>
    <t>TOTAL COMPRAS NOTA ESPECIAL</t>
  </si>
  <si>
    <t>CUSTO FIXO GERAL (CD + LOJAS)</t>
  </si>
  <si>
    <t>TRANSFERENCIA PRODUTO ENTRE LOJAS</t>
  </si>
  <si>
    <t>COMPRAS PARA APROVAR (PENDENTE)</t>
  </si>
  <si>
    <t>FATURAMENTO DISPLAY/ATACADO</t>
  </si>
  <si>
    <t>DEVOLUÇÃO</t>
  </si>
  <si>
    <t xml:space="preserve">DESCONTO LOJAS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</si>
</sst>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44" fontId="0" fillId="0" borderId="1" xfId="3" applyFont="1" applyFill="1" applyBorder="1"/>
    <xf numFmtId="44" fontId="0" fillId="0" borderId="0" xfId="0" applyNumberFormat="1"/>
    <xf numFmtId="0" fontId="3" fillId="0" borderId="1" xfId="0" applyFont="1" applyBorder="1"/>
    <xf numFmtId="44" fontId="3" fillId="0" borderId="1" xfId="3" applyFont="1" applyFill="1" applyBorder="1"/>
    <xf numFmtId="44" fontId="0" fillId="0" borderId="0" xfId="1" applyFont="1"/>
    <xf numFmtId="9" fontId="0" fillId="0" borderId="0" xfId="2" applyFont="1"/>
    <xf numFmtId="0" fontId="1" fillId="2" borderId="1" xfId="0" applyFont="1" applyFill="1" applyBorder="1"/>
    <xf numFmtId="44" fontId="1" fillId="2" borderId="1" xfId="3" applyFont="1" applyFill="1" applyBorder="1"/>
    <xf numFmtId="0" fontId="0" fillId="2" borderId="1" xfId="0" applyFill="1" applyBorder="1"/>
    <xf numFmtId="44" fontId="0" fillId="2" borderId="1" xfId="3" applyFont="1" applyFill="1" applyBorder="1"/>
    <xf numFmtId="44" fontId="4" fillId="2" borderId="1" xfId="3" applyFont="1" applyFill="1" applyBorder="1"/>
    <xf numFmtId="0" fontId="4" fillId="3" borderId="1" xfId="0" applyFont="1" applyFill="1" applyBorder="1"/>
    <xf numFmtId="44" fontId="1" fillId="3" borderId="1" xfId="3" applyFont="1" applyFill="1" applyBorder="1"/>
    <xf numFmtId="0" fontId="1" fillId="3" borderId="1" xfId="0" applyFont="1" applyFill="1" applyBorder="1"/>
    <xf numFmtId="0" fontId="3" fillId="3" borderId="1" xfId="0" applyFont="1" applyFill="1" applyBorder="1"/>
    <xf numFmtId="44" fontId="0" fillId="3" borderId="1" xfId="3" applyFont="1" applyFill="1" applyBorder="1"/>
    <xf numFmtId="0" fontId="3" fillId="3" borderId="2" xfId="0" applyFont="1" applyFill="1" applyBorder="1"/>
    <xf numFmtId="44" fontId="1" fillId="0" borderId="1" xfId="3" applyFont="1" applyFill="1" applyBorder="1"/>
    <xf numFmtId="0" fontId="1" fillId="0" borderId="1" xfId="0" applyFont="1" applyBorder="1"/>
    <xf numFmtId="44" fontId="1" fillId="3" borderId="2" xfId="3" applyFont="1" applyFill="1" applyBorder="1"/>
    <xf numFmtId="44" fontId="6" fillId="0" borderId="1" xfId="3" applyFont="1" applyFill="1" applyBorder="1"/>
    <xf numFmtId="44" fontId="7" fillId="0" borderId="1" xfId="3" applyFont="1" applyFill="1" applyBorder="1"/>
  </cellXfs>
  <cellStyles count="12">
    <cellStyle name="Moeda" xfId="1" builtinId="4"/>
    <cellStyle name="Moeda 10" xfId="11" xr:uid="{06CBEE29-0604-4319-8053-EBD3E0E38B1D}"/>
    <cellStyle name="Moeda 2" xfId="3" xr:uid="{00000000-0005-0000-0000-000001000000}"/>
    <cellStyle name="Moeda 3" xfId="4" xr:uid="{5E9EED64-C0E1-4FB7-89DA-A31FF8440AA8}"/>
    <cellStyle name="Moeda 4" xfId="5" xr:uid="{FF3B5B7D-33C1-4989-8524-ABE9D3C795BD}"/>
    <cellStyle name="Moeda 5" xfId="6" xr:uid="{EF2721F1-59A4-4400-990D-22D0F8AF8C04}"/>
    <cellStyle name="Moeda 6" xfId="7" xr:uid="{08D2E776-E247-4F0C-8AC0-FF171F0EFEFA}"/>
    <cellStyle name="Moeda 7" xfId="8" xr:uid="{7E051E36-4BF2-49ED-B2F0-ABAA1A06529A}"/>
    <cellStyle name="Moeda 8" xfId="9" xr:uid="{D02F62D2-917F-4C85-8A3F-6E45FD66A147}"/>
    <cellStyle name="Moeda 9" xfId="10" xr:uid="{376B163C-24CD-48C2-8472-7A16CF0E62BD}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A3FF"/>
      <color rgb="FF00FF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28577</xdr:rowOff>
    </xdr:from>
    <xdr:to>
      <xdr:col>2</xdr:col>
      <xdr:colOff>276224</xdr:colOff>
      <xdr:row>12</xdr:row>
      <xdr:rowOff>114301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0A75C1-FCF9-4C34-85ED-8B556C014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314577"/>
          <a:ext cx="276224" cy="276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28577</xdr:rowOff>
    </xdr:from>
    <xdr:to>
      <xdr:col>2</xdr:col>
      <xdr:colOff>276224</xdr:colOff>
      <xdr:row>12</xdr:row>
      <xdr:rowOff>114301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C9710B7-5157-443B-8046-45E610E58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314577"/>
          <a:ext cx="276224" cy="2762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28577</xdr:rowOff>
    </xdr:from>
    <xdr:to>
      <xdr:col>2</xdr:col>
      <xdr:colOff>276224</xdr:colOff>
      <xdr:row>12</xdr:row>
      <xdr:rowOff>114301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A4F4415-604B-102F-8F17-7109B0C6F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2790827"/>
          <a:ext cx="276224" cy="2762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94187</xdr:rowOff>
    </xdr:from>
    <xdr:to>
      <xdr:col>2</xdr:col>
      <xdr:colOff>0</xdr:colOff>
      <xdr:row>8</xdr:row>
      <xdr:rowOff>47625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4942DBF-C284-4204-AC3C-0DD54D5F0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1703912"/>
          <a:ext cx="905541" cy="524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srvfox\servidor\FOXMIX%202024\FINANCEIRO%202022\RELATORIOS%20FINANCEIRO\2025\ALIMENTO\04.2025\1.%20RELAT&#211;RIO%20DE%20VENDAS%2004.2025.xlsx" TargetMode="External"/><Relationship Id="rId1" Type="http://schemas.openxmlformats.org/officeDocument/2006/relationships/externalLinkPath" Target="file:///\\srvfox\servidor\FOXMIX%202024\FINANCEIRO%202022\RELATORIOS%20FINANCEIRO\2025\ALIMENTO\04.2025\1.%20RELAT&#211;RIO%20DE%20VENDAS%2004.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srvfox\servidor\FOXMIX%202024\FINANCEIRO%202022\RELATORIOS%20FINANCEIRO\2025\ALIMENTO\04.2025\DESCONTOS%20LOJAS%20ABRIL.xlsx" TargetMode="External"/><Relationship Id="rId1" Type="http://schemas.openxmlformats.org/officeDocument/2006/relationships/externalLinkPath" Target="file:///\\srvfox\servidor\FOXMIX%202024\FINANCEIRO%202022\RELATORIOS%20FINANCEIRO\2025\ALIMENTO\04.2025\DESCONTOS%20LOJAS%20ABRI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srvfox\servidor\FOXMIX%202024\FINANCEIRO%202022\RELATORIOS%20FINANCEIRO\2025\ALIMENTO\04.2025\2.%20CONTA%20CORRENTE%2004.2025.xlsm" TargetMode="External"/><Relationship Id="rId1" Type="http://schemas.openxmlformats.org/officeDocument/2006/relationships/externalLinkPath" Target="file:///\\srvfox\servidor\FOXMIX%202024\FINANCEIRO%202022\RELATORIOS%20FINANCEIRO\2025\ALIMENTO\04.2025\2.%20CONTA%20CORRENTE%2004.2025.xlsm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srvfox\servidor\FOXMIX%202024\FINANCEIRO%202022\RELATORIOS%20FINANCEIRO\2025\ALIMENTO\04.2025\3.%20COMPRAS%20%2004.2025.xlsx" TargetMode="External"/><Relationship Id="rId1" Type="http://schemas.openxmlformats.org/officeDocument/2006/relationships/externalLinkPath" Target="file:///\\srvfox\servidor\FOXMIX%202024\FINANCEIRO%202022\RELATORIOS%20FINANCEIRO\2025\ALIMENTO\04.2025\3.%20COMPRAS%20%2004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4-10"/>
      <sheetName val="Planilha2"/>
      <sheetName val="Planilha3"/>
      <sheetName val="01.2025"/>
      <sheetName val="02.2025"/>
      <sheetName val="03.2025"/>
      <sheetName val="04.2025"/>
      <sheetName val="HISTORICO"/>
      <sheetName val="ANALISE ANUAL"/>
      <sheetName val="RANKINGS"/>
      <sheetName val="ANALISE TRIMESTRAL"/>
      <sheetName val="GRAFICO "/>
      <sheetName val="IMPRESSAO"/>
      <sheetName val="GRAFICO APRESENTACAO "/>
      <sheetName val="ACUMULADO MÊS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E15">
            <v>64774.969999999994</v>
          </cell>
          <cell r="G15">
            <v>28.4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RAL"/>
      <sheetName val="RESUMO"/>
      <sheetName val="AMD 01"/>
      <sheetName val="AMD 02"/>
      <sheetName val="AMD 04"/>
      <sheetName val="AMD 05"/>
      <sheetName val="AMD 06"/>
      <sheetName val="AMD 07"/>
      <sheetName val="AMD 08"/>
      <sheetName val="AMD 09"/>
      <sheetName val="AMD 10"/>
      <sheetName val="AMD 11"/>
      <sheetName val="graficos resultados"/>
    </sheetNames>
    <sheetDataSet>
      <sheetData sheetId="0"/>
      <sheetData sheetId="1">
        <row r="37">
          <cell r="BT37">
            <v>103.16999999999999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TEMBRO"/>
      <sheetName val="OUTUBRO"/>
      <sheetName val="NOVEMBRO"/>
      <sheetName val="DEZEMBRO"/>
      <sheetName val="04.2025"/>
      <sheetName val="extra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">
          <cell r="F5">
            <v>5338.96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DIDOS PENDENTES"/>
      <sheetName val="PEDIDOS ENTREGUES"/>
      <sheetName val="DEVOLUÇÃO"/>
    </sheetNames>
    <sheetDataSet>
      <sheetData sheetId="0">
        <row r="8">
          <cell r="B8">
            <v>9212.5400000000009</v>
          </cell>
        </row>
        <row r="9">
          <cell r="B9">
            <v>976</v>
          </cell>
        </row>
      </sheetData>
      <sheetData sheetId="1">
        <row r="2">
          <cell r="D2">
            <v>29987.64</v>
          </cell>
        </row>
        <row r="3">
          <cell r="D3">
            <v>1820.07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0254-7244-46C7-8247-89A2098A1CD2}">
  <dimension ref="A1:J18"/>
  <sheetViews>
    <sheetView showGridLines="0" zoomScaleNormal="100" workbookViewId="0">
      <selection activeCell="A21" sqref="A21"/>
    </sheetView>
  </sheetViews>
  <sheetFormatPr defaultRowHeight="15" x14ac:dyDescent="0.25"/>
  <cols>
    <col min="1" max="1" width="46" customWidth="1"/>
    <col min="2" max="2" width="15.85546875" bestFit="1" customWidth="1"/>
    <col min="3" max="3" width="19.7109375" bestFit="1" customWidth="1"/>
    <col min="4" max="4" width="15.85546875" bestFit="1" customWidth="1"/>
    <col min="5" max="5" width="14.28515625" hidden="1" customWidth="1"/>
    <col min="6" max="6" width="15.85546875" bestFit="1" customWidth="1"/>
    <col min="7" max="7" width="9.28515625" bestFit="1" customWidth="1"/>
    <col min="9" max="9" width="14.28515625" bestFit="1" customWidth="1"/>
  </cols>
  <sheetData>
    <row r="1" spans="1:4" x14ac:dyDescent="0.25">
      <c r="A1" s="8" t="s">
        <v>4</v>
      </c>
      <c r="B1" s="9">
        <v>194744.32000000001</v>
      </c>
      <c r="C1" s="6"/>
    </row>
    <row r="2" spans="1:4" x14ac:dyDescent="0.25">
      <c r="A2" s="8" t="s">
        <v>14</v>
      </c>
      <c r="B2" s="9">
        <v>8071.32</v>
      </c>
    </row>
    <row r="3" spans="1:4" x14ac:dyDescent="0.25">
      <c r="A3" s="8" t="s">
        <v>16</v>
      </c>
      <c r="B3" s="9">
        <v>0</v>
      </c>
    </row>
    <row r="4" spans="1:4" x14ac:dyDescent="0.25">
      <c r="A4" s="8" t="s">
        <v>3</v>
      </c>
      <c r="B4" s="9">
        <v>678.19999999999993</v>
      </c>
    </row>
    <row r="5" spans="1:4" x14ac:dyDescent="0.25">
      <c r="A5" s="10" t="s">
        <v>5</v>
      </c>
      <c r="B5" s="11">
        <v>202137.44</v>
      </c>
    </row>
    <row r="6" spans="1:4" x14ac:dyDescent="0.25">
      <c r="A6" s="1" t="s">
        <v>6</v>
      </c>
      <c r="B6" s="19">
        <v>81126.256000000008</v>
      </c>
    </row>
    <row r="7" spans="1:4" x14ac:dyDescent="0.25">
      <c r="A7" s="1" t="s">
        <v>2</v>
      </c>
      <c r="B7" s="2">
        <v>2000</v>
      </c>
    </row>
    <row r="8" spans="1:4" x14ac:dyDescent="0.25">
      <c r="A8" s="1" t="s">
        <v>7</v>
      </c>
      <c r="B8" s="22">
        <v>19640.946000000011</v>
      </c>
    </row>
    <row r="9" spans="1:4" x14ac:dyDescent="0.25">
      <c r="A9" s="20" t="s">
        <v>11</v>
      </c>
      <c r="B9" s="5">
        <v>142000</v>
      </c>
      <c r="D9" s="6"/>
    </row>
    <row r="10" spans="1:4" x14ac:dyDescent="0.25">
      <c r="A10" s="20" t="s">
        <v>15</v>
      </c>
      <c r="B10" s="5">
        <v>621.75</v>
      </c>
    </row>
    <row r="11" spans="1:4" x14ac:dyDescent="0.25">
      <c r="A11" s="8" t="s">
        <v>12</v>
      </c>
      <c r="B11" s="12">
        <v>85394.39</v>
      </c>
    </row>
    <row r="12" spans="1:4" x14ac:dyDescent="0.25">
      <c r="A12" s="13" t="s">
        <v>13</v>
      </c>
      <c r="B12" s="14">
        <v>14416.5</v>
      </c>
    </row>
    <row r="13" spans="1:4" x14ac:dyDescent="0.25">
      <c r="A13" s="13" t="s">
        <v>8</v>
      </c>
      <c r="B13" s="14">
        <v>0</v>
      </c>
    </row>
    <row r="14" spans="1:4" x14ac:dyDescent="0.25">
      <c r="A14" s="15" t="s">
        <v>9</v>
      </c>
      <c r="B14" s="14">
        <v>51592.819999999992</v>
      </c>
    </row>
    <row r="15" spans="1:4" x14ac:dyDescent="0.25">
      <c r="A15" s="15" t="s">
        <v>10</v>
      </c>
      <c r="B15" s="14">
        <v>9892.4900000000016</v>
      </c>
    </row>
    <row r="16" spans="1:4" x14ac:dyDescent="0.25">
      <c r="A16" s="16" t="s">
        <v>0</v>
      </c>
      <c r="B16" s="17">
        <v>61485.31</v>
      </c>
    </row>
    <row r="17" spans="1:10" x14ac:dyDescent="0.25">
      <c r="A17" s="18" t="s">
        <v>1</v>
      </c>
      <c r="B17" s="21">
        <v>61485.31</v>
      </c>
    </row>
    <row r="18" spans="1:10" x14ac:dyDescent="0.25">
      <c r="A18" s="4"/>
      <c r="B18" s="2">
        <v>0</v>
      </c>
      <c r="I18" s="3"/>
      <c r="J18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A38C-85E0-4DCE-8158-EA7DF11541CC}">
  <dimension ref="A1:J18"/>
  <sheetViews>
    <sheetView workbookViewId="0">
      <selection activeCell="A21" sqref="A21"/>
    </sheetView>
  </sheetViews>
  <sheetFormatPr defaultRowHeight="15" x14ac:dyDescent="0.25"/>
  <cols>
    <col min="1" max="1" width="46" customWidth="1"/>
    <col min="2" max="2" width="15.85546875" bestFit="1" customWidth="1"/>
    <col min="3" max="3" width="19.7109375" bestFit="1" customWidth="1"/>
    <col min="4" max="4" width="15.85546875" bestFit="1" customWidth="1"/>
    <col min="5" max="5" width="14.28515625" hidden="1" customWidth="1"/>
    <col min="6" max="6" width="15.85546875" bestFit="1" customWidth="1"/>
    <col min="7" max="7" width="9.28515625" bestFit="1" customWidth="1"/>
    <col min="9" max="9" width="14.28515625" bestFit="1" customWidth="1"/>
  </cols>
  <sheetData>
    <row r="1" spans="1:4" x14ac:dyDescent="0.25">
      <c r="A1" s="8" t="s">
        <v>4</v>
      </c>
      <c r="B1" s="9">
        <v>177539.5</v>
      </c>
      <c r="C1" s="6"/>
    </row>
    <row r="2" spans="1:4" x14ac:dyDescent="0.25">
      <c r="A2" s="8" t="s">
        <v>14</v>
      </c>
      <c r="B2" s="9">
        <v>4120.2700000000004</v>
      </c>
    </row>
    <row r="3" spans="1:4" x14ac:dyDescent="0.25">
      <c r="A3" s="8" t="s">
        <v>16</v>
      </c>
      <c r="B3" s="9">
        <v>0</v>
      </c>
    </row>
    <row r="4" spans="1:4" x14ac:dyDescent="0.25">
      <c r="A4" s="8" t="s">
        <v>3</v>
      </c>
      <c r="B4" s="9">
        <v>-538.29</v>
      </c>
    </row>
    <row r="5" spans="1:4" x14ac:dyDescent="0.25">
      <c r="A5" s="10" t="s">
        <v>5</v>
      </c>
      <c r="B5" s="11">
        <v>181121.47999999998</v>
      </c>
    </row>
    <row r="6" spans="1:4" x14ac:dyDescent="0.25">
      <c r="A6" s="1" t="s">
        <v>6</v>
      </c>
      <c r="B6" s="19">
        <v>72663.907999999996</v>
      </c>
    </row>
    <row r="7" spans="1:4" x14ac:dyDescent="0.25">
      <c r="A7" s="1" t="s">
        <v>2</v>
      </c>
      <c r="B7" s="2">
        <v>2000</v>
      </c>
    </row>
    <row r="8" spans="1:4" x14ac:dyDescent="0.25">
      <c r="A8" s="1" t="s">
        <v>7</v>
      </c>
      <c r="B8" s="22">
        <v>-34363.502000000008</v>
      </c>
    </row>
    <row r="9" spans="1:4" x14ac:dyDescent="0.25">
      <c r="A9" s="20" t="s">
        <v>11</v>
      </c>
      <c r="B9" s="5">
        <v>152000</v>
      </c>
      <c r="D9" s="6"/>
    </row>
    <row r="10" spans="1:4" x14ac:dyDescent="0.25">
      <c r="A10" s="20" t="s">
        <v>15</v>
      </c>
      <c r="B10" s="5">
        <v>320.7</v>
      </c>
    </row>
    <row r="11" spans="1:4" x14ac:dyDescent="0.25">
      <c r="A11" s="8" t="s">
        <v>12</v>
      </c>
      <c r="B11" s="12">
        <v>70909.75</v>
      </c>
    </row>
    <row r="12" spans="1:4" x14ac:dyDescent="0.25">
      <c r="A12" s="13" t="s">
        <v>13</v>
      </c>
      <c r="B12" s="14">
        <v>4220.21</v>
      </c>
    </row>
    <row r="13" spans="1:4" x14ac:dyDescent="0.25">
      <c r="A13" s="13" t="s">
        <v>8</v>
      </c>
      <c r="B13" s="14">
        <v>0</v>
      </c>
    </row>
    <row r="14" spans="1:4" x14ac:dyDescent="0.25">
      <c r="A14" s="15" t="s">
        <v>9</v>
      </c>
      <c r="B14" s="14">
        <v>102576.46</v>
      </c>
    </row>
    <row r="15" spans="1:4" x14ac:dyDescent="0.25">
      <c r="A15" s="15" t="s">
        <v>10</v>
      </c>
      <c r="B15" s="14">
        <v>4450.95</v>
      </c>
    </row>
    <row r="16" spans="1:4" x14ac:dyDescent="0.25">
      <c r="A16" s="16" t="s">
        <v>0</v>
      </c>
      <c r="B16" s="17">
        <v>107027.41</v>
      </c>
    </row>
    <row r="17" spans="1:10" x14ac:dyDescent="0.25">
      <c r="A17" s="18" t="s">
        <v>1</v>
      </c>
      <c r="B17" s="21">
        <v>107027.41</v>
      </c>
    </row>
    <row r="18" spans="1:10" x14ac:dyDescent="0.25">
      <c r="A18" s="4"/>
      <c r="B18" s="2">
        <v>0</v>
      </c>
      <c r="I18" s="3"/>
      <c r="J18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332A-517D-4994-9D07-67EDE009F774}">
  <dimension ref="A1:J18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46" customWidth="1"/>
    <col min="2" max="2" width="15.85546875" bestFit="1" customWidth="1"/>
    <col min="3" max="3" width="19.7109375" bestFit="1" customWidth="1"/>
    <col min="4" max="4" width="15.85546875" bestFit="1" customWidth="1"/>
    <col min="5" max="5" width="14.28515625" hidden="1" customWidth="1"/>
    <col min="6" max="6" width="15.85546875" bestFit="1" customWidth="1"/>
    <col min="7" max="7" width="9.28515625" bestFit="1" customWidth="1"/>
    <col min="9" max="9" width="14.28515625" bestFit="1" customWidth="1"/>
  </cols>
  <sheetData>
    <row r="1" spans="1:4" x14ac:dyDescent="0.25">
      <c r="A1" s="8" t="s">
        <v>4</v>
      </c>
      <c r="B1" s="9">
        <v>203808.15</v>
      </c>
      <c r="C1" s="6"/>
    </row>
    <row r="2" spans="1:4" x14ac:dyDescent="0.25">
      <c r="A2" s="8" t="s">
        <v>14</v>
      </c>
      <c r="B2" s="9">
        <v>5338.96</v>
      </c>
    </row>
    <row r="3" spans="1:4" x14ac:dyDescent="0.25">
      <c r="A3" s="8" t="s">
        <v>16</v>
      </c>
      <c r="B3" s="9">
        <v>555.54000000000008</v>
      </c>
    </row>
    <row r="4" spans="1:4" x14ac:dyDescent="0.25">
      <c r="A4" s="8" t="s">
        <v>3</v>
      </c>
      <c r="B4" s="9">
        <v>553.28</v>
      </c>
    </row>
    <row r="5" spans="1:4" x14ac:dyDescent="0.25">
      <c r="A5" s="10" t="s">
        <v>5</v>
      </c>
      <c r="B5" s="11">
        <v>208593.83</v>
      </c>
    </row>
    <row r="6" spans="1:4" x14ac:dyDescent="0.25">
      <c r="A6" s="1" t="s">
        <v>6</v>
      </c>
      <c r="B6" s="19">
        <v>83658.843999999997</v>
      </c>
    </row>
    <row r="7" spans="1:4" x14ac:dyDescent="0.25">
      <c r="A7" s="1" t="s">
        <v>2</v>
      </c>
      <c r="B7" s="2">
        <v>2000</v>
      </c>
    </row>
    <row r="8" spans="1:4" x14ac:dyDescent="0.25">
      <c r="A8" s="1" t="s">
        <v>7</v>
      </c>
      <c r="B8" s="22">
        <v>13272.673999999999</v>
      </c>
    </row>
    <row r="9" spans="1:4" x14ac:dyDescent="0.25">
      <c r="A9" s="20" t="s">
        <v>11</v>
      </c>
      <c r="B9" s="5">
        <v>152000</v>
      </c>
      <c r="D9" s="6"/>
    </row>
    <row r="10" spans="1:4" x14ac:dyDescent="0.25">
      <c r="A10" s="20" t="s">
        <v>15</v>
      </c>
      <c r="B10" s="5"/>
    </row>
    <row r="11" spans="1:4" x14ac:dyDescent="0.25">
      <c r="A11" s="8" t="s">
        <v>12</v>
      </c>
      <c r="B11" s="12">
        <v>77820.62</v>
      </c>
    </row>
    <row r="12" spans="1:4" x14ac:dyDescent="0.25">
      <c r="A12" s="13" t="s">
        <v>13</v>
      </c>
      <c r="B12" s="14">
        <v>465</v>
      </c>
    </row>
    <row r="13" spans="1:4" x14ac:dyDescent="0.25">
      <c r="A13" s="13" t="s">
        <v>8</v>
      </c>
      <c r="B13" s="14">
        <v>7965.61</v>
      </c>
    </row>
    <row r="14" spans="1:4" x14ac:dyDescent="0.25">
      <c r="A14" s="15" t="s">
        <v>9</v>
      </c>
      <c r="B14" s="14">
        <v>52300.520000000004</v>
      </c>
    </row>
    <row r="15" spans="1:4" x14ac:dyDescent="0.25">
      <c r="A15" s="15" t="s">
        <v>10</v>
      </c>
      <c r="B15" s="14">
        <v>10120.040000000001</v>
      </c>
    </row>
    <row r="16" spans="1:4" x14ac:dyDescent="0.25">
      <c r="A16" s="16" t="s">
        <v>0</v>
      </c>
      <c r="B16" s="17">
        <v>62420.560000000005</v>
      </c>
    </row>
    <row r="17" spans="1:10" x14ac:dyDescent="0.25">
      <c r="A17" s="18" t="s">
        <v>1</v>
      </c>
      <c r="B17" s="21">
        <v>70386.17</v>
      </c>
    </row>
    <row r="18" spans="1:10" x14ac:dyDescent="0.25">
      <c r="A18" s="4"/>
      <c r="B18" s="2"/>
      <c r="I18" s="3"/>
      <c r="J18" s="7"/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D16A6-BCEA-41E1-9837-8A75EFD15329}">
  <dimension ref="A1:B17"/>
  <sheetViews>
    <sheetView tabSelected="1" workbookViewId="0">
      <selection activeCell="C7" sqref="C7"/>
    </sheetView>
  </sheetViews>
  <sheetFormatPr defaultRowHeight="15" x14ac:dyDescent="0.25"/>
  <cols>
    <col min="1" max="1" width="47.28515625" customWidth="1"/>
    <col min="2" max="2" width="14.28515625" bestFit="1" customWidth="1"/>
  </cols>
  <sheetData>
    <row r="1" spans="1:2" x14ac:dyDescent="0.25">
      <c r="A1" s="8" t="s">
        <v>4</v>
      </c>
      <c r="B1" s="9">
        <f>'[1]04.2025'!$E$15</f>
        <v>64774.969999999994</v>
      </c>
    </row>
    <row r="2" spans="1:2" x14ac:dyDescent="0.25">
      <c r="A2" s="8" t="s">
        <v>14</v>
      </c>
      <c r="B2" s="9">
        <v>1526.94</v>
      </c>
    </row>
    <row r="3" spans="1:2" x14ac:dyDescent="0.25">
      <c r="A3" s="8" t="s">
        <v>16</v>
      </c>
      <c r="B3" s="9">
        <f>[2]RESUMO!$BT$37</f>
        <v>103.16999999999999</v>
      </c>
    </row>
    <row r="4" spans="1:2" x14ac:dyDescent="0.25">
      <c r="A4" s="8" t="s">
        <v>3</v>
      </c>
      <c r="B4" s="9">
        <f>'[1]04.2025'!$G$15</f>
        <v>28.4</v>
      </c>
    </row>
    <row r="5" spans="1:2" x14ac:dyDescent="0.25">
      <c r="A5" s="10" t="s">
        <v>5</v>
      </c>
      <c r="B5" s="11">
        <f>B1+B2-B4</f>
        <v>66273.509999999995</v>
      </c>
    </row>
    <row r="6" spans="1:2" x14ac:dyDescent="0.25">
      <c r="A6" s="1" t="s">
        <v>6</v>
      </c>
      <c r="B6" s="19">
        <f>[3]extrato!F5*40%</f>
        <v>2135.5840000000003</v>
      </c>
    </row>
    <row r="7" spans="1:2" x14ac:dyDescent="0.25">
      <c r="A7" s="1" t="s">
        <v>2</v>
      </c>
      <c r="B7" s="2">
        <v>2000</v>
      </c>
    </row>
    <row r="8" spans="1:2" x14ac:dyDescent="0.25">
      <c r="A8" s="1" t="s">
        <v>7</v>
      </c>
      <c r="B8" s="23">
        <f>B6-B17</f>
        <v>-38884.665999999997</v>
      </c>
    </row>
    <row r="9" spans="1:2" x14ac:dyDescent="0.25">
      <c r="A9" s="20" t="s">
        <v>11</v>
      </c>
      <c r="B9" s="5">
        <v>152000</v>
      </c>
    </row>
    <row r="10" spans="1:2" x14ac:dyDescent="0.25">
      <c r="A10" s="20" t="s">
        <v>15</v>
      </c>
      <c r="B10" s="5"/>
    </row>
    <row r="11" spans="1:2" x14ac:dyDescent="0.25">
      <c r="A11" s="8" t="s">
        <v>12</v>
      </c>
      <c r="B11" s="12">
        <v>10370.36</v>
      </c>
    </row>
    <row r="12" spans="1:2" x14ac:dyDescent="0.25">
      <c r="A12" s="13" t="s">
        <v>13</v>
      </c>
      <c r="B12" s="14">
        <f>'[4]PEDIDOS PENDENTES'!$B$9</f>
        <v>976</v>
      </c>
    </row>
    <row r="13" spans="1:2" x14ac:dyDescent="0.25">
      <c r="A13" s="13" t="s">
        <v>8</v>
      </c>
      <c r="B13" s="14">
        <f>'[4]PEDIDOS PENDENTES'!$B$8</f>
        <v>9212.5400000000009</v>
      </c>
    </row>
    <row r="14" spans="1:2" x14ac:dyDescent="0.25">
      <c r="A14" s="15" t="s">
        <v>9</v>
      </c>
      <c r="B14" s="14">
        <f>'[4]PEDIDOS ENTREGUES'!$D$2</f>
        <v>29987.64</v>
      </c>
    </row>
    <row r="15" spans="1:2" x14ac:dyDescent="0.25">
      <c r="A15" s="15" t="s">
        <v>10</v>
      </c>
      <c r="B15" s="14">
        <f>'[4]PEDIDOS ENTREGUES'!$D$3</f>
        <v>1820.07</v>
      </c>
    </row>
    <row r="16" spans="1:2" x14ac:dyDescent="0.25">
      <c r="A16" s="16" t="s">
        <v>0</v>
      </c>
      <c r="B16" s="17">
        <f>B14+B15</f>
        <v>31807.71</v>
      </c>
    </row>
    <row r="17" spans="1:2" x14ac:dyDescent="0.25">
      <c r="A17" s="18" t="s">
        <v>1</v>
      </c>
      <c r="B17" s="21">
        <f>SUM(B13+B16)</f>
        <v>41020.25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FEVEREIRO</vt:lpstr>
      <vt:lpstr>MARÇO</vt:lpstr>
      <vt:lpstr>ABRIL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Graciano</dc:creator>
  <cp:lastModifiedBy>Cauã - T. I.</cp:lastModifiedBy>
  <cp:lastPrinted>2021-07-02T19:15:49Z</cp:lastPrinted>
  <dcterms:created xsi:type="dcterms:W3CDTF">2020-09-25T12:04:22Z</dcterms:created>
  <dcterms:modified xsi:type="dcterms:W3CDTF">2025-04-09T19:41:25Z</dcterms:modified>
</cp:coreProperties>
</file>