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rging trolleys" sheetId="1" state="visible" r:id="rId2"/>
    <sheet name="Lists" sheetId="2" state="visible" r:id="rId3"/>
    <sheet name="Codes" sheetId="3" state="visible" r:id="rId4"/>
    <sheet name="Config Codes" sheetId="4" state="visible" r:id="rId5"/>
    <sheet name="Jan 2017 (source)" sheetId="5" state="visible" r:id="rId6"/>
    <sheet name="May 2018 (source)" sheetId="6" state="visible" r:id="rId7"/>
  </sheets>
  <definedNames>
    <definedName function="false" hidden="false" localSheetId="0" name="_xlnm.Print_Area" vbProcedure="false">'charging trolleys'!$B$1:$X$14</definedName>
    <definedName function="false" hidden="true" localSheetId="4" name="_xlnm._FilterDatabase" vbProcedure="false">'Jan 2017 (source)'!$B$4:$I$128</definedName>
    <definedName function="false" hidden="true" localSheetId="5" name="_xlnm._FilterDatabase" vbProcedure="false">'May 2018 (source)'!$B$4:$L$151</definedName>
    <definedName function="false" hidden="false" name="Product_Code" vbProcedure="false">Lists!$A$2:$A$62</definedName>
    <definedName function="false" hidden="false" name="Product_Type" vbProcedure="false">lists!#ref!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26" authorId="0">
      <text>
        <r>
          <rPr>
            <sz val="12"/>
            <color rgb="FF000000"/>
            <rFont val="Calibri"/>
            <family val="2"/>
            <charset val="1"/>
          </rPr>
          <t xml:space="preserve">Armor Associates:
</t>
        </r>
        <r>
          <rPr>
            <sz val="10"/>
            <color rgb="FF000000"/>
            <rFont val="Tahoma"/>
            <family val="2"/>
            <charset val="1"/>
          </rPr>
          <t xml:space="preserve">Changed from 4 to 8 on 20/6/19 to align with field change made</t>
        </r>
      </text>
    </comment>
    <comment ref="I27" authorId="0">
      <text>
        <r>
          <rPr>
            <sz val="12"/>
            <color rgb="FF000000"/>
            <rFont val="Calibri"/>
            <family val="2"/>
            <charset val="1"/>
          </rPr>
          <t xml:space="preserve">Armor Associates:
</t>
        </r>
        <r>
          <rPr>
            <sz val="10"/>
            <color rgb="FF000000"/>
            <rFont val="Tahoma"/>
            <family val="2"/>
            <charset val="1"/>
          </rPr>
          <t xml:space="preserve">Changed from 4 to 8 on 20/6/19 to align with field change made</t>
        </r>
      </text>
    </comment>
    <comment ref="I28" authorId="0">
      <text>
        <r>
          <rPr>
            <sz val="12"/>
            <color rgb="FF000000"/>
            <rFont val="Calibri"/>
            <family val="2"/>
            <charset val="1"/>
          </rPr>
          <t xml:space="preserve">Armor Associates:
</t>
        </r>
        <r>
          <rPr>
            <sz val="10"/>
            <color rgb="FF000000"/>
            <rFont val="Tahoma"/>
            <family val="2"/>
            <charset val="1"/>
          </rPr>
          <t xml:space="preserve">Changed from 4 to 8 on 20/6/19 to align with field change made</t>
        </r>
      </text>
    </comment>
    <comment ref="I29" authorId="0">
      <text>
        <r>
          <rPr>
            <sz val="12"/>
            <color rgb="FF000000"/>
            <rFont val="Calibri"/>
            <family val="2"/>
            <charset val="1"/>
          </rPr>
          <t xml:space="preserve">Armor Associates:
</t>
        </r>
        <r>
          <rPr>
            <sz val="10"/>
            <color rgb="FF000000"/>
            <rFont val="Tahoma"/>
            <family val="2"/>
            <charset val="1"/>
          </rPr>
          <t xml:space="preserve">Changed from 4 to 8 on 20/6/19 to align with field change made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5" authorId="0">
      <text>
        <r>
          <rPr>
            <sz val="12"/>
            <color rgb="FF000000"/>
            <rFont val="Calibri"/>
            <family val="2"/>
            <charset val="1"/>
          </rPr>
          <t xml:space="preserve">Armor Associates:
</t>
        </r>
        <r>
          <rPr>
            <sz val="10"/>
            <color rgb="FF000000"/>
            <rFont val="Tahoma"/>
            <family val="2"/>
            <charset val="1"/>
          </rPr>
          <t xml:space="preserve">Changed from 4 to 8 on 20/6/19 when discovered that value has been changed for trolleys 25-28</t>
        </r>
      </text>
    </comment>
    <comment ref="J6" authorId="0">
      <text>
        <r>
          <rPr>
            <sz val="12"/>
            <color rgb="FF000000"/>
            <rFont val="Calibri"/>
            <family val="2"/>
            <charset val="1"/>
          </rPr>
          <t xml:space="preserve">Armor Associates:
</t>
        </r>
        <r>
          <rPr>
            <sz val="10"/>
            <color rgb="FF000000"/>
            <rFont val="Tahoma"/>
            <family val="2"/>
            <charset val="1"/>
          </rPr>
          <t xml:space="preserve">Changed from 4 to 8 on 20/6/19 when discovered that value has been changed for trolleys 25-28</t>
        </r>
      </text>
    </comment>
    <comment ref="J7" authorId="0">
      <text>
        <r>
          <rPr>
            <sz val="12"/>
            <color rgb="FF000000"/>
            <rFont val="Calibri"/>
            <family val="2"/>
            <charset val="1"/>
          </rPr>
          <t xml:space="preserve">Armor Associates:
</t>
        </r>
        <r>
          <rPr>
            <sz val="10"/>
            <color rgb="FF000000"/>
            <rFont val="Tahoma"/>
            <family val="2"/>
            <charset val="1"/>
          </rPr>
          <t xml:space="preserve">Changed from 4 to 8 on 20/6/19 when discovered that value has been changed for trolleys 25-28</t>
        </r>
      </text>
    </comment>
  </commentList>
</comments>
</file>

<file path=xl/sharedStrings.xml><?xml version="1.0" encoding="utf-8"?>
<sst xmlns="http://schemas.openxmlformats.org/spreadsheetml/2006/main" count="3468" uniqueCount="560">
  <si>
    <t xml:space="preserve">Serial #</t>
  </si>
  <si>
    <t xml:space="preserve">Product Name (from List)</t>
  </si>
  <si>
    <t xml:space="preserve">Product Type</t>
  </si>
  <si>
    <t xml:space="preserve">Product Code</t>
  </si>
  <si>
    <t xml:space="preserve">Config 1</t>
  </si>
  <si>
    <t xml:space="preserve">Config 2</t>
  </si>
  <si>
    <t xml:space="preserve">Config 3</t>
  </si>
  <si>
    <t xml:space="preserve">Config 4</t>
  </si>
  <si>
    <t xml:space="preserve">Config 5</t>
  </si>
  <si>
    <t xml:space="preserve">Config 6</t>
  </si>
  <si>
    <t xml:space="preserve">Config 7</t>
  </si>
  <si>
    <t xml:space="preserve">Config 8</t>
  </si>
  <si>
    <t xml:space="preserve">Config 9</t>
  </si>
  <si>
    <t xml:space="preserve">Config 10</t>
  </si>
  <si>
    <t xml:space="preserve">Config 11</t>
  </si>
  <si>
    <t xml:space="preserve">Config 12</t>
  </si>
  <si>
    <t xml:space="preserve">Device ID</t>
  </si>
  <si>
    <t xml:space="preserve">MAC Address</t>
  </si>
  <si>
    <t xml:space="preserve">SD Card Version</t>
  </si>
  <si>
    <t xml:space="preserve">Firmware Version</t>
  </si>
  <si>
    <t xml:space="preserve">Customer/Use</t>
  </si>
  <si>
    <t xml:space="preserve">Product</t>
  </si>
  <si>
    <t xml:space="preserve">Particle Account</t>
  </si>
  <si>
    <t xml:space="preserve">PowerBlock</t>
  </si>
  <si>
    <t xml:space="preserve">Trolley PCB</t>
  </si>
  <si>
    <t xml:space="preserve">Photon History</t>
  </si>
  <si>
    <t xml:space="preserve">Test Rig</t>
  </si>
  <si>
    <t xml:space="preserve">W</t>
  </si>
  <si>
    <t xml:space="preserve">D</t>
  </si>
  <si>
    <t xml:space="preserve">E</t>
  </si>
  <si>
    <t xml:space="preserve">C </t>
  </si>
  <si>
    <t xml:space="preserve">35001d000651353530373132</t>
  </si>
  <si>
    <t xml:space="preserve">e0:4f:43:36:96:25</t>
  </si>
  <si>
    <t xml:space="preserve">TESTRIG1</t>
  </si>
  <si>
    <t xml:space="preserve">CTEST002</t>
  </si>
  <si>
    <t xml:space="preserve">Test Rig for NE Use</t>
  </si>
  <si>
    <t xml:space="preserve">wjsteen@armorassociates.co.uk</t>
  </si>
  <si>
    <t xml:space="preserve">CHRGT-CB-16-K-OV</t>
  </si>
  <si>
    <t xml:space="preserve">43002c000351353530373132</t>
  </si>
  <si>
    <t xml:space="preserve">e0:4f:43:36:a4:b6</t>
  </si>
  <si>
    <t xml:space="preserve">CHGCTV43</t>
  </si>
  <si>
    <t xml:space="preserve">V149</t>
  </si>
  <si>
    <t xml:space="preserve">Sweden (Trial)</t>
  </si>
  <si>
    <t xml:space="preserve">Rev7N</t>
  </si>
  <si>
    <t xml:space="preserve">"330044001647343337363432" swapped out as hardware issue/Not in use, "2b003e001247353136383631" retired</t>
  </si>
  <si>
    <t xml:space="preserve">CHRGT-LS-16-K-OV</t>
  </si>
  <si>
    <t xml:space="preserve">380036000447343339373536</t>
  </si>
  <si>
    <t xml:space="preserve">6c:0b:84:59:66:e1</t>
  </si>
  <si>
    <t xml:space="preserve">CHGCTV48</t>
  </si>
  <si>
    <t xml:space="preserve">V292</t>
  </si>
  <si>
    <t xml:space="preserve">Nick F order</t>
  </si>
  <si>
    <t xml:space="preserve">Rev8</t>
  </si>
  <si>
    <t xml:space="preserve">Redeployed for customer shipment</t>
  </si>
  <si>
    <t xml:space="preserve">CHRGT-CB-32-K-OV</t>
  </si>
  <si>
    <t xml:space="preserve">2d0020000d47343233323032</t>
  </si>
  <si>
    <t xml:space="preserve">6c:0b:84:1a:ec:5b</t>
  </si>
  <si>
    <t xml:space="preserve">CHGCTV44</t>
  </si>
  <si>
    <t xml:space="preserve">V200</t>
  </si>
  <si>
    <t xml:space="preserve">Rob test</t>
  </si>
  <si>
    <t xml:space="preserve">Rev6M</t>
  </si>
  <si>
    <t xml:space="preserve">Loaded 0.7.0-rc.4 and upgraded SD to V33</t>
  </si>
  <si>
    <t xml:space="preserve">NETT-LS-15-C-OV</t>
  </si>
  <si>
    <t xml:space="preserve">350020000d47353136383631</t>
  </si>
  <si>
    <t xml:space="preserve">e0:4f:43:05:08:fb</t>
  </si>
  <si>
    <t xml:space="preserve">Loaded 0.7.0-rc.4 and upgraded SD to V34 - "2e003c001847343338333633" swapped out as exhibiting same issues as zcts100002</t>
  </si>
  <si>
    <t xml:space="preserve">CHRGT-LS-16-R-OV</t>
  </si>
  <si>
    <t xml:space="preserve">250030000447343339373536</t>
  </si>
  <si>
    <t xml:space="preserve">6c:0b:84:59:6a:05</t>
  </si>
  <si>
    <t xml:space="preserve">CHGCTV34</t>
  </si>
  <si>
    <t xml:space="preserve">V109</t>
  </si>
  <si>
    <t xml:space="preserve">Realiot development</t>
  </si>
  <si>
    <t xml:space="preserve">Rev7</t>
  </si>
  <si>
    <t xml:space="preserve">CHRGT-CB-16-C-OV</t>
  </si>
  <si>
    <t xml:space="preserve">N</t>
  </si>
  <si>
    <t xml:space="preserve">2b0022000c47353136383631</t>
  </si>
  <si>
    <t xml:space="preserve">e0:4f:43:05:42:fe</t>
  </si>
  <si>
    <t xml:space="preserve">V097</t>
  </si>
  <si>
    <t xml:space="preserve">Rev4</t>
  </si>
  <si>
    <t xml:space="preserve">1a002b001247353136383631</t>
  </si>
  <si>
    <t xml:space="preserve">e0:4f:43:05:18:18</t>
  </si>
  <si>
    <t xml:space="preserve">CHGCTV47</t>
  </si>
  <si>
    <t xml:space="preserve">V283</t>
  </si>
  <si>
    <t xml:space="preserve">zioxi demo</t>
  </si>
  <si>
    <t xml:space="preserve">32001c001247353136383631</t>
  </si>
  <si>
    <t xml:space="preserve">e0:4f:43:05:04:e1</t>
  </si>
  <si>
    <t xml:space="preserve">Piper's Corner School (Trial)</t>
  </si>
  <si>
    <t xml:space="preserve">Rev3</t>
  </si>
  <si>
    <t xml:space="preserve">Need to swap powerblock Rev4 for Rev7 and trolley for Rev6 </t>
  </si>
  <si>
    <t xml:space="preserve">240021001147353136383631</t>
  </si>
  <si>
    <t xml:space="preserve">e0:4f:43:05:3a:1e</t>
  </si>
  <si>
    <t xml:space="preserve">CHGCTV45</t>
  </si>
  <si>
    <t xml:space="preserve">"320027000d47353136383631" swapped out as micro USB damaged</t>
  </si>
  <si>
    <t xml:space="preserve">CHRGT-TB-16-K-OV</t>
  </si>
  <si>
    <t xml:space="preserve">200040001347353136383631</t>
  </si>
  <si>
    <t xml:space="preserve">e0:4f:43:05:37:55</t>
  </si>
  <si>
    <t xml:space="preserve">Rev6</t>
  </si>
  <si>
    <t xml:space="preserve">"340034000c47353136383631" swapped out as lost and renamed as such</t>
  </si>
  <si>
    <t xml:space="preserve">CHRGT-CB-32-C-OV</t>
  </si>
  <si>
    <t xml:space="preserve">1d0038001247353136383631</t>
  </si>
  <si>
    <t xml:space="preserve">e0:4f:43:05:18:ca</t>
  </si>
  <si>
    <t xml:space="preserve">3d0038001047353136383631</t>
  </si>
  <si>
    <t xml:space="preserve">e0:4f:43:05:04:d6</t>
  </si>
  <si>
    <t xml:space="preserve">0.8.0 firmware</t>
  </si>
  <si>
    <t xml:space="preserve">CHRGT-CB-32-R-OV</t>
  </si>
  <si>
    <t xml:space="preserve">36003c000c47343438323536</t>
  </si>
  <si>
    <t xml:space="preserve">e0:4f:43:36:d0:b6</t>
  </si>
  <si>
    <t xml:space="preserve">Garfield Primary School</t>
  </si>
  <si>
    <t xml:space="preserve">Paid Trial</t>
  </si>
  <si>
    <t xml:space="preserve">380026000c47343438323536</t>
  </si>
  <si>
    <t xml:space="preserve">e0:4f:43:36:cf:a9</t>
  </si>
  <si>
    <t xml:space="preserve">37002e001147343438323536</t>
  </si>
  <si>
    <t xml:space="preserve">e0:4f:43:36:9c:e1</t>
  </si>
  <si>
    <t xml:space="preserve">Replacement for zcts100008 swap out </t>
  </si>
  <si>
    <t xml:space="preserve">35002a001147343438323536</t>
  </si>
  <si>
    <t xml:space="preserve">e0:4f:43:36:9c:0c</t>
  </si>
  <si>
    <t xml:space="preserve">SD CHGCTV44 not yet installed</t>
  </si>
  <si>
    <t xml:space="preserve">CHRGT-CB-20-C-OV</t>
  </si>
  <si>
    <t xml:space="preserve">1d0040000251353530373132</t>
  </si>
  <si>
    <t xml:space="preserve">e0:4f:43:36:a0:1c</t>
  </si>
  <si>
    <t xml:space="preserve">Highworth Grammar School</t>
  </si>
  <si>
    <t xml:space="preserve">560032000351353530373132</t>
  </si>
  <si>
    <t xml:space="preserve">e0:4f:43:36:a1:65</t>
  </si>
  <si>
    <t xml:space="preserve">560047000351353530373132</t>
  </si>
  <si>
    <t xml:space="preserve">e0:4f:43:36:a1:d2</t>
  </si>
  <si>
    <t xml:space="preserve">32001e000651353530373132</t>
  </si>
  <si>
    <t xml:space="preserve">e0:4f:43:36:97:f0</t>
  </si>
  <si>
    <t xml:space="preserve">45001e000751353530373132</t>
  </si>
  <si>
    <t xml:space="preserve">e0:4f:43:36:c1:7e</t>
  </si>
  <si>
    <t xml:space="preserve">CHGCTV46</t>
  </si>
  <si>
    <t xml:space="preserve">V210</t>
  </si>
  <si>
    <t xml:space="preserve">Lycee Francais</t>
  </si>
  <si>
    <t xml:space="preserve">360041000c47343438323536</t>
  </si>
  <si>
    <t xml:space="preserve">e0:4f:43:36:d0:9d</t>
  </si>
  <si>
    <t xml:space="preserve">440020000751353530373132</t>
  </si>
  <si>
    <t xml:space="preserve">e0:4f:43:36:c2:2d</t>
  </si>
  <si>
    <t xml:space="preserve">Becontree Primary School</t>
  </si>
  <si>
    <t xml:space="preserve">CHRGT-TB-20-C-OV</t>
  </si>
  <si>
    <t xml:space="preserve">4d0033000351353530373132</t>
  </si>
  <si>
    <t xml:space="preserve">e0:4f:43:36:cf:9a</t>
  </si>
  <si>
    <t xml:space="preserve">38002e000c47343438323536</t>
  </si>
  <si>
    <t xml:space="preserve">e0:4f:43:36:d0:11</t>
  </si>
  <si>
    <t xml:space="preserve">280029001847343438323536</t>
  </si>
  <si>
    <t xml:space="preserve">e0:4f:43:36:9e:26</t>
  </si>
  <si>
    <t xml:space="preserve">340024000651353530373132</t>
  </si>
  <si>
    <t xml:space="preserve">e0:4f:43:36:97:f6</t>
  </si>
  <si>
    <t xml:space="preserve">V209</t>
  </si>
  <si>
    <t xml:space="preserve">??</t>
  </si>
  <si>
    <t xml:space="preserve">Assigned from scratch as 0.8.0 firmware and build for Rev8</t>
  </si>
  <si>
    <t xml:space="preserve">CHRGT-LS-16-C-OV</t>
  </si>
  <si>
    <t xml:space="preserve">2d0025000c47343438323536</t>
  </si>
  <si>
    <t xml:space="preserve">e0:4f:43:36:c4:dc</t>
  </si>
  <si>
    <t xml:space="preserve">V220</t>
  </si>
  <si>
    <t xml:space="preserve">RM order</t>
  </si>
  <si>
    <t xml:space="preserve">43001f000351353530373132</t>
  </si>
  <si>
    <t xml:space="preserve">e0:4f:43:36:a4:a6</t>
  </si>
  <si>
    <t xml:space="preserve">2f0043001847343438323536</t>
  </si>
  <si>
    <t xml:space="preserve">e0:4f:43:36:c1:9e</t>
  </si>
  <si>
    <t xml:space="preserve">34002d000c47343438323536</t>
  </si>
  <si>
    <t xml:space="preserve">e0:4f:43:36:d1:fd</t>
  </si>
  <si>
    <t xml:space="preserve">180033001347343438323536</t>
  </si>
  <si>
    <t xml:space="preserve">e0:4f:43:36:97:46</t>
  </si>
  <si>
    <t xml:space="preserve">56003d000351353530373132</t>
  </si>
  <si>
    <t xml:space="preserve">e0:4f:43:36:a1:75</t>
  </si>
  <si>
    <t xml:space="preserve">1a0024001247343438323536</t>
  </si>
  <si>
    <t xml:space="preserve">e0:4f:43:36:d0:6c</t>
  </si>
  <si>
    <t xml:space="preserve">320028000651353530373132</t>
  </si>
  <si>
    <t xml:space="preserve">e0:4f:43:36:97:e7</t>
  </si>
  <si>
    <t xml:space="preserve">40003b001747343438323536</t>
  </si>
  <si>
    <t xml:space="preserve">e0:4f:43:36:af:71</t>
  </si>
  <si>
    <t xml:space="preserve">V263</t>
  </si>
  <si>
    <t xml:space="preserve">St Rose Catholic School</t>
  </si>
  <si>
    <t xml:space="preserve">43003b000851363136363935</t>
  </si>
  <si>
    <t xml:space="preserve">e0:4f:43:36:ae:12</t>
  </si>
  <si>
    <t xml:space="preserve">Robert Mays School</t>
  </si>
  <si>
    <t xml:space="preserve">2e003b000651353530373132</t>
  </si>
  <si>
    <t xml:space="preserve">e0:4f:43:36:bc:a5</t>
  </si>
  <si>
    <t xml:space="preserve">28004700124734343832353</t>
  </si>
  <si>
    <t xml:space="preserve">e0:4f:43:36:b3:b8</t>
  </si>
  <si>
    <t xml:space="preserve">3d0037000c47343438323536</t>
  </si>
  <si>
    <t xml:space="preserve">e0:4f:43:36:bc:85</t>
  </si>
  <si>
    <t xml:space="preserve">3e002e001847343438323536</t>
  </si>
  <si>
    <t xml:space="preserve">e0:4f:43:36:b1:e8</t>
  </si>
  <si>
    <t xml:space="preserve">Shireland</t>
  </si>
  <si>
    <t xml:space="preserve">1c0031001947343438323536</t>
  </si>
  <si>
    <t xml:space="preserve">e0:4f:43:36:ae:d3</t>
  </si>
  <si>
    <t xml:space="preserve">34005f000651353530373132</t>
  </si>
  <si>
    <t xml:space="preserve">e0:4f:43:36:b2:f8</t>
  </si>
  <si>
    <t xml:space="preserve">3d0036000c47343438323536</t>
  </si>
  <si>
    <t xml:space="preserve">e0:4f:43:36:bc:15</t>
  </si>
  <si>
    <t xml:space="preserve">2e0045000651353530373132</t>
  </si>
  <si>
    <t xml:space="preserve">e0:4f:43:36:bc:fa</t>
  </si>
  <si>
    <t xml:space="preserve">390019000851363136363935</t>
  </si>
  <si>
    <t xml:space="preserve">e0:4f:43:36:b2:4d</t>
  </si>
  <si>
    <t xml:space="preserve">Was 3c001e000b47343438323536 but connection error</t>
  </si>
  <si>
    <t xml:space="preserve">CHRGT-LS-32-K-OV</t>
  </si>
  <si>
    <t xml:space="preserve">3d003d000c47343438323536</t>
  </si>
  <si>
    <t xml:space="preserve">e0:4f:43:36:bc:64</t>
  </si>
  <si>
    <t xml:space="preserve">2b002e000651353530373132</t>
  </si>
  <si>
    <t xml:space="preserve">e0:4f:43:36:b9:e1</t>
  </si>
  <si>
    <t xml:space="preserve">54002b000b51353432383931</t>
  </si>
  <si>
    <t xml:space="preserve">e0:4f:43:20:c4:d2</t>
  </si>
  <si>
    <t xml:space="preserve">290039000e51353532343635</t>
  </si>
  <si>
    <t xml:space="preserve">e0:4f:43:20:c4:9e</t>
  </si>
  <si>
    <t xml:space="preserve">2b003d000e51353532343635</t>
  </si>
  <si>
    <t xml:space="preserve">e0:4f:43:20:c6:c0</t>
  </si>
  <si>
    <t xml:space="preserve">V273</t>
  </si>
  <si>
    <t xml:space="preserve">Replacement for Highworth Grammar</t>
  </si>
  <si>
    <t xml:space="preserve">290049000e51353532343635</t>
  </si>
  <si>
    <t xml:space="preserve">e0:4f:43:20:c5:78</t>
  </si>
  <si>
    <t xml:space="preserve">51003c000b51353432383931</t>
  </si>
  <si>
    <t xml:space="preserve">e0:4f:43:20:c5:0c</t>
  </si>
  <si>
    <t xml:space="preserve">2e005a000651353530373132</t>
  </si>
  <si>
    <t xml:space="preserve">e0:4f:43:36:bc:9c</t>
  </si>
  <si>
    <t xml:space="preserve">3d002c001747343438323536</t>
  </si>
  <si>
    <t xml:space="preserve">e0:4f:43:36:9a:b0</t>
  </si>
  <si>
    <t xml:space="preserve">280039001247343438323536</t>
  </si>
  <si>
    <t xml:space="preserve">e0:4f:43:36:b3:cb</t>
  </si>
  <si>
    <t xml:space="preserve">CHRGT-TB-16-C-OV</t>
  </si>
  <si>
    <t xml:space="preserve">3f003b001247343438323536</t>
  </si>
  <si>
    <t xml:space="preserve">Name used but unclear where this device is in use/offline</t>
  </si>
  <si>
    <t xml:space="preserve">2c0028000651353530373132</t>
  </si>
  <si>
    <t xml:space="preserve">e0:4f:43:36:ba:06</t>
  </si>
  <si>
    <t xml:space="preserve">Bett 2019</t>
  </si>
  <si>
    <t xml:space="preserve">31005c000651353530373132</t>
  </si>
  <si>
    <t xml:space="preserve">e0:4f:43:36:b9:f7</t>
  </si>
  <si>
    <t xml:space="preserve">31003c001047343438323536</t>
  </si>
  <si>
    <t xml:space="preserve">e0:4f:43:36:b8:0d</t>
  </si>
  <si>
    <t xml:space="preserve">34002c001247343438323536</t>
  </si>
  <si>
    <t xml:space="preserve">e0:4f:43:36:98:67</t>
  </si>
  <si>
    <t xml:space="preserve">ISE 2019</t>
  </si>
  <si>
    <t xml:space="preserve">1f0032000651353530373132</t>
  </si>
  <si>
    <t xml:space="preserve">e0:4f:43:36:c2:79</t>
  </si>
  <si>
    <t xml:space="preserve">nickf@zioxi.co.uk</t>
  </si>
  <si>
    <t xml:space="preserve">39003d001247343438323536</t>
  </si>
  <si>
    <t xml:space="preserve">e0:4f:43:36:96:46</t>
  </si>
  <si>
    <t xml:space="preserve">CHRGT-TB-32-C-OV</t>
  </si>
  <si>
    <t xml:space="preserve">3c001e000b47363330353437</t>
  </si>
  <si>
    <t xml:space="preserve">e0:4f:43:52:5e:65</t>
  </si>
  <si>
    <t xml:space="preserve">3a002e001247343438323536</t>
  </si>
  <si>
    <t xml:space="preserve">e0:4f:43:36:95:9d</t>
  </si>
  <si>
    <t xml:space="preserve">1f0031001847343438323536</t>
  </si>
  <si>
    <t xml:space="preserve">e0:4f:43:36:9c:70</t>
  </si>
  <si>
    <t xml:space="preserve">3c0058000351353530373132</t>
  </si>
  <si>
    <t xml:space="preserve">e0:4f:43:36:a1:01</t>
  </si>
  <si>
    <t xml:space="preserve">440058000d51353532343635</t>
  </si>
  <si>
    <t xml:space="preserve">e0:4f:43:20:a8:e2</t>
  </si>
  <si>
    <t xml:space="preserve">Customer order</t>
  </si>
  <si>
    <t xml:space="preserve">330031000651353530373132</t>
  </si>
  <si>
    <t xml:space="preserve">e0:4f:43:36:96:9f</t>
  </si>
  <si>
    <t xml:space="preserve">CHRGT-CB-16-R-OV</t>
  </si>
  <si>
    <t xml:space="preserve">32001c000f51353532343635</t>
  </si>
  <si>
    <t xml:space="preserve">e0:4f:43:20:ab:b5</t>
  </si>
  <si>
    <t xml:space="preserve">520050000351353530373132</t>
  </si>
  <si>
    <t xml:space="preserve">e0:4f:43:36:a2:d7</t>
  </si>
  <si>
    <t xml:space="preserve">340029001147343438323536</t>
  </si>
  <si>
    <t xml:space="preserve">e0:4f:43:36:97:ae</t>
  </si>
  <si>
    <t xml:space="preserve">2b0033001847343438323536</t>
  </si>
  <si>
    <t xml:space="preserve">e0:4f:43:36:98:0f</t>
  </si>
  <si>
    <t xml:space="preserve">370036001247343438323536</t>
  </si>
  <si>
    <t xml:space="preserve">e0:4f:43:36:98:88</t>
  </si>
  <si>
    <t xml:space="preserve">42002a000b47343438323536</t>
  </si>
  <si>
    <t xml:space="preserve">e0:4f:43:36:9d:a8</t>
  </si>
  <si>
    <t xml:space="preserve">V348</t>
  </si>
  <si>
    <t xml:space="preserve">25002f001047343438323536</t>
  </si>
  <si>
    <t xml:space="preserve">e0:4f:43:36:96:8b</t>
  </si>
  <si>
    <t xml:space="preserve">290025000251353530373132</t>
  </si>
  <si>
    <t xml:space="preserve">e0:4f:43:36:a4:52</t>
  </si>
  <si>
    <t xml:space="preserve">CHRGT-TB-32-K-OV</t>
  </si>
  <si>
    <t xml:space="preserve">49005b000e51353532343635</t>
  </si>
  <si>
    <t xml:space="preserve">e0:4f:43:20:a9:49</t>
  </si>
  <si>
    <t xml:space="preserve">490035000751353530373132</t>
  </si>
  <si>
    <t xml:space="preserve">e0:4f:43:36:c2:44</t>
  </si>
  <si>
    <t xml:space="preserve">Product_Code</t>
  </si>
  <si>
    <t xml:space="preserve">CHRGT-TB-16-R-OV</t>
  </si>
  <si>
    <t xml:space="preserve">CHRGT-TB-20-K-OV</t>
  </si>
  <si>
    <t xml:space="preserve">CHRGT-TB-20-R-OV</t>
  </si>
  <si>
    <t xml:space="preserve">CHRGT-TB-32-R-OV</t>
  </si>
  <si>
    <t xml:space="preserve">CHRGT-TB-40-K-OV</t>
  </si>
  <si>
    <t xml:space="preserve">CHRGT-TB-40-C-OV</t>
  </si>
  <si>
    <t xml:space="preserve">CHRGT-TB-40-R-OV</t>
  </si>
  <si>
    <t xml:space="preserve">CHRGC-TB-16-K-OV</t>
  </si>
  <si>
    <t xml:space="preserve">CHRGC-TB-20-K-OV</t>
  </si>
  <si>
    <t xml:space="preserve">CHRGC-TB-32-K-OV</t>
  </si>
  <si>
    <t xml:space="preserve">CHRGC-TB-40-K-OV</t>
  </si>
  <si>
    <t xml:space="preserve">CHRGT-CB-20-K-OV</t>
  </si>
  <si>
    <t xml:space="preserve">CHRGT-CB-20-R-OV</t>
  </si>
  <si>
    <t xml:space="preserve">CHRGC-CB-16-K-OV</t>
  </si>
  <si>
    <t xml:space="preserve">CHRGC-CB-20-K-OV</t>
  </si>
  <si>
    <t xml:space="preserve">CHRGC-CB-32-K-OV</t>
  </si>
  <si>
    <t xml:space="preserve">CHRGT-LS-15-K-OV</t>
  </si>
  <si>
    <t xml:space="preserve">CHRGT-LS-15-C-OV</t>
  </si>
  <si>
    <t xml:space="preserve">CHRGT-LS-15-R-OV</t>
  </si>
  <si>
    <t xml:space="preserve">CHRGT-LS-30-K-OV</t>
  </si>
  <si>
    <t xml:space="preserve">CHRGT-LS-30-C-OV</t>
  </si>
  <si>
    <t xml:space="preserve">CHRGT-LS-30-R-OV</t>
  </si>
  <si>
    <t xml:space="preserve">CHRGT-LS-32-C-OV</t>
  </si>
  <si>
    <t xml:space="preserve">CHRGT-LS-32-R-OV</t>
  </si>
  <si>
    <t xml:space="preserve">CHRGC-LS-15-K-OV</t>
  </si>
  <si>
    <t xml:space="preserve">CHRGC-LS-30-K-OV</t>
  </si>
  <si>
    <t xml:space="preserve">CHRGC-LS-16-K-OV</t>
  </si>
  <si>
    <t xml:space="preserve">CHRGC-LS-32-K-OV</t>
  </si>
  <si>
    <t xml:space="preserve">NETT-LS-15-K-OV</t>
  </si>
  <si>
    <t xml:space="preserve">NETTXS-LS-15-K-OV</t>
  </si>
  <si>
    <t xml:space="preserve">NETT-LS-16-K-OV</t>
  </si>
  <si>
    <t xml:space="preserve">NETT-LS-16-C-OV</t>
  </si>
  <si>
    <t xml:space="preserve">NETTXS-LS-16-K-OV</t>
  </si>
  <si>
    <t xml:space="preserve">CHRGC-SP-32-K-OV</t>
  </si>
  <si>
    <t xml:space="preserve">CHRGC-SP-32-C-OV</t>
  </si>
  <si>
    <t xml:space="preserve">CHRGC-SP-32-R-OV</t>
  </si>
  <si>
    <t xml:space="preserve">CHRGCU-SP-32-C-OV</t>
  </si>
  <si>
    <t xml:space="preserve">CHRGC-SP-40-C-OV</t>
  </si>
  <si>
    <t xml:space="preserve">CHRGCU-SP-40-C-OV</t>
  </si>
  <si>
    <t xml:space="preserve">Product Name</t>
  </si>
  <si>
    <t xml:space="preserve">Form Factor</t>
  </si>
  <si>
    <t xml:space="preserve">LockType</t>
  </si>
  <si>
    <t xml:space="preserve">Charging Bays</t>
  </si>
  <si>
    <t xml:space="preserve">Power Solution</t>
  </si>
  <si>
    <t xml:space="preserve">BMP Image Name</t>
  </si>
  <si>
    <t xml:space="preserve">Doors</t>
  </si>
  <si>
    <t xml:space="preserve">Relays</t>
  </si>
  <si>
    <t xml:space="preserve">Config10</t>
  </si>
  <si>
    <t xml:space="preserve">Config11</t>
  </si>
  <si>
    <t xml:space="preserve">Config12</t>
  </si>
  <si>
    <t xml:space="preserve">PNG Image Name</t>
  </si>
  <si>
    <t xml:space="preserve">Charging Trolley - Soft Start</t>
  </si>
  <si>
    <t xml:space="preserve">Tablet</t>
  </si>
  <si>
    <t xml:space="preserve">Trolley</t>
  </si>
  <si>
    <t xml:space="preserve">Key Lock</t>
  </si>
  <si>
    <t xml:space="preserve">Charge - soft start</t>
  </si>
  <si>
    <t xml:space="preserve">TTB16KOV</t>
  </si>
  <si>
    <t xml:space="preserve">Code Lock</t>
  </si>
  <si>
    <t xml:space="preserve">TTB16COV</t>
  </si>
  <si>
    <t xml:space="preserve">RFID Lock</t>
  </si>
  <si>
    <t xml:space="preserve">TTB16ROV</t>
  </si>
  <si>
    <t xml:space="preserve">TTB20KOV</t>
  </si>
  <si>
    <t xml:space="preserve">TTB20COV</t>
  </si>
  <si>
    <t xml:space="preserve">TTB20ROV</t>
  </si>
  <si>
    <t xml:space="preserve">TTB32KOV</t>
  </si>
  <si>
    <t xml:space="preserve">TTB32COV</t>
  </si>
  <si>
    <t xml:space="preserve">TTB32ROV</t>
  </si>
  <si>
    <t xml:space="preserve">TTB40COV</t>
  </si>
  <si>
    <t xml:space="preserve">TTB40KOV</t>
  </si>
  <si>
    <t xml:space="preserve">TTB40ROV</t>
  </si>
  <si>
    <t xml:space="preserve">Charging Cabinet - Soft Start</t>
  </si>
  <si>
    <t xml:space="preserve">Cupboard</t>
  </si>
  <si>
    <t xml:space="preserve">no converted image</t>
  </si>
  <si>
    <t xml:space="preserve">Chromebook</t>
  </si>
  <si>
    <t xml:space="preserve">TCB16KOV</t>
  </si>
  <si>
    <t xml:space="preserve">TCB16COV</t>
  </si>
  <si>
    <t xml:space="preserve">TCB16ROV</t>
  </si>
  <si>
    <t xml:space="preserve">TCB20KOV</t>
  </si>
  <si>
    <t xml:space="preserve">TCB20COV</t>
  </si>
  <si>
    <t xml:space="preserve">TCB20ROV</t>
  </si>
  <si>
    <t xml:space="preserve">TCB32KOV</t>
  </si>
  <si>
    <t xml:space="preserve">TCB32COV</t>
  </si>
  <si>
    <t xml:space="preserve">TCB32ROV</t>
  </si>
  <si>
    <t xml:space="preserve">Laptop</t>
  </si>
  <si>
    <t xml:space="preserve">TLS15KOV</t>
  </si>
  <si>
    <t xml:space="preserve">TLS15COV</t>
  </si>
  <si>
    <t xml:space="preserve">Charge only</t>
  </si>
  <si>
    <t xml:space="preserve">TLS15ROV</t>
  </si>
  <si>
    <t xml:space="preserve">TLS16KOV</t>
  </si>
  <si>
    <t xml:space="preserve">TLS16COV</t>
  </si>
  <si>
    <t xml:space="preserve">TLS16ROV</t>
  </si>
  <si>
    <t xml:space="preserve">TLS30KOV</t>
  </si>
  <si>
    <t xml:space="preserve">TLS30COV</t>
  </si>
  <si>
    <t xml:space="preserve">TLS30ROV</t>
  </si>
  <si>
    <t xml:space="preserve">USB Charge</t>
  </si>
  <si>
    <t xml:space="preserve">Network and Charge</t>
  </si>
  <si>
    <t xml:space="preserve">Laptop Network</t>
  </si>
  <si>
    <t xml:space="preserve">Network and Charge (ex Switch)</t>
  </si>
  <si>
    <t xml:space="preserve">NTL15KOV</t>
  </si>
  <si>
    <t xml:space="preserve">Charge and Sync</t>
  </si>
  <si>
    <t xml:space="preserve">NTL15COV</t>
  </si>
  <si>
    <t xml:space="preserve">NTX15KOV</t>
  </si>
  <si>
    <t xml:space="preserve">NTL16KOV</t>
  </si>
  <si>
    <t xml:space="preserve">NTL16COV</t>
  </si>
  <si>
    <t xml:space="preserve">NTX16KOV</t>
  </si>
  <si>
    <t xml:space="preserve">Item</t>
  </si>
  <si>
    <t xml:space="preserve">Config1</t>
  </si>
  <si>
    <t xml:space="preserve">Power source - Wired or Rechargeable</t>
  </si>
  <si>
    <t xml:space="preserve">Config2</t>
  </si>
  <si>
    <t xml:space="preserve">Sound - Enabled, Disabled, Buzzer</t>
  </si>
  <si>
    <t xml:space="preserve">Config3</t>
  </si>
  <si>
    <t xml:space="preserve">Current sensing - Enabled, Disabled</t>
  </si>
  <si>
    <t xml:space="preserve">Config4</t>
  </si>
  <si>
    <t xml:space="preserve">Number of relays - 4, 8</t>
  </si>
  <si>
    <t xml:space="preserve">Config5</t>
  </si>
  <si>
    <t xml:space="preserve">Product image name</t>
  </si>
  <si>
    <t xml:space="preserve">Config6</t>
  </si>
  <si>
    <t xml:space="preserve">User Login Method - None, Code, Rfid</t>
  </si>
  <si>
    <t xml:space="preserve">Config7</t>
  </si>
  <si>
    <t xml:space="preserve">Temperature Sensor - Enabled, Disabled, eXternal</t>
  </si>
  <si>
    <t xml:space="preserve">Config8</t>
  </si>
  <si>
    <t xml:space="preserve">Number of mobile device bays - 10, 15, 16, 30, 32, 40</t>
  </si>
  <si>
    <t xml:space="preserve">Config9</t>
  </si>
  <si>
    <t xml:space="preserve">Number of doors and locks - 1, 2</t>
  </si>
  <si>
    <t xml:space="preserve">min current charge for device/product name</t>
  </si>
  <si>
    <t xml:space="preserve">max current charge for device/product name</t>
  </si>
  <si>
    <t xml:space="preserve">min charge current rate of change for device/product name</t>
  </si>
  <si>
    <r>
      <rPr>
        <b val="true"/>
        <sz val="20"/>
        <color rgb="FF000000"/>
        <rFont val="Calibri"/>
        <family val="2"/>
        <charset val="1"/>
      </rPr>
      <t xml:space="preserve">zioxi onView </t>
    </r>
    <r>
      <rPr>
        <sz val="20"/>
        <color rgb="FF000000"/>
        <rFont val="Calibri"/>
        <family val="2"/>
        <charset val="1"/>
      </rPr>
      <t xml:space="preserve">charging products</t>
    </r>
  </si>
  <si>
    <t xml:space="preserve">To be provisioned in onView</t>
  </si>
  <si>
    <t xml:space="preserve">Code</t>
  </si>
  <si>
    <t xml:space="preserve">onView image file name</t>
  </si>
  <si>
    <t xml:space="preserve">No of devices</t>
  </si>
  <si>
    <t xml:space="preserve">Form factor</t>
  </si>
  <si>
    <t xml:space="preserve">Lock </t>
  </si>
  <si>
    <t xml:space="preserve">Comments</t>
  </si>
  <si>
    <t xml:space="preserve">iPad and Tablet solutions</t>
  </si>
  <si>
    <t xml:space="preserve">Bestselling Charge only iPad/Tablet trolleys</t>
  </si>
  <si>
    <t xml:space="preserve">Charging Trolley</t>
  </si>
  <si>
    <t xml:space="preserve">Bestselling Sync &amp; Charge iPad/Tablet trolleys (with lockable Macbook store &amp; charge) </t>
  </si>
  <si>
    <t xml:space="preserve">SYNCT-TB-16-K-OV</t>
  </si>
  <si>
    <t xml:space="preserve">Tablet Sync</t>
  </si>
  <si>
    <t xml:space="preserve">SYNCT-TB-16-C-OV</t>
  </si>
  <si>
    <t xml:space="preserve">SYNCT-TB-16-R-OV</t>
  </si>
  <si>
    <t xml:space="preserve">SYNCT-TB-20-K-OV</t>
  </si>
  <si>
    <t xml:space="preserve">SYNCT-TB-32-K-OV</t>
  </si>
  <si>
    <t xml:space="preserve">SYNCT-TB-32-C-OV</t>
  </si>
  <si>
    <t xml:space="preserve">SYNCT-TB-32-R-OV</t>
  </si>
  <si>
    <t xml:space="preserve">SYNCT-TB-40-K-OV</t>
  </si>
  <si>
    <t xml:space="preserve">Totally flexible basket trolleys</t>
  </si>
  <si>
    <t xml:space="preserve">CHRGT-IP-16-BSKT</t>
  </si>
  <si>
    <t xml:space="preserve">N/A</t>
  </si>
  <si>
    <t xml:space="preserve">iPad/most Tablets</t>
  </si>
  <si>
    <t xml:space="preserve">Basket Trolley</t>
  </si>
  <si>
    <t xml:space="preserve">N/A = Not included in onView</t>
  </si>
  <si>
    <t xml:space="preserve">SYNCT-TB-16-BSKT</t>
  </si>
  <si>
    <t xml:space="preserve">iPad/Tablets</t>
  </si>
  <si>
    <t xml:space="preserve">CHRGT-IP-32-BSKT</t>
  </si>
  <si>
    <t xml:space="preserve">SYNCT-TB-32-BSKT</t>
  </si>
  <si>
    <t xml:space="preserve">Trolleys &amp; Cabinets for iPads in very large bumper style cases</t>
  </si>
  <si>
    <t xml:space="preserve">CHRGT-BG-15</t>
  </si>
  <si>
    <t xml:space="preserve">iPad in Big Grips</t>
  </si>
  <si>
    <t xml:space="preserve">SYNCT-BG-15</t>
  </si>
  <si>
    <t xml:space="preserve">CHRGT-GC-15</t>
  </si>
  <si>
    <t xml:space="preserve">iPad in Gripcase / large cases</t>
  </si>
  <si>
    <t xml:space="preserve">SYNCT-GC-15</t>
  </si>
  <si>
    <t xml:space="preserve">CHRGT-GC-30</t>
  </si>
  <si>
    <t xml:space="preserve">SYNCT-GC-30</t>
  </si>
  <si>
    <t xml:space="preserve">CHRGC-KC-8+8-K</t>
  </si>
  <si>
    <t xml:space="preserve">iPads in Kids Evecase</t>
  </si>
  <si>
    <t xml:space="preserve">Cabinet (8 + 8)</t>
  </si>
  <si>
    <t xml:space="preserve">CHRGC-KC-8+8-C</t>
  </si>
  <si>
    <t xml:space="preserve">SYNCC-KC-8+8-K</t>
  </si>
  <si>
    <t xml:space="preserve">SYNCC-KC-8+8-C</t>
  </si>
  <si>
    <t xml:space="preserve">iPad / Tablet Charging Cabinets (with wall mounting option)</t>
  </si>
  <si>
    <t xml:space="preserve">CHRGC-TB-04-K</t>
  </si>
  <si>
    <t xml:space="preserve">Cabinet</t>
  </si>
  <si>
    <t xml:space="preserve">CHRGC-TB-04-C</t>
  </si>
  <si>
    <t xml:space="preserve">Charging Cabinet</t>
  </si>
  <si>
    <t xml:space="preserve">CHRGC-TB-10-K-OV</t>
  </si>
  <si>
    <t xml:space="preserve">CHRGC-TB-10-C-OV</t>
  </si>
  <si>
    <t xml:space="preserve">CHRGC-TB-10-R-OV</t>
  </si>
  <si>
    <t xml:space="preserve">SYNCC-TB-10-K-OV</t>
  </si>
  <si>
    <t xml:space="preserve">SYNCC-TB-10-C-OV</t>
  </si>
  <si>
    <t xml:space="preserve">SYNCC-TB-10-R-OV</t>
  </si>
  <si>
    <t xml:space="preserve">CHRGC-TB-12-K</t>
  </si>
  <si>
    <t xml:space="preserve">CHRGC-TB-12-C</t>
  </si>
  <si>
    <t xml:space="preserve">Slimline wall mount Tablet Charging Cabinets (for those tight spaces)</t>
  </si>
  <si>
    <t xml:space="preserve">CHRGWC-TB-10-K-OV</t>
  </si>
  <si>
    <t xml:space="preserve">Wall Cabinet</t>
  </si>
  <si>
    <t xml:space="preserve">CHRGWC-TB-10-C-OV</t>
  </si>
  <si>
    <t xml:space="preserve">CHRGWC-TB-10-R-OV</t>
  </si>
  <si>
    <t xml:space="preserve">CHRGWCU-TB-10-K-OV</t>
  </si>
  <si>
    <t xml:space="preserve">CHRGWCU-TB-10-C-OV</t>
  </si>
  <si>
    <t xml:space="preserve">CHRGWCU-TB-10-R-OV</t>
  </si>
  <si>
    <t xml:space="preserve">Floor standing Charging Cupboards (for when you don't need wheels!)</t>
  </si>
  <si>
    <t xml:space="preserve">SYNCC-TB-16-K-OV</t>
  </si>
  <si>
    <t xml:space="preserve">SYNCC-TB-32-K-OV</t>
  </si>
  <si>
    <t xml:space="preserve">CHRGC-IP-16-BSKT</t>
  </si>
  <si>
    <t xml:space="preserve">Basket Cupboard</t>
  </si>
  <si>
    <t xml:space="preserve">SYNCC-TB-16-BSKT</t>
  </si>
  <si>
    <t xml:space="preserve">CHRGC-IP-32-BSKT</t>
  </si>
  <si>
    <t xml:space="preserve">SYNCC-TB-32-BSKT</t>
  </si>
  <si>
    <t xml:space="preserve">Tablet Locker modules</t>
  </si>
  <si>
    <t xml:space="preserve">CHLK-11T-08</t>
  </si>
  <si>
    <t xml:space="preserve">1:1 Locker</t>
  </si>
  <si>
    <t xml:space="preserve">CHLC-11T-08</t>
  </si>
  <si>
    <t xml:space="preserve">CHLK-11T-10</t>
  </si>
  <si>
    <t xml:space="preserve">CHLC-11T-10</t>
  </si>
  <si>
    <t xml:space="preserve">iPad &amp; Tablet Transporter Cases</t>
  </si>
  <si>
    <t xml:space="preserve">UCHRGTRN-IP-15</t>
  </si>
  <si>
    <t xml:space="preserve">Transporter</t>
  </si>
  <si>
    <t xml:space="preserve">SYNCTRN-IP-15</t>
  </si>
  <si>
    <t xml:space="preserve">iPad &amp; Tablet charge &amp; sync decks (for table tops, shelves &amp; cupboards)</t>
  </si>
  <si>
    <t xml:space="preserve">PDECK-TB-10</t>
  </si>
  <si>
    <t xml:space="preserve">powerDeck</t>
  </si>
  <si>
    <t xml:space="preserve">SDECK-TB-10</t>
  </si>
  <si>
    <t xml:space="preserve">syncDeck</t>
  </si>
  <si>
    <t xml:space="preserve">Chromebooks, tablets and small laptops (upto 13.3" screens)</t>
  </si>
  <si>
    <t xml:space="preserve">Chromebook, tablet &amp; 13" laptop Trolleys</t>
  </si>
  <si>
    <t xml:space="preserve">Chromebook, tablet &amp; 13" laptop Cabinets</t>
  </si>
  <si>
    <t xml:space="preserve">CHRGC-CB-08-K</t>
  </si>
  <si>
    <t xml:space="preserve">Chromebook/laptop/tablet</t>
  </si>
  <si>
    <t xml:space="preserve">CHRGC-CB-08-C</t>
  </si>
  <si>
    <t xml:space="preserve">CHRGC-CB-08-R</t>
  </si>
  <si>
    <t xml:space="preserve">CBCAB-WALLFIX</t>
  </si>
  <si>
    <t xml:space="preserve">n/a</t>
  </si>
  <si>
    <t xml:space="preserve">Security Wall bracket</t>
  </si>
  <si>
    <t xml:space="preserve">CHRGC-CB-8+8-K</t>
  </si>
  <si>
    <t xml:space="preserve">CHRGC-CB-8+8-C</t>
  </si>
  <si>
    <t xml:space="preserve">Tablet &amp; Chromebook Locker banks</t>
  </si>
  <si>
    <t xml:space="preserve">CHLK-11U-20</t>
  </si>
  <si>
    <t xml:space="preserve">CHLC-11U-20</t>
  </si>
  <si>
    <t xml:space="preserve">CHLK-11U-40</t>
  </si>
  <si>
    <t xml:space="preserve">CHLC-11U-40</t>
  </si>
  <si>
    <t xml:space="preserve">Laptops</t>
  </si>
  <si>
    <t xml:space="preserve">Laptop Charging Trolleys &amp; Cabinets</t>
  </si>
  <si>
    <t xml:space="preserve">Networked Laptop Charging trolleys with ethernet connections</t>
  </si>
  <si>
    <t xml:space="preserve">NETC-LS-15</t>
  </si>
  <si>
    <t xml:space="preserve">NETC-LS-30</t>
  </si>
  <si>
    <t xml:space="preserve">Laptop (&amp; Tablet) Locker modules</t>
  </si>
  <si>
    <t xml:space="preserve">CHLK-11L-08</t>
  </si>
  <si>
    <t xml:space="preserve">CHLC-11L-08</t>
  </si>
  <si>
    <t xml:space="preserve">CHLK-BYL-08</t>
  </si>
  <si>
    <t xml:space="preserve">Laptop/Tablet</t>
  </si>
  <si>
    <t xml:space="preserve">BYOD Locker</t>
  </si>
  <si>
    <t xml:space="preserve">CHLC-BYL-08</t>
  </si>
  <si>
    <t xml:space="preserve">Smartphone, eReader and iPod products</t>
  </si>
  <si>
    <t xml:space="preserve">Smartphone &amp; eReader Locker modules (for counter, desk tops or wall mount)</t>
  </si>
  <si>
    <t xml:space="preserve">CHLC-11SP-10</t>
  </si>
  <si>
    <t xml:space="preserve">Smartphone/eReader</t>
  </si>
  <si>
    <t xml:space="preserve">CHLCU-11SP-10</t>
  </si>
  <si>
    <t xml:space="preserve">CHLK-11SP-10</t>
  </si>
  <si>
    <t xml:space="preserve">CHLKU-11SP-10</t>
  </si>
  <si>
    <t xml:space="preserve">SPLK-WALLFIX</t>
  </si>
  <si>
    <t xml:space="preserve">CHLCU-HLO-05</t>
  </si>
  <si>
    <t xml:space="preserve">Hello Locker</t>
  </si>
  <si>
    <t xml:space="preserve">CHLCU-HLO-12</t>
  </si>
  <si>
    <t xml:space="preserve">Smartphone &amp; eReader Charging Cabinets (suitable for wall fixing (upto 10 bay) or floor standing)</t>
  </si>
  <si>
    <t xml:space="preserve">CHRGC-SP-10-K</t>
  </si>
  <si>
    <t xml:space="preserve">Smartphone / iPod / PDA</t>
  </si>
  <si>
    <t xml:space="preserve">CHRGC-SP-10-C</t>
  </si>
  <si>
    <t xml:space="preserve">CHRGCU-SP-10-K</t>
  </si>
  <si>
    <t xml:space="preserve">CHRGCU-SP-10-C</t>
  </si>
  <si>
    <t xml:space="preserve">SYNCC-SP-10-K</t>
  </si>
  <si>
    <t xml:space="preserve">SYNCC-SP-10-C</t>
  </si>
  <si>
    <t xml:space="preserve">CHRGCU-HLO-10</t>
  </si>
  <si>
    <t xml:space="preserve">CHRGC-SP-16</t>
  </si>
  <si>
    <t xml:space="preserve">CHRGC-SP-16-C</t>
  </si>
  <si>
    <t xml:space="preserve">Smartphone</t>
  </si>
  <si>
    <t xml:space="preserve">SYNCC-SP-40-C</t>
  </si>
  <si>
    <t xml:space="preserve">iPod &amp; Smartphone powerDecks &amp; syncDecks</t>
  </si>
  <si>
    <t xml:space="preserve">SDECK-SP-16</t>
  </si>
  <si>
    <t xml:space="preserve">Smartphone / iPod</t>
  </si>
  <si>
    <t xml:space="preserve">PDECK-SP-16</t>
  </si>
  <si>
    <t xml:space="preserve">PDECK-SP-20</t>
  </si>
  <si>
    <t xml:space="preserve">New or Updated codes &amp; images</t>
  </si>
  <si>
    <t xml:space="preserve">(Updated = new image, New = new code &amp; image)</t>
  </si>
  <si>
    <t xml:space="preserve">Image name extensions</t>
  </si>
  <si>
    <t xml:space="preserve">New or Updated</t>
  </si>
  <si>
    <t xml:space="preserve">_Locked</t>
  </si>
  <si>
    <t xml:space="preserve">_Unlocked</t>
  </si>
  <si>
    <t xml:space="preserve">Updated</t>
  </si>
  <si>
    <t xml:space="preserve">Change later</t>
  </si>
  <si>
    <t xml:space="preserve">Unchanged</t>
  </si>
  <si>
    <t xml:space="preserve">To follow</t>
  </si>
  <si>
    <t xml:space="preserve">new images not available yet, will sort later </t>
  </si>
  <si>
    <t xml:space="preserve">new images not available yet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</si>
</sst>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\£* #,##0.00_-;&quot;-£&quot;* #,##0.00_-;_-\£* \-??_-;_-@_-"/>
    <numFmt numFmtId="166" formatCode="#,##0.000000"/>
    <numFmt numFmtId="167" formatCode="mmm\-yy"/>
    <numFmt numFmtId="168" formatCode="0%"/>
    <numFmt numFmtId="169" formatCode="\£#,##0;[RED]\£#,##0"/>
  </numFmts>
  <fonts count="2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0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20"/>
      <color rgb="FF92D05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92D05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4C7E7"/>
        <bgColor rgb="FFADB9CA"/>
      </patternFill>
    </fill>
    <fill>
      <patternFill patternType="solid">
        <fgColor rgb="FF00ABE4"/>
        <bgColor rgb="FF33CCCC"/>
      </patternFill>
    </fill>
    <fill>
      <patternFill patternType="solid">
        <fgColor rgb="FF87CC00"/>
        <bgColor rgb="FF87D300"/>
      </patternFill>
    </fill>
    <fill>
      <patternFill patternType="solid">
        <fgColor rgb="FF808080"/>
        <bgColor rgb="FF666699"/>
      </patternFill>
    </fill>
    <fill>
      <patternFill patternType="solid">
        <fgColor rgb="FF70AD47"/>
        <bgColor rgb="FF92D050"/>
      </patternFill>
    </fill>
    <fill>
      <patternFill patternType="solid">
        <fgColor rgb="FF87D300"/>
        <bgColor rgb="FF87CC00"/>
      </patternFill>
    </fill>
    <fill>
      <patternFill patternType="solid">
        <fgColor rgb="FFADB9CA"/>
        <bgColor rgb="FFB4C7E7"/>
      </patternFill>
    </fill>
    <fill>
      <patternFill patternType="solid">
        <fgColor rgb="FFC5E0B4"/>
        <bgColor rgb="FFB4C7E7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2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6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6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22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2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7" fillId="4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5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5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5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4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8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2" xfId="21"/>
    <cellStyle name="Normal 2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7D3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4"/>
      <rgbColor rgb="FFCCFFFF"/>
      <rgbColor rgb="FFC5E0B4"/>
      <rgbColor rgb="FFFFFF99"/>
      <rgbColor rgb="FF92D050"/>
      <rgbColor rgb="FFFF99CC"/>
      <rgbColor rgb="FFCC99FF"/>
      <rgbColor rgb="FFFFCC99"/>
      <rgbColor rgb="FF3366FF"/>
      <rgbColor rgb="FF33CCCC"/>
      <rgbColor rgb="FF87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wjsteen@armorassociates.co.uk" TargetMode="External"/><Relationship Id="rId3" Type="http://schemas.openxmlformats.org/officeDocument/2006/relationships/hyperlink" Target="mailto:wjsteen@armorassociates.co.uk" TargetMode="External"/><Relationship Id="rId4" Type="http://schemas.openxmlformats.org/officeDocument/2006/relationships/hyperlink" Target="mailto:wjsteen@armorassociates.co.uk" TargetMode="External"/><Relationship Id="rId5" Type="http://schemas.openxmlformats.org/officeDocument/2006/relationships/hyperlink" Target="mailto:wjsteen@armorassociates.co.uk" TargetMode="External"/><Relationship Id="rId6" Type="http://schemas.openxmlformats.org/officeDocument/2006/relationships/hyperlink" Target="mailto:nickf@zioxi.co.uk" TargetMode="External"/><Relationship Id="rId7" Type="http://schemas.openxmlformats.org/officeDocument/2006/relationships/hyperlink" Target="mailto:nickf@zioxi.co.uk" TargetMode="External"/><Relationship Id="rId8" Type="http://schemas.openxmlformats.org/officeDocument/2006/relationships/hyperlink" Target="mailto:wjsteen@armorassociates.co.uk" TargetMode="External"/><Relationship Id="rId9" Type="http://schemas.openxmlformats.org/officeDocument/2006/relationships/hyperlink" Target="mailto:wjsteen@armorassociates.co.uk" TargetMode="External"/><Relationship Id="rId10" Type="http://schemas.openxmlformats.org/officeDocument/2006/relationships/hyperlink" Target="mailto:wjsteen@armorassociates.co.uk" TargetMode="External"/><Relationship Id="rId11" Type="http://schemas.openxmlformats.org/officeDocument/2006/relationships/hyperlink" Target="mailto:wjsteen@armorassociates.co.uk" TargetMode="External"/><Relationship Id="rId12" Type="http://schemas.openxmlformats.org/officeDocument/2006/relationships/hyperlink" Target="mailto:wjsteen@armorassociates.co.uk" TargetMode="External"/><Relationship Id="rId13" Type="http://schemas.openxmlformats.org/officeDocument/2006/relationships/hyperlink" Target="mailto:wjsteen@armorassociates.co.uk" TargetMode="External"/><Relationship Id="rId14" Type="http://schemas.openxmlformats.org/officeDocument/2006/relationships/hyperlink" Target="mailto:wjsteen@armorassociates.co.uk" TargetMode="External"/><Relationship Id="rId15" Type="http://schemas.openxmlformats.org/officeDocument/2006/relationships/hyperlink" Target="mailto:wjsteen@armorassociates.co.uk" TargetMode="External"/><Relationship Id="rId16" Type="http://schemas.openxmlformats.org/officeDocument/2006/relationships/hyperlink" Target="mailto:wjsteen@armorassociates.co.uk" TargetMode="External"/><Relationship Id="rId17" Type="http://schemas.openxmlformats.org/officeDocument/2006/relationships/hyperlink" Target="mailto:wjsteen@armorassociates.co.uk" TargetMode="External"/><Relationship Id="rId18" Type="http://schemas.openxmlformats.org/officeDocument/2006/relationships/hyperlink" Target="mailto:wjsteen@armorassociates.co.uk" TargetMode="External"/><Relationship Id="rId19" Type="http://schemas.openxmlformats.org/officeDocument/2006/relationships/hyperlink" Target="mailto:wjsteen@armorassociates.co.uk" TargetMode="External"/><Relationship Id="rId20" Type="http://schemas.openxmlformats.org/officeDocument/2006/relationships/hyperlink" Target="mailto:wjsteen@armorassociates.co.uk" TargetMode="External"/><Relationship Id="rId21" Type="http://schemas.openxmlformats.org/officeDocument/2006/relationships/hyperlink" Target="mailto:wjsteen@armorassociates.co.uk" TargetMode="External"/><Relationship Id="rId22" Type="http://schemas.openxmlformats.org/officeDocument/2006/relationships/hyperlink" Target="mailto:wjsteen@armorassociates.co.uk" TargetMode="External"/><Relationship Id="rId23" Type="http://schemas.openxmlformats.org/officeDocument/2006/relationships/hyperlink" Target="mailto:wjsteen@armorassociates.co.uk" TargetMode="External"/><Relationship Id="rId24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1"/>
  <sheetViews>
    <sheetView showFormulas="false" showGridLines="true" showRowColHeaders="true" showZeros="true" rightToLeft="false" tabSelected="false" showOutlineSymbols="true" defaultGridColor="true" view="normal" topLeftCell="D52" colorId="64" zoomScale="100" zoomScaleNormal="100" zoomScalePageLayoutView="100" workbookViewId="0">
      <selection pane="topLeft" activeCell="S83" activeCellId="0" sqref="S83"/>
    </sheetView>
  </sheetViews>
  <sheetFormatPr defaultColWidth="10.50390625" defaultRowHeight="16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2"/>
    <col collapsed="false" customWidth="true" hidden="false" outlineLevel="0" max="3" min="3" style="0" width="22.5"/>
    <col collapsed="false" customWidth="true" hidden="false" outlineLevel="0" max="4" min="4" style="0" width="27.33"/>
    <col collapsed="false" customWidth="true" hidden="false" outlineLevel="0" max="5" min="5" style="0" width="19.33"/>
    <col collapsed="false" customWidth="true" hidden="false" outlineLevel="0" max="6" min="6" style="0" width="9.66"/>
    <col collapsed="false" customWidth="true" hidden="false" outlineLevel="0" max="7" min="7" style="0" width="9.34"/>
    <col collapsed="false" customWidth="true" hidden="false" outlineLevel="0" max="8" min="8" style="0" width="10.17"/>
    <col collapsed="false" customWidth="true" hidden="false" outlineLevel="0" max="9" min="9" style="0" width="9.34"/>
    <col collapsed="false" customWidth="true" hidden="false" outlineLevel="0" max="10" min="10" style="0" width="13.33"/>
    <col collapsed="false" customWidth="true" hidden="false" outlineLevel="0" max="11" min="11" style="1" width="10.17"/>
    <col collapsed="false" customWidth="true" hidden="false" outlineLevel="0" max="12" min="12" style="0" width="9.17"/>
    <col collapsed="false" customWidth="true" hidden="false" outlineLevel="0" max="13" min="13" style="0" width="9.5"/>
    <col collapsed="false" customWidth="true" hidden="false" outlineLevel="0" max="14" min="14" style="0" width="9.17"/>
    <col collapsed="false" customWidth="true" hidden="false" outlineLevel="0" max="15" min="15" style="0" width="9.5"/>
    <col collapsed="false" customWidth="true" hidden="false" outlineLevel="0" max="16" min="16" style="0" width="9.83"/>
    <col collapsed="false" customWidth="true" hidden="false" outlineLevel="0" max="17" min="17" style="0" width="10.83"/>
    <col collapsed="false" customWidth="true" hidden="false" outlineLevel="0" max="18" min="18" style="0" width="27.33"/>
    <col collapsed="false" customWidth="true" hidden="false" outlineLevel="0" max="19" min="19" style="0" width="16.16"/>
    <col collapsed="false" customWidth="true" hidden="false" outlineLevel="0" max="21" min="20" style="0" width="17.5"/>
    <col collapsed="false" customWidth="true" hidden="false" outlineLevel="0" max="22" min="22" style="0" width="30.67"/>
    <col collapsed="false" customWidth="true" hidden="false" outlineLevel="0" max="23" min="23" style="0" width="7.5"/>
    <col collapsed="false" customWidth="true" hidden="false" outlineLevel="0" max="24" min="24" style="0" width="29"/>
    <col collapsed="false" customWidth="true" hidden="false" outlineLevel="0" max="25" min="25" style="0" width="14.16"/>
    <col collapsed="false" customWidth="true" hidden="false" outlineLevel="0" max="26" min="26" style="0" width="12.5"/>
    <col collapsed="false" customWidth="true" hidden="false" outlineLevel="0" max="27" min="27" style="0" width="44.67"/>
  </cols>
  <sheetData>
    <row r="1" customFormat="false" ht="16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</row>
    <row r="2" customFormat="false" ht="16" hidden="false" customHeight="false" outlineLevel="0" collapsed="false">
      <c r="A2" s="0" t="n">
        <v>100001</v>
      </c>
      <c r="B2" s="0" t="str">
        <f aca="false">"zcts"&amp;TEXT(A2,"000000")</f>
        <v>zcts100001</v>
      </c>
      <c r="C2" s="0" t="s">
        <v>26</v>
      </c>
      <c r="D2" s="0" t="s">
        <v>26</v>
      </c>
      <c r="F2" s="1" t="s">
        <v>27</v>
      </c>
      <c r="G2" s="1" t="s">
        <v>28</v>
      </c>
      <c r="H2" s="1" t="s">
        <v>29</v>
      </c>
      <c r="I2" s="1" t="n">
        <v>8</v>
      </c>
      <c r="J2" s="1" t="e">
        <f aca="false">VLOOKUP(E2,Codes!A$2:H$57,8,0)</f>
        <v>#N/A</v>
      </c>
      <c r="K2" s="1" t="s">
        <v>30</v>
      </c>
      <c r="L2" s="1" t="s">
        <v>29</v>
      </c>
      <c r="M2" s="1" t="e">
        <f aca="false">VLOOKUP(E2,Codes!A$2:H$57,6,0)</f>
        <v>#N/A</v>
      </c>
      <c r="N2" s="1" t="n">
        <v>2</v>
      </c>
      <c r="O2" s="1" t="n">
        <v>0.034</v>
      </c>
      <c r="P2" s="1" t="n">
        <v>0.151</v>
      </c>
      <c r="Q2" s="1" t="n">
        <v>2E-005</v>
      </c>
      <c r="R2" s="0" t="s">
        <v>31</v>
      </c>
      <c r="S2" s="0" t="s">
        <v>32</v>
      </c>
      <c r="T2" s="0" t="s">
        <v>33</v>
      </c>
      <c r="U2" s="0" t="s">
        <v>34</v>
      </c>
      <c r="V2" s="0" t="s">
        <v>35</v>
      </c>
      <c r="X2" s="0" t="s">
        <v>36</v>
      </c>
    </row>
    <row r="3" customFormat="false" ht="16" hidden="false" customHeight="false" outlineLevel="0" collapsed="false">
      <c r="A3" s="0" t="n">
        <v>100002</v>
      </c>
      <c r="B3" s="0" t="str">
        <f aca="false">"zcts"&amp;TEXT(A3,"000000")</f>
        <v>zcts100002</v>
      </c>
      <c r="C3" s="0" t="str">
        <f aca="false">VLOOKUP(E3,Codes!A$2:H$57,3,0)</f>
        <v>Chromebook</v>
      </c>
      <c r="D3" s="0" t="str">
        <f aca="false">VLOOKUP(E3,Codes!A$2:H$57,2,0)</f>
        <v>Charging Trolley - Soft Start</v>
      </c>
      <c r="E3" s="0" t="s">
        <v>37</v>
      </c>
      <c r="F3" s="1" t="s">
        <v>27</v>
      </c>
      <c r="G3" s="1" t="s">
        <v>28</v>
      </c>
      <c r="H3" s="1" t="s">
        <v>29</v>
      </c>
      <c r="I3" s="1" t="n">
        <v>4</v>
      </c>
      <c r="J3" s="1" t="str">
        <f aca="false">VLOOKUP(E3,Codes!A$2:H$57,8,0)</f>
        <v>TCB16KOV</v>
      </c>
      <c r="K3" s="1" t="s">
        <v>30</v>
      </c>
      <c r="L3" s="1" t="s">
        <v>29</v>
      </c>
      <c r="M3" s="1" t="n">
        <f aca="false">VLOOKUP(E3,Codes!A$2:H$57,6,0)</f>
        <v>16</v>
      </c>
      <c r="N3" s="1" t="n">
        <v>1</v>
      </c>
      <c r="O3" s="1" t="n">
        <v>0.034</v>
      </c>
      <c r="P3" s="1" t="n">
        <v>0.151</v>
      </c>
      <c r="Q3" s="1" t="n">
        <v>2E-005</v>
      </c>
      <c r="R3" s="0" t="s">
        <v>38</v>
      </c>
      <c r="S3" s="0" t="s">
        <v>39</v>
      </c>
      <c r="T3" s="0" t="s">
        <v>40</v>
      </c>
      <c r="U3" s="0" t="s">
        <v>41</v>
      </c>
      <c r="V3" s="0" t="s">
        <v>42</v>
      </c>
      <c r="X3" s="0" t="s">
        <v>36</v>
      </c>
      <c r="Y3" s="0" t="s">
        <v>43</v>
      </c>
      <c r="Z3" s="0" t="s">
        <v>43</v>
      </c>
      <c r="AA3" s="0" t="s">
        <v>44</v>
      </c>
    </row>
    <row r="4" customFormat="false" ht="16" hidden="false" customHeight="false" outlineLevel="0" collapsed="false">
      <c r="A4" s="0" t="n">
        <v>100003</v>
      </c>
      <c r="B4" s="0" t="str">
        <f aca="false">"zcts"&amp;TEXT(A4,"000000")</f>
        <v>zcts100003</v>
      </c>
      <c r="C4" s="0" t="str">
        <f aca="false">VLOOKUP(E4,Codes!A$2:H$57,3,0)</f>
        <v>Laptop</v>
      </c>
      <c r="D4" s="0" t="str">
        <f aca="false">VLOOKUP(E4,Codes!A$2:H$57,2,0)</f>
        <v>Charging Trolley - Soft Start</v>
      </c>
      <c r="E4" s="0" t="s">
        <v>45</v>
      </c>
      <c r="F4" s="1" t="s">
        <v>27</v>
      </c>
      <c r="G4" s="1" t="s">
        <v>28</v>
      </c>
      <c r="H4" s="1" t="s">
        <v>29</v>
      </c>
      <c r="I4" s="1" t="n">
        <v>4</v>
      </c>
      <c r="J4" s="1" t="str">
        <f aca="false">VLOOKUP(E4,Codes!A$2:H$57,8,0)</f>
        <v>TLS16KOV</v>
      </c>
      <c r="K4" s="1" t="s">
        <v>30</v>
      </c>
      <c r="L4" s="1" t="s">
        <v>29</v>
      </c>
      <c r="M4" s="1" t="n">
        <f aca="false">VLOOKUP(E4,Codes!A$2:H$57,6,0)</f>
        <v>16</v>
      </c>
      <c r="N4" s="1" t="n">
        <v>1</v>
      </c>
      <c r="O4" s="1" t="n">
        <v>0.041</v>
      </c>
      <c r="P4" s="1" t="n">
        <v>0.251</v>
      </c>
      <c r="Q4" s="1" t="n">
        <v>2E-005</v>
      </c>
      <c r="R4" s="0" t="s">
        <v>46</v>
      </c>
      <c r="S4" s="0" t="s">
        <v>47</v>
      </c>
      <c r="T4" s="0" t="s">
        <v>48</v>
      </c>
      <c r="U4" s="0" t="s">
        <v>49</v>
      </c>
      <c r="V4" s="0" t="s">
        <v>50</v>
      </c>
      <c r="W4" s="0" t="n">
        <v>7285</v>
      </c>
      <c r="X4" s="5" t="s">
        <v>36</v>
      </c>
      <c r="Y4" s="0" t="s">
        <v>51</v>
      </c>
      <c r="Z4" s="0" t="s">
        <v>51</v>
      </c>
      <c r="AA4" s="0" t="s">
        <v>52</v>
      </c>
    </row>
    <row r="5" customFormat="false" ht="16" hidden="false" customHeight="false" outlineLevel="0" collapsed="false">
      <c r="A5" s="0" t="n">
        <v>100004</v>
      </c>
      <c r="B5" s="0" t="str">
        <f aca="false">"zcts"&amp;TEXT(A5,"000000")</f>
        <v>zcts100004</v>
      </c>
      <c r="C5" s="0" t="str">
        <f aca="false">VLOOKUP(E5,Codes!A$2:H$57,3,0)</f>
        <v>Chromebook</v>
      </c>
      <c r="D5" s="0" t="str">
        <f aca="false">VLOOKUP(E5,Codes!A$2:H$57,2,0)</f>
        <v>Charging Trolley - Soft Start</v>
      </c>
      <c r="E5" s="0" t="s">
        <v>53</v>
      </c>
      <c r="F5" s="1" t="s">
        <v>27</v>
      </c>
      <c r="G5" s="1" t="s">
        <v>28</v>
      </c>
      <c r="H5" s="1" t="s">
        <v>29</v>
      </c>
      <c r="I5" s="1" t="n">
        <v>8</v>
      </c>
      <c r="J5" s="1" t="str">
        <f aca="false">VLOOKUP(E5,Codes!A$2:H$57,8,0)</f>
        <v>TCB32KOV</v>
      </c>
      <c r="K5" s="1" t="s">
        <v>30</v>
      </c>
      <c r="L5" s="1" t="s">
        <v>29</v>
      </c>
      <c r="M5" s="1" t="n">
        <f aca="false">VLOOKUP(E5,Codes!A$2:H$57,6,0)</f>
        <v>32</v>
      </c>
      <c r="N5" s="1" t="n">
        <v>2</v>
      </c>
      <c r="O5" s="1" t="n">
        <v>0.034</v>
      </c>
      <c r="P5" s="1" t="n">
        <v>0.151</v>
      </c>
      <c r="Q5" s="1" t="n">
        <v>2E-005</v>
      </c>
      <c r="R5" s="0" t="s">
        <v>54</v>
      </c>
      <c r="S5" s="0" t="s">
        <v>55</v>
      </c>
      <c r="T5" s="0" t="s">
        <v>56</v>
      </c>
      <c r="U5" s="0" t="s">
        <v>57</v>
      </c>
      <c r="V5" s="0" t="s">
        <v>58</v>
      </c>
      <c r="X5" s="0" t="s">
        <v>36</v>
      </c>
      <c r="Z5" s="0" t="s">
        <v>59</v>
      </c>
      <c r="AA5" s="0" t="s">
        <v>60</v>
      </c>
    </row>
    <row r="6" customFormat="false" ht="16" hidden="false" customHeight="false" outlineLevel="0" collapsed="false">
      <c r="A6" s="0" t="n">
        <v>100005</v>
      </c>
      <c r="B6" s="0" t="str">
        <f aca="false">"zcts"&amp;TEXT(A6,"000000")</f>
        <v>zcts100005</v>
      </c>
      <c r="C6" s="0" t="str">
        <f aca="false">VLOOKUP(E6,Codes!A$2:H$57,3,0)</f>
        <v>Laptop Network</v>
      </c>
      <c r="D6" s="0" t="str">
        <f aca="false">VLOOKUP(E6,Codes!A$2:H$57,2,0)</f>
        <v>Charging Trolley - Soft Start</v>
      </c>
      <c r="E6" s="0" t="s">
        <v>61</v>
      </c>
      <c r="F6" s="1" t="s">
        <v>27</v>
      </c>
      <c r="G6" s="1" t="s">
        <v>28</v>
      </c>
      <c r="H6" s="1" t="s">
        <v>29</v>
      </c>
      <c r="I6" s="1" t="n">
        <v>4</v>
      </c>
      <c r="J6" s="1" t="str">
        <f aca="false">VLOOKUP(E6,Codes!A$2:H$57,8,0)</f>
        <v>NTL15COV</v>
      </c>
      <c r="K6" s="1" t="s">
        <v>30</v>
      </c>
      <c r="L6" s="1" t="s">
        <v>29</v>
      </c>
      <c r="M6" s="1" t="n">
        <f aca="false">VLOOKUP(E6,Codes!A$2:H$57,6,0)</f>
        <v>15</v>
      </c>
      <c r="N6" s="1" t="n">
        <v>1</v>
      </c>
      <c r="O6" s="1" t="n">
        <v>0.041</v>
      </c>
      <c r="P6" s="1" t="n">
        <v>0.251</v>
      </c>
      <c r="Q6" s="1" t="n">
        <v>2E-005</v>
      </c>
      <c r="R6" s="0" t="s">
        <v>62</v>
      </c>
      <c r="S6" s="0" t="s">
        <v>63</v>
      </c>
      <c r="T6" s="0" t="s">
        <v>40</v>
      </c>
      <c r="U6" s="0" t="s">
        <v>57</v>
      </c>
      <c r="V6" s="0" t="s">
        <v>58</v>
      </c>
      <c r="X6" s="0" t="s">
        <v>36</v>
      </c>
      <c r="Z6" s="0" t="s">
        <v>59</v>
      </c>
      <c r="AA6" s="0" t="s">
        <v>64</v>
      </c>
    </row>
    <row r="7" customFormat="false" ht="16" hidden="false" customHeight="false" outlineLevel="0" collapsed="false">
      <c r="A7" s="0" t="n">
        <v>100006</v>
      </c>
      <c r="B7" s="0" t="str">
        <f aca="false">"zcts"&amp;TEXT(A7,"000000")</f>
        <v>zcts100006</v>
      </c>
      <c r="C7" s="0" t="str">
        <f aca="false">VLOOKUP(E7,Codes!A$2:H$57,3,0)</f>
        <v>Laptop</v>
      </c>
      <c r="D7" s="0" t="str">
        <f aca="false">VLOOKUP(E7,Codes!A$2:H$57,2,0)</f>
        <v>Charging Trolley - Soft Start</v>
      </c>
      <c r="E7" s="6" t="s">
        <v>65</v>
      </c>
      <c r="F7" s="1" t="s">
        <v>27</v>
      </c>
      <c r="G7" s="1" t="s">
        <v>28</v>
      </c>
      <c r="H7" s="1" t="s">
        <v>29</v>
      </c>
      <c r="I7" s="1" t="n">
        <v>4</v>
      </c>
      <c r="J7" s="1" t="str">
        <f aca="false">VLOOKUP(E7,Codes!A$2:H$57,8,0)</f>
        <v>TLS16ROV</v>
      </c>
      <c r="K7" s="1" t="s">
        <v>30</v>
      </c>
      <c r="L7" s="1" t="s">
        <v>29</v>
      </c>
      <c r="M7" s="1" t="n">
        <f aca="false">VLOOKUP(E7,Codes!A$2:H$57,6,0)</f>
        <v>16</v>
      </c>
      <c r="N7" s="1" t="n">
        <v>1</v>
      </c>
      <c r="O7" s="1" t="n">
        <v>0.041</v>
      </c>
      <c r="P7" s="1" t="n">
        <v>0.251</v>
      </c>
      <c r="Q7" s="1" t="n">
        <v>2E-005</v>
      </c>
      <c r="R7" s="0" t="s">
        <v>66</v>
      </c>
      <c r="S7" s="0" t="s">
        <v>67</v>
      </c>
      <c r="T7" s="0" t="s">
        <v>68</v>
      </c>
      <c r="U7" s="0" t="s">
        <v>69</v>
      </c>
      <c r="V7" s="0" t="s">
        <v>70</v>
      </c>
      <c r="X7" s="0" t="s">
        <v>36</v>
      </c>
      <c r="Z7" s="0" t="s">
        <v>71</v>
      </c>
    </row>
    <row r="8" customFormat="false" ht="16" hidden="false" customHeight="false" outlineLevel="0" collapsed="false">
      <c r="A8" s="0" t="n">
        <v>100007</v>
      </c>
      <c r="B8" s="0" t="str">
        <f aca="false">"zcts"&amp;TEXT(A8,"000000")</f>
        <v>zcts100007</v>
      </c>
      <c r="C8" s="0" t="str">
        <f aca="false">VLOOKUP(E8,Codes!A$2:H$57,3,0)</f>
        <v>Chromebook</v>
      </c>
      <c r="D8" s="0" t="str">
        <f aca="false">VLOOKUP(E8,Codes!A$2:H$57,2,0)</f>
        <v>Charging Trolley - Soft Start</v>
      </c>
      <c r="E8" s="0" t="s">
        <v>72</v>
      </c>
      <c r="F8" s="1" t="s">
        <v>27</v>
      </c>
      <c r="G8" s="1" t="s">
        <v>28</v>
      </c>
      <c r="H8" s="1" t="s">
        <v>29</v>
      </c>
      <c r="I8" s="1" t="n">
        <v>4</v>
      </c>
      <c r="J8" s="1" t="str">
        <f aca="false">VLOOKUP(E8,Codes!A$2:H$57,8,0)</f>
        <v>TCB16COV</v>
      </c>
      <c r="K8" s="1" t="s">
        <v>73</v>
      </c>
      <c r="L8" s="1" t="s">
        <v>29</v>
      </c>
      <c r="M8" s="1" t="n">
        <f aca="false">VLOOKUP(E8,Codes!A$2:H$57,6,0)</f>
        <v>16</v>
      </c>
      <c r="N8" s="1" t="n">
        <v>1</v>
      </c>
      <c r="O8" s="7" t="n">
        <v>0.034</v>
      </c>
      <c r="P8" s="7" t="n">
        <v>0.151</v>
      </c>
      <c r="Q8" s="7" t="n">
        <v>2E-005</v>
      </c>
      <c r="R8" s="0" t="s">
        <v>74</v>
      </c>
      <c r="S8" s="8" t="s">
        <v>75</v>
      </c>
      <c r="T8" s="0" t="s">
        <v>56</v>
      </c>
      <c r="U8" s="0" t="s">
        <v>76</v>
      </c>
      <c r="V8" s="0" t="s">
        <v>70</v>
      </c>
      <c r="X8" s="0" t="s">
        <v>36</v>
      </c>
      <c r="Z8" s="0" t="s">
        <v>77</v>
      </c>
    </row>
    <row r="9" customFormat="false" ht="16" hidden="false" customHeight="false" outlineLevel="0" collapsed="false">
      <c r="A9" s="0" t="n">
        <v>100008</v>
      </c>
      <c r="B9" s="0" t="str">
        <f aca="false">"zcts"&amp;TEXT(A9,"000000")</f>
        <v>zcts100008</v>
      </c>
      <c r="C9" s="0" t="str">
        <f aca="false">VLOOKUP(E9,Codes!A$2:H$57,3,0)</f>
        <v>Chromebook</v>
      </c>
      <c r="D9" s="0" t="str">
        <f aca="false">VLOOKUP(E9,Codes!A$2:H$57,2,0)</f>
        <v>Charging Trolley - Soft Start</v>
      </c>
      <c r="E9" s="0" t="s">
        <v>37</v>
      </c>
      <c r="F9" s="1" t="s">
        <v>27</v>
      </c>
      <c r="G9" s="1" t="s">
        <v>28</v>
      </c>
      <c r="H9" s="1" t="s">
        <v>29</v>
      </c>
      <c r="I9" s="1" t="n">
        <v>4</v>
      </c>
      <c r="J9" s="1" t="str">
        <f aca="false">VLOOKUP(E9,Codes!A$2:H$57,8,0)</f>
        <v>TCB16KOV</v>
      </c>
      <c r="K9" s="1" t="s">
        <v>73</v>
      </c>
      <c r="L9" s="1" t="s">
        <v>29</v>
      </c>
      <c r="M9" s="1" t="n">
        <f aca="false">VLOOKUP(E9,Codes!A$2:H$57,6,0)</f>
        <v>16</v>
      </c>
      <c r="N9" s="1" t="n">
        <v>1</v>
      </c>
      <c r="O9" s="1" t="n">
        <v>0.034</v>
      </c>
      <c r="P9" s="1" t="n">
        <v>0.151</v>
      </c>
      <c r="Q9" s="1" t="n">
        <v>2E-005</v>
      </c>
      <c r="R9" s="0" t="s">
        <v>78</v>
      </c>
      <c r="S9" s="8" t="s">
        <v>79</v>
      </c>
      <c r="T9" s="0" t="s">
        <v>80</v>
      </c>
      <c r="U9" s="0" t="s">
        <v>81</v>
      </c>
      <c r="V9" s="0" t="s">
        <v>82</v>
      </c>
      <c r="W9" s="0" t="n">
        <v>7285</v>
      </c>
      <c r="X9" s="0" t="s">
        <v>36</v>
      </c>
      <c r="Y9" s="0" t="s">
        <v>51</v>
      </c>
      <c r="Z9" s="0" t="s">
        <v>51</v>
      </c>
    </row>
    <row r="10" customFormat="false" ht="16" hidden="false" customHeight="false" outlineLevel="0" collapsed="false">
      <c r="A10" s="0" t="n">
        <v>100009</v>
      </c>
      <c r="B10" s="0" t="str">
        <f aca="false">"zcts"&amp;TEXT(A10,"000000")</f>
        <v>zcts100009</v>
      </c>
      <c r="C10" s="0" t="str">
        <f aca="false">VLOOKUP(E10,Codes!A$2:H$57,3,0)</f>
        <v>Chromebook</v>
      </c>
      <c r="D10" s="0" t="str">
        <f aca="false">VLOOKUP(E10,Codes!A$2:H$57,2,0)</f>
        <v>Charging Trolley - Soft Start</v>
      </c>
      <c r="E10" s="0" t="s">
        <v>37</v>
      </c>
      <c r="F10" s="1" t="s">
        <v>27</v>
      </c>
      <c r="G10" s="1" t="s">
        <v>28</v>
      </c>
      <c r="H10" s="1" t="s">
        <v>29</v>
      </c>
      <c r="I10" s="1" t="n">
        <v>4</v>
      </c>
      <c r="J10" s="1" t="str">
        <f aca="false">VLOOKUP(E10,Codes!A$2:H$57,8,0)</f>
        <v>TCB16KOV</v>
      </c>
      <c r="K10" s="1" t="s">
        <v>73</v>
      </c>
      <c r="L10" s="1" t="s">
        <v>29</v>
      </c>
      <c r="M10" s="1" t="n">
        <f aca="false">VLOOKUP(E10,Codes!A$2:H$57,6,0)</f>
        <v>16</v>
      </c>
      <c r="N10" s="1" t="n">
        <v>1</v>
      </c>
      <c r="O10" s="1" t="n">
        <v>0.034</v>
      </c>
      <c r="P10" s="1" t="n">
        <v>0.151</v>
      </c>
      <c r="Q10" s="1" t="n">
        <v>2E-005</v>
      </c>
      <c r="R10" s="0" t="s">
        <v>83</v>
      </c>
      <c r="S10" s="0" t="s">
        <v>84</v>
      </c>
      <c r="T10" s="0" t="s">
        <v>40</v>
      </c>
      <c r="U10" s="0" t="s">
        <v>57</v>
      </c>
      <c r="V10" s="0" t="s">
        <v>85</v>
      </c>
      <c r="X10" s="0" t="s">
        <v>36</v>
      </c>
      <c r="Y10" s="0" t="s">
        <v>86</v>
      </c>
      <c r="Z10" s="0" t="s">
        <v>59</v>
      </c>
      <c r="AA10" s="0" t="s">
        <v>87</v>
      </c>
    </row>
    <row r="11" customFormat="false" ht="16" hidden="false" customHeight="false" outlineLevel="0" collapsed="false">
      <c r="A11" s="0" t="n">
        <v>100010</v>
      </c>
      <c r="B11" s="0" t="str">
        <f aca="false">"zcts"&amp;TEXT(A11,"000000")</f>
        <v>zcts100010</v>
      </c>
      <c r="C11" s="0" t="str">
        <f aca="false">VLOOKUP(E11,Codes!A$2:H$57,3,0)</f>
        <v>Chromebook</v>
      </c>
      <c r="D11" s="0" t="str">
        <f aca="false">VLOOKUP(E11,Codes!A$2:H$57,2,0)</f>
        <v>Charging Trolley - Soft Start</v>
      </c>
      <c r="E11" s="0" t="s">
        <v>37</v>
      </c>
      <c r="F11" s="1" t="s">
        <v>27</v>
      </c>
      <c r="G11" s="1" t="s">
        <v>28</v>
      </c>
      <c r="H11" s="1" t="s">
        <v>29</v>
      </c>
      <c r="I11" s="1" t="n">
        <v>4</v>
      </c>
      <c r="J11" s="1" t="str">
        <f aca="false">VLOOKUP(E11,Codes!A$2:H$57,8,0)</f>
        <v>TCB16KOV</v>
      </c>
      <c r="K11" s="1" t="s">
        <v>73</v>
      </c>
      <c r="L11" s="1" t="s">
        <v>29</v>
      </c>
      <c r="M11" s="1" t="n">
        <f aca="false">VLOOKUP(E11,Codes!A$2:H$57,6,0)</f>
        <v>16</v>
      </c>
      <c r="N11" s="1" t="n">
        <v>1</v>
      </c>
      <c r="O11" s="1" t="n">
        <v>0.034</v>
      </c>
      <c r="P11" s="1" t="n">
        <v>0.151</v>
      </c>
      <c r="Q11" s="1" t="n">
        <v>2E-005</v>
      </c>
      <c r="R11" s="0" t="s">
        <v>88</v>
      </c>
      <c r="S11" s="0" t="s">
        <v>89</v>
      </c>
      <c r="T11" s="0" t="s">
        <v>90</v>
      </c>
      <c r="U11" s="0" t="s">
        <v>57</v>
      </c>
      <c r="V11" s="0" t="s">
        <v>70</v>
      </c>
      <c r="X11" s="0" t="s">
        <v>36</v>
      </c>
      <c r="Y11" s="0" t="s">
        <v>86</v>
      </c>
      <c r="Z11" s="0" t="s">
        <v>43</v>
      </c>
      <c r="AA11" s="0" t="s">
        <v>91</v>
      </c>
    </row>
    <row r="12" customFormat="false" ht="16" hidden="false" customHeight="false" outlineLevel="0" collapsed="false">
      <c r="A12" s="0" t="n">
        <v>100011</v>
      </c>
      <c r="B12" s="0" t="str">
        <f aca="false">"zcts"&amp;TEXT(A12,"000000")</f>
        <v>zcts100011</v>
      </c>
      <c r="C12" s="0" t="str">
        <f aca="false">VLOOKUP(E12,Codes!A$2:H$57,3,0)</f>
        <v>Tablet</v>
      </c>
      <c r="D12" s="0" t="str">
        <f aca="false">VLOOKUP(E12,Codes!A$2:H$57,2,0)</f>
        <v>Charging Trolley - Soft Start</v>
      </c>
      <c r="E12" s="6" t="s">
        <v>92</v>
      </c>
      <c r="F12" s="1" t="s">
        <v>27</v>
      </c>
      <c r="G12" s="1" t="s">
        <v>28</v>
      </c>
      <c r="H12" s="1" t="s">
        <v>29</v>
      </c>
      <c r="I12" s="1" t="n">
        <v>4</v>
      </c>
      <c r="J12" s="1" t="str">
        <f aca="false">VLOOKUP(E12,Codes!A$2:H$57,8,0)</f>
        <v>TTB16KOV</v>
      </c>
      <c r="K12" s="1" t="s">
        <v>30</v>
      </c>
      <c r="L12" s="1" t="s">
        <v>29</v>
      </c>
      <c r="M12" s="1" t="n">
        <f aca="false">VLOOKUP(E12,Codes!A$2:H$57,6,0)</f>
        <v>16</v>
      </c>
      <c r="N12" s="1" t="n">
        <v>1</v>
      </c>
      <c r="O12" s="1" t="n">
        <v>0.034</v>
      </c>
      <c r="P12" s="1" t="n">
        <v>0.151</v>
      </c>
      <c r="Q12" s="1" t="n">
        <v>2E-005</v>
      </c>
      <c r="R12" s="0" t="s">
        <v>93</v>
      </c>
      <c r="S12" s="0" t="s">
        <v>94</v>
      </c>
      <c r="T12" s="0" t="s">
        <v>56</v>
      </c>
      <c r="U12" s="0" t="s">
        <v>57</v>
      </c>
      <c r="V12" s="0" t="s">
        <v>82</v>
      </c>
      <c r="W12" s="0" t="n">
        <v>7285</v>
      </c>
      <c r="X12" s="0" t="s">
        <v>36</v>
      </c>
      <c r="Y12" s="0" t="s">
        <v>86</v>
      </c>
      <c r="Z12" s="0" t="s">
        <v>95</v>
      </c>
      <c r="AA12" s="0" t="s">
        <v>96</v>
      </c>
    </row>
    <row r="13" customFormat="false" ht="16" hidden="false" customHeight="false" outlineLevel="0" collapsed="false">
      <c r="A13" s="0" t="n">
        <v>100012</v>
      </c>
      <c r="B13" s="0" t="str">
        <f aca="false">"zcts"&amp;TEXT(A13,"000000")</f>
        <v>zcts100012</v>
      </c>
      <c r="C13" s="0" t="str">
        <f aca="false">VLOOKUP(E13,Codes!A$2:H$57,3,0)</f>
        <v>Chromebook</v>
      </c>
      <c r="D13" s="0" t="str">
        <f aca="false">VLOOKUP(E13,Codes!A$2:H$57,2,0)</f>
        <v>Charging Trolley - Soft Start</v>
      </c>
      <c r="E13" s="6" t="s">
        <v>97</v>
      </c>
      <c r="F13" s="1" t="s">
        <v>27</v>
      </c>
      <c r="G13" s="1" t="s">
        <v>28</v>
      </c>
      <c r="H13" s="1" t="s">
        <v>29</v>
      </c>
      <c r="I13" s="1" t="n">
        <v>8</v>
      </c>
      <c r="J13" s="1" t="str">
        <f aca="false">VLOOKUP(E13,Codes!A$2:H$57,8,0)</f>
        <v>TCB32COV</v>
      </c>
      <c r="K13" s="1" t="s">
        <v>30</v>
      </c>
      <c r="L13" s="1" t="s">
        <v>29</v>
      </c>
      <c r="M13" s="1" t="n">
        <f aca="false">VLOOKUP(E13,Codes!A$2:H$57,6,0)</f>
        <v>32</v>
      </c>
      <c r="N13" s="1" t="n">
        <v>2</v>
      </c>
      <c r="O13" s="1" t="n">
        <v>0.034</v>
      </c>
      <c r="P13" s="1" t="n">
        <v>0.151</v>
      </c>
      <c r="Q13" s="1" t="n">
        <v>2E-005</v>
      </c>
      <c r="R13" s="0" t="s">
        <v>98</v>
      </c>
      <c r="S13" s="0" t="s">
        <v>99</v>
      </c>
      <c r="T13" s="0" t="s">
        <v>56</v>
      </c>
      <c r="U13" s="0" t="s">
        <v>57</v>
      </c>
      <c r="V13" s="0" t="s">
        <v>82</v>
      </c>
      <c r="W13" s="0" t="n">
        <v>7285</v>
      </c>
      <c r="X13" s="0" t="s">
        <v>36</v>
      </c>
      <c r="Y13" s="0" t="s">
        <v>71</v>
      </c>
      <c r="Z13" s="0" t="s">
        <v>95</v>
      </c>
    </row>
    <row r="14" customFormat="false" ht="16" hidden="false" customHeight="false" outlineLevel="0" collapsed="false">
      <c r="A14" s="0" t="n">
        <v>100013</v>
      </c>
      <c r="B14" s="0" t="str">
        <f aca="false">"zcts"&amp;TEXT(A14,"000000")</f>
        <v>zcts100013</v>
      </c>
      <c r="C14" s="0" t="str">
        <f aca="false">VLOOKUP(E14,Codes!A$2:H$57,3,0)</f>
        <v>Laptop</v>
      </c>
      <c r="D14" s="0" t="str">
        <f aca="false">VLOOKUP(E14,Codes!A$2:H$57,2,0)</f>
        <v>Charging Trolley - Soft Start</v>
      </c>
      <c r="E14" s="6" t="s">
        <v>65</v>
      </c>
      <c r="F14" s="1" t="s">
        <v>27</v>
      </c>
      <c r="G14" s="1" t="s">
        <v>28</v>
      </c>
      <c r="H14" s="1" t="s">
        <v>29</v>
      </c>
      <c r="I14" s="1" t="n">
        <v>4</v>
      </c>
      <c r="J14" s="1" t="str">
        <f aca="false">VLOOKUP(E14,Codes!A$2:H$57,8,0)</f>
        <v>TLS16ROV</v>
      </c>
      <c r="K14" s="1" t="s">
        <v>30</v>
      </c>
      <c r="L14" s="1" t="s">
        <v>29</v>
      </c>
      <c r="M14" s="1" t="n">
        <f aca="false">VLOOKUP(E14,Codes!A$2:H$57,6,0)</f>
        <v>16</v>
      </c>
      <c r="N14" s="1" t="n">
        <v>1</v>
      </c>
      <c r="O14" s="1" t="n">
        <v>0.041</v>
      </c>
      <c r="P14" s="1" t="n">
        <v>0.251</v>
      </c>
      <c r="Q14" s="1" t="n">
        <v>2E-005</v>
      </c>
      <c r="R14" s="0" t="s">
        <v>100</v>
      </c>
      <c r="S14" s="0" t="s">
        <v>101</v>
      </c>
      <c r="T14" s="0" t="s">
        <v>80</v>
      </c>
      <c r="U14" s="0" t="s">
        <v>81</v>
      </c>
      <c r="V14" s="0" t="s">
        <v>82</v>
      </c>
      <c r="W14" s="0" t="n">
        <v>7285</v>
      </c>
      <c r="X14" s="0" t="s">
        <v>36</v>
      </c>
      <c r="Y14" s="0" t="s">
        <v>51</v>
      </c>
      <c r="Z14" s="0" t="s">
        <v>51</v>
      </c>
      <c r="AA14" s="0" t="s">
        <v>102</v>
      </c>
    </row>
    <row r="15" customFormat="false" ht="16" hidden="false" customHeight="false" outlineLevel="0" collapsed="false">
      <c r="A15" s="0" t="n">
        <v>100014</v>
      </c>
      <c r="B15" s="0" t="str">
        <f aca="false">"zcts"&amp;TEXT(A15,"000000")</f>
        <v>zcts100014</v>
      </c>
      <c r="C15" s="0" t="str">
        <f aca="false">VLOOKUP(E15,Codes!A$2:H$57,3,0)</f>
        <v>Chromebook</v>
      </c>
      <c r="D15" s="0" t="str">
        <f aca="false">VLOOKUP(E15,Codes!A$2:H$57,2,0)</f>
        <v>Charging Trolley - Soft Start</v>
      </c>
      <c r="E15" s="6" t="s">
        <v>103</v>
      </c>
      <c r="F15" s="1" t="s">
        <v>27</v>
      </c>
      <c r="G15" s="1" t="s">
        <v>28</v>
      </c>
      <c r="H15" s="1" t="s">
        <v>29</v>
      </c>
      <c r="I15" s="1" t="n">
        <v>8</v>
      </c>
      <c r="J15" s="1" t="str">
        <f aca="false">VLOOKUP(E15,Codes!A$2:H$57,8,0)</f>
        <v>TCB32ROV</v>
      </c>
      <c r="K15" s="1" t="s">
        <v>73</v>
      </c>
      <c r="L15" s="1" t="s">
        <v>29</v>
      </c>
      <c r="M15" s="1" t="n">
        <f aca="false">VLOOKUP(E15,Codes!A$2:H$57,6,0)</f>
        <v>32</v>
      </c>
      <c r="N15" s="1" t="n">
        <v>2</v>
      </c>
      <c r="O15" s="1" t="n">
        <v>0.034</v>
      </c>
      <c r="P15" s="1" t="n">
        <v>0.151</v>
      </c>
      <c r="Q15" s="1" t="n">
        <v>2E-005</v>
      </c>
      <c r="R15" s="0" t="s">
        <v>104</v>
      </c>
      <c r="S15" s="0" t="s">
        <v>105</v>
      </c>
      <c r="T15" s="0" t="s">
        <v>40</v>
      </c>
      <c r="U15" s="0" t="s">
        <v>57</v>
      </c>
      <c r="V15" s="0" t="s">
        <v>106</v>
      </c>
      <c r="W15" s="0" t="n">
        <v>7285</v>
      </c>
      <c r="X15" s="0" t="s">
        <v>36</v>
      </c>
      <c r="Y15" s="0" t="s">
        <v>71</v>
      </c>
      <c r="Z15" s="0" t="s">
        <v>71</v>
      </c>
      <c r="AA15" s="0" t="s">
        <v>107</v>
      </c>
    </row>
    <row r="16" customFormat="false" ht="16" hidden="false" customHeight="false" outlineLevel="0" collapsed="false">
      <c r="A16" s="0" t="n">
        <v>100015</v>
      </c>
      <c r="B16" s="0" t="str">
        <f aca="false">"zcts"&amp;TEXT(A16,"000000")</f>
        <v>zcts100015</v>
      </c>
      <c r="C16" s="0" t="str">
        <f aca="false">VLOOKUP(E16,Codes!A$2:H$57,3,0)</f>
        <v>Chromebook</v>
      </c>
      <c r="D16" s="0" t="str">
        <f aca="false">VLOOKUP(E16,Codes!A$2:H$57,2,0)</f>
        <v>Charging Trolley - Soft Start</v>
      </c>
      <c r="E16" s="6" t="s">
        <v>103</v>
      </c>
      <c r="F16" s="1" t="s">
        <v>27</v>
      </c>
      <c r="G16" s="1" t="s">
        <v>28</v>
      </c>
      <c r="H16" s="1" t="s">
        <v>29</v>
      </c>
      <c r="I16" s="1" t="n">
        <v>8</v>
      </c>
      <c r="J16" s="1" t="str">
        <f aca="false">VLOOKUP(E16,Codes!A$2:H$57,8,0)</f>
        <v>TCB32ROV</v>
      </c>
      <c r="K16" s="1" t="s">
        <v>73</v>
      </c>
      <c r="L16" s="1" t="s">
        <v>29</v>
      </c>
      <c r="M16" s="1" t="n">
        <f aca="false">VLOOKUP(E16,Codes!A$2:H$57,6,0)</f>
        <v>32</v>
      </c>
      <c r="N16" s="1" t="n">
        <v>2</v>
      </c>
      <c r="O16" s="1" t="n">
        <v>0.034</v>
      </c>
      <c r="P16" s="1" t="n">
        <v>0.151</v>
      </c>
      <c r="Q16" s="1" t="n">
        <v>2E-005</v>
      </c>
      <c r="R16" s="0" t="s">
        <v>108</v>
      </c>
      <c r="S16" s="0" t="s">
        <v>109</v>
      </c>
      <c r="T16" s="0" t="s">
        <v>40</v>
      </c>
      <c r="U16" s="0" t="s">
        <v>57</v>
      </c>
      <c r="V16" s="0" t="s">
        <v>106</v>
      </c>
      <c r="W16" s="0" t="n">
        <v>7285</v>
      </c>
      <c r="X16" s="0" t="s">
        <v>36</v>
      </c>
      <c r="Y16" s="0" t="s">
        <v>71</v>
      </c>
      <c r="Z16" s="0" t="s">
        <v>43</v>
      </c>
      <c r="AA16" s="0" t="s">
        <v>107</v>
      </c>
    </row>
    <row r="17" customFormat="false" ht="16" hidden="false" customHeight="false" outlineLevel="0" collapsed="false">
      <c r="A17" s="0" t="n">
        <v>100016</v>
      </c>
      <c r="B17" s="0" t="str">
        <f aca="false">"zcts"&amp;TEXT(A17,"000000")</f>
        <v>zcts100016</v>
      </c>
      <c r="C17" s="0" t="str">
        <f aca="false">VLOOKUP(E17,Codes!A$2:H$57,3,0)</f>
        <v>Chromebook</v>
      </c>
      <c r="D17" s="0" t="str">
        <f aca="false">VLOOKUP(E17,Codes!A$2:H$57,2,0)</f>
        <v>Charging Trolley - Soft Start</v>
      </c>
      <c r="E17" s="0" t="s">
        <v>37</v>
      </c>
      <c r="F17" s="1" t="s">
        <v>27</v>
      </c>
      <c r="G17" s="1" t="s">
        <v>28</v>
      </c>
      <c r="H17" s="1" t="s">
        <v>29</v>
      </c>
      <c r="I17" s="1" t="n">
        <v>4</v>
      </c>
      <c r="J17" s="1" t="str">
        <f aca="false">VLOOKUP(E17,Codes!A$2:H$57,8,0)</f>
        <v>TCB16KOV</v>
      </c>
      <c r="K17" s="1" t="s">
        <v>73</v>
      </c>
      <c r="L17" s="1" t="s">
        <v>29</v>
      </c>
      <c r="M17" s="1" t="n">
        <f aca="false">VLOOKUP(E17,Codes!A$2:H$57,6,0)</f>
        <v>16</v>
      </c>
      <c r="N17" s="1" t="n">
        <v>1</v>
      </c>
      <c r="O17" s="1" t="n">
        <v>0.034</v>
      </c>
      <c r="P17" s="1" t="n">
        <v>0.151</v>
      </c>
      <c r="Q17" s="1" t="n">
        <v>2E-005</v>
      </c>
      <c r="R17" s="0" t="s">
        <v>110</v>
      </c>
      <c r="S17" s="0" t="s">
        <v>111</v>
      </c>
      <c r="T17" s="0" t="s">
        <v>40</v>
      </c>
      <c r="U17" s="0" t="s">
        <v>57</v>
      </c>
      <c r="V17" s="0" t="s">
        <v>85</v>
      </c>
      <c r="W17" s="0" t="n">
        <v>7285</v>
      </c>
      <c r="X17" s="0" t="s">
        <v>36</v>
      </c>
      <c r="Y17" s="0" t="s">
        <v>86</v>
      </c>
      <c r="Z17" s="0" t="s">
        <v>43</v>
      </c>
      <c r="AA17" s="0" t="s">
        <v>112</v>
      </c>
    </row>
    <row r="18" customFormat="false" ht="16" hidden="false" customHeight="false" outlineLevel="0" collapsed="false">
      <c r="A18" s="0" t="n">
        <v>100017</v>
      </c>
      <c r="B18" s="0" t="str">
        <f aca="false">"zcts"&amp;TEXT(A18,"000000")</f>
        <v>zcts100017</v>
      </c>
      <c r="C18" s="0" t="str">
        <f aca="false">VLOOKUP(E18,Codes!A$2:H$57,3,0)</f>
        <v>Chromebook</v>
      </c>
      <c r="D18" s="0" t="str">
        <f aca="false">VLOOKUP(E18,Codes!A$2:H$57,2,0)</f>
        <v>Charging Trolley - Soft Start</v>
      </c>
      <c r="E18" s="0" t="s">
        <v>37</v>
      </c>
      <c r="F18" s="1" t="s">
        <v>27</v>
      </c>
      <c r="G18" s="1" t="s">
        <v>28</v>
      </c>
      <c r="H18" s="1" t="s">
        <v>29</v>
      </c>
      <c r="I18" s="1" t="n">
        <v>4</v>
      </c>
      <c r="J18" s="1" t="str">
        <f aca="false">VLOOKUP(E18,Codes!A$2:H$57,8,0)</f>
        <v>TCB16KOV</v>
      </c>
      <c r="K18" s="1" t="s">
        <v>30</v>
      </c>
      <c r="L18" s="1" t="s">
        <v>29</v>
      </c>
      <c r="M18" s="1" t="n">
        <f aca="false">VLOOKUP(E18,Codes!A$2:H$57,6,0)</f>
        <v>16</v>
      </c>
      <c r="N18" s="1" t="n">
        <v>1</v>
      </c>
      <c r="O18" s="1" t="n">
        <v>0.034</v>
      </c>
      <c r="P18" s="1" t="n">
        <v>0.151</v>
      </c>
      <c r="Q18" s="1" t="n">
        <v>2E-005</v>
      </c>
      <c r="R18" s="0" t="s">
        <v>113</v>
      </c>
      <c r="S18" s="0" t="s">
        <v>114</v>
      </c>
      <c r="T18" s="0" t="s">
        <v>56</v>
      </c>
      <c r="U18" s="0" t="s">
        <v>57</v>
      </c>
      <c r="V18" s="0" t="s">
        <v>42</v>
      </c>
      <c r="W18" s="0" t="n">
        <v>7285</v>
      </c>
      <c r="X18" s="0" t="s">
        <v>36</v>
      </c>
      <c r="Y18" s="0" t="s">
        <v>86</v>
      </c>
      <c r="Z18" s="0" t="s">
        <v>43</v>
      </c>
      <c r="AA18" s="0" t="s">
        <v>115</v>
      </c>
    </row>
    <row r="19" customFormat="false" ht="16" hidden="false" customHeight="false" outlineLevel="0" collapsed="false">
      <c r="A19" s="0" t="n">
        <v>100018</v>
      </c>
      <c r="B19" s="0" t="str">
        <f aca="false">"zcts"&amp;TEXT(A19,"000000")</f>
        <v>zcts100018</v>
      </c>
      <c r="C19" s="0" t="str">
        <f aca="false">VLOOKUP(E19,Codes!A$2:H$57,3,0)</f>
        <v>Chromebook</v>
      </c>
      <c r="D19" s="0" t="str">
        <f aca="false">VLOOKUP(E19,Codes!A$2:H$57,2,0)</f>
        <v>Charging Trolley - Soft Start</v>
      </c>
      <c r="E19" s="0" t="s">
        <v>116</v>
      </c>
      <c r="F19" s="1" t="s">
        <v>27</v>
      </c>
      <c r="G19" s="1" t="s">
        <v>28</v>
      </c>
      <c r="H19" s="1" t="s">
        <v>29</v>
      </c>
      <c r="I19" s="1" t="n">
        <v>4</v>
      </c>
      <c r="J19" s="1" t="str">
        <f aca="false">VLOOKUP(E19,Codes!A$2:H$57,8,0)</f>
        <v>TCB20COV</v>
      </c>
      <c r="K19" s="1" t="s">
        <v>30</v>
      </c>
      <c r="L19" s="1" t="s">
        <v>29</v>
      </c>
      <c r="M19" s="1" t="n">
        <f aca="false">VLOOKUP(E19,Codes!A$2:H$57,6,0)</f>
        <v>20</v>
      </c>
      <c r="N19" s="1" t="n">
        <v>1</v>
      </c>
      <c r="O19" s="1" t="n">
        <v>0.034</v>
      </c>
      <c r="P19" s="1" t="n">
        <v>0.151</v>
      </c>
      <c r="Q19" s="1" t="n">
        <v>2E-005</v>
      </c>
      <c r="R19" s="0" t="s">
        <v>117</v>
      </c>
      <c r="S19" s="0" t="s">
        <v>118</v>
      </c>
      <c r="T19" s="0" t="s">
        <v>90</v>
      </c>
      <c r="U19" s="0" t="s">
        <v>57</v>
      </c>
      <c r="V19" s="0" t="s">
        <v>119</v>
      </c>
      <c r="W19" s="0" t="n">
        <v>7285</v>
      </c>
      <c r="X19" s="0" t="s">
        <v>36</v>
      </c>
      <c r="Y19" s="0" t="s">
        <v>86</v>
      </c>
      <c r="Z19" s="0" t="s">
        <v>43</v>
      </c>
    </row>
    <row r="20" customFormat="false" ht="16" hidden="false" customHeight="false" outlineLevel="0" collapsed="false">
      <c r="A20" s="0" t="n">
        <v>100019</v>
      </c>
      <c r="B20" s="0" t="str">
        <f aca="false">"zcts"&amp;TEXT(A20,"000000")</f>
        <v>zcts100019</v>
      </c>
      <c r="C20" s="0" t="str">
        <f aca="false">VLOOKUP(E20,Codes!A$2:H$57,3,0)</f>
        <v>Chromebook</v>
      </c>
      <c r="D20" s="0" t="str">
        <f aca="false">VLOOKUP(E20,Codes!A$2:H$57,2,0)</f>
        <v>Charging Trolley - Soft Start</v>
      </c>
      <c r="E20" s="0" t="s">
        <v>116</v>
      </c>
      <c r="F20" s="1" t="s">
        <v>27</v>
      </c>
      <c r="G20" s="1" t="s">
        <v>28</v>
      </c>
      <c r="H20" s="1" t="s">
        <v>29</v>
      </c>
      <c r="I20" s="1" t="n">
        <v>4</v>
      </c>
      <c r="J20" s="1" t="str">
        <f aca="false">VLOOKUP(E20,Codes!A$2:H$57,8,0)</f>
        <v>TCB20COV</v>
      </c>
      <c r="K20" s="1" t="s">
        <v>30</v>
      </c>
      <c r="L20" s="1" t="s">
        <v>29</v>
      </c>
      <c r="M20" s="1" t="n">
        <f aca="false">VLOOKUP(E20,Codes!A$2:H$57,6,0)</f>
        <v>20</v>
      </c>
      <c r="N20" s="1" t="n">
        <v>1</v>
      </c>
      <c r="O20" s="1" t="n">
        <v>0.034</v>
      </c>
      <c r="P20" s="1" t="n">
        <v>0.151</v>
      </c>
      <c r="Q20" s="1" t="n">
        <v>2E-005</v>
      </c>
      <c r="R20" s="0" t="s">
        <v>120</v>
      </c>
      <c r="S20" s="0" t="s">
        <v>121</v>
      </c>
      <c r="T20" s="0" t="s">
        <v>90</v>
      </c>
      <c r="U20" s="0" t="s">
        <v>57</v>
      </c>
      <c r="V20" s="0" t="s">
        <v>119</v>
      </c>
      <c r="W20" s="0" t="n">
        <v>7285</v>
      </c>
      <c r="X20" s="0" t="s">
        <v>36</v>
      </c>
      <c r="Y20" s="0" t="s">
        <v>86</v>
      </c>
      <c r="Z20" s="0" t="s">
        <v>43</v>
      </c>
    </row>
    <row r="21" customFormat="false" ht="16" hidden="false" customHeight="false" outlineLevel="0" collapsed="false">
      <c r="A21" s="0" t="n">
        <v>100020</v>
      </c>
      <c r="B21" s="0" t="str">
        <f aca="false">"zcts"&amp;TEXT(A21,"000000")</f>
        <v>zcts100020</v>
      </c>
      <c r="C21" s="0" t="str">
        <f aca="false">VLOOKUP(E21,Codes!A$2:H$57,3,0)</f>
        <v>Chromebook</v>
      </c>
      <c r="D21" s="0" t="str">
        <f aca="false">VLOOKUP(E21,Codes!A$2:H$57,2,0)</f>
        <v>Charging Trolley - Soft Start</v>
      </c>
      <c r="E21" s="0" t="s">
        <v>116</v>
      </c>
      <c r="F21" s="1" t="s">
        <v>27</v>
      </c>
      <c r="G21" s="1" t="s">
        <v>28</v>
      </c>
      <c r="H21" s="1" t="s">
        <v>29</v>
      </c>
      <c r="I21" s="1" t="n">
        <v>4</v>
      </c>
      <c r="J21" s="1" t="str">
        <f aca="false">VLOOKUP(E21,Codes!A$2:H$57,8,0)</f>
        <v>TCB20COV</v>
      </c>
      <c r="K21" s="1" t="s">
        <v>30</v>
      </c>
      <c r="L21" s="1" t="s">
        <v>29</v>
      </c>
      <c r="M21" s="1" t="n">
        <f aca="false">VLOOKUP(E21,Codes!A$2:H$57,6,0)</f>
        <v>20</v>
      </c>
      <c r="N21" s="1" t="n">
        <v>1</v>
      </c>
      <c r="O21" s="1" t="n">
        <v>0.034</v>
      </c>
      <c r="P21" s="1" t="n">
        <v>0.151</v>
      </c>
      <c r="Q21" s="1" t="n">
        <v>2E-005</v>
      </c>
      <c r="R21" s="0" t="s">
        <v>122</v>
      </c>
      <c r="S21" s="0" t="s">
        <v>123</v>
      </c>
      <c r="T21" s="0" t="s">
        <v>90</v>
      </c>
      <c r="U21" s="0" t="s">
        <v>57</v>
      </c>
      <c r="V21" s="0" t="s">
        <v>119</v>
      </c>
      <c r="W21" s="0" t="n">
        <v>7285</v>
      </c>
      <c r="X21" s="0" t="s">
        <v>36</v>
      </c>
      <c r="Y21" s="0" t="s">
        <v>86</v>
      </c>
      <c r="Z21" s="0" t="s">
        <v>43</v>
      </c>
    </row>
    <row r="22" customFormat="false" ht="16" hidden="false" customHeight="false" outlineLevel="0" collapsed="false">
      <c r="A22" s="0" t="n">
        <v>100021</v>
      </c>
      <c r="B22" s="0" t="str">
        <f aca="false">"zcts"&amp;TEXT(A22,"000000")</f>
        <v>zcts100021</v>
      </c>
      <c r="C22" s="0" t="str">
        <f aca="false">VLOOKUP(E22,Codes!A$2:H$57,3,0)</f>
        <v>Chromebook</v>
      </c>
      <c r="D22" s="0" t="str">
        <f aca="false">VLOOKUP(E22,Codes!A$2:H$57,2,0)</f>
        <v>Charging Trolley - Soft Start</v>
      </c>
      <c r="E22" s="0" t="s">
        <v>116</v>
      </c>
      <c r="F22" s="1" t="s">
        <v>27</v>
      </c>
      <c r="G22" s="1" t="s">
        <v>28</v>
      </c>
      <c r="H22" s="1" t="s">
        <v>29</v>
      </c>
      <c r="I22" s="1" t="n">
        <v>4</v>
      </c>
      <c r="J22" s="1" t="str">
        <f aca="false">VLOOKUP(E22,Codes!A$2:H$57,8,0)</f>
        <v>TCB20COV</v>
      </c>
      <c r="K22" s="1" t="s">
        <v>30</v>
      </c>
      <c r="L22" s="1" t="s">
        <v>29</v>
      </c>
      <c r="M22" s="1" t="n">
        <f aca="false">VLOOKUP(E22,Codes!A$2:H$57,6,0)</f>
        <v>20</v>
      </c>
      <c r="N22" s="1" t="n">
        <v>1</v>
      </c>
      <c r="O22" s="1" t="n">
        <v>0.034</v>
      </c>
      <c r="P22" s="1" t="n">
        <v>0.151</v>
      </c>
      <c r="Q22" s="1" t="n">
        <v>2E-005</v>
      </c>
      <c r="R22" s="0" t="s">
        <v>124</v>
      </c>
      <c r="S22" s="0" t="s">
        <v>125</v>
      </c>
      <c r="T22" s="0" t="s">
        <v>80</v>
      </c>
      <c r="U22" s="0" t="s">
        <v>81</v>
      </c>
      <c r="V22" s="0" t="s">
        <v>82</v>
      </c>
      <c r="W22" s="0" t="n">
        <v>7285</v>
      </c>
      <c r="X22" s="0" t="s">
        <v>36</v>
      </c>
      <c r="Y22" s="0" t="s">
        <v>51</v>
      </c>
      <c r="Z22" s="0" t="s">
        <v>51</v>
      </c>
    </row>
    <row r="23" customFormat="false" ht="16" hidden="false" customHeight="false" outlineLevel="0" collapsed="false">
      <c r="A23" s="0" t="n">
        <v>100022</v>
      </c>
      <c r="B23" s="0" t="str">
        <f aca="false">"zcts"&amp;TEXT(A23,"000000")</f>
        <v>zcts100022</v>
      </c>
      <c r="C23" s="0" t="str">
        <f aca="false">VLOOKUP(E23,Codes!A$2:H$57,3,0)</f>
        <v>Laptop</v>
      </c>
      <c r="D23" s="0" t="str">
        <f aca="false">VLOOKUP(E23,Codes!A$2:H$57,2,0)</f>
        <v>Charging Trolley - Soft Start</v>
      </c>
      <c r="E23" s="0" t="s">
        <v>45</v>
      </c>
      <c r="F23" s="1" t="s">
        <v>27</v>
      </c>
      <c r="G23" s="1" t="s">
        <v>28</v>
      </c>
      <c r="H23" s="1" t="s">
        <v>29</v>
      </c>
      <c r="I23" s="1" t="n">
        <v>4</v>
      </c>
      <c r="J23" s="1" t="str">
        <f aca="false">VLOOKUP(E23,Codes!A$2:H$57,8,0)</f>
        <v>TLS16KOV</v>
      </c>
      <c r="K23" s="1" t="s">
        <v>30</v>
      </c>
      <c r="L23" s="1" t="s">
        <v>29</v>
      </c>
      <c r="M23" s="1" t="n">
        <f aca="false">VLOOKUP(E23,Codes!A$2:H$57,6,0)</f>
        <v>16</v>
      </c>
      <c r="N23" s="1" t="n">
        <v>1</v>
      </c>
      <c r="O23" s="1" t="n">
        <v>0.041</v>
      </c>
      <c r="P23" s="1" t="n">
        <v>0.251</v>
      </c>
      <c r="Q23" s="1" t="n">
        <v>2E-005</v>
      </c>
      <c r="R23" s="0" t="s">
        <v>126</v>
      </c>
      <c r="S23" s="0" t="s">
        <v>127</v>
      </c>
      <c r="T23" s="0" t="s">
        <v>128</v>
      </c>
      <c r="U23" s="0" t="s">
        <v>129</v>
      </c>
      <c r="V23" s="0" t="s">
        <v>130</v>
      </c>
      <c r="W23" s="0" t="n">
        <v>7285</v>
      </c>
      <c r="X23" s="0" t="s">
        <v>36</v>
      </c>
      <c r="Y23" s="0" t="s">
        <v>86</v>
      </c>
      <c r="Z23" s="0" t="s">
        <v>43</v>
      </c>
    </row>
    <row r="24" customFormat="false" ht="16" hidden="false" customHeight="false" outlineLevel="0" collapsed="false">
      <c r="A24" s="0" t="n">
        <v>100023</v>
      </c>
      <c r="B24" s="0" t="str">
        <f aca="false">"zcts"&amp;TEXT(A24,"000000")</f>
        <v>zcts100023</v>
      </c>
      <c r="C24" s="0" t="str">
        <f aca="false">VLOOKUP(E24,Codes!A$2:H$57,3,0)</f>
        <v>Laptop</v>
      </c>
      <c r="D24" s="0" t="str">
        <f aca="false">VLOOKUP(E24,Codes!A$2:H$57,2,0)</f>
        <v>Charging Trolley - Soft Start</v>
      </c>
      <c r="E24" s="0" t="s">
        <v>45</v>
      </c>
      <c r="F24" s="1" t="s">
        <v>27</v>
      </c>
      <c r="G24" s="1" t="s">
        <v>28</v>
      </c>
      <c r="H24" s="1" t="s">
        <v>29</v>
      </c>
      <c r="I24" s="1" t="n">
        <v>4</v>
      </c>
      <c r="J24" s="1" t="str">
        <f aca="false">VLOOKUP(E24,Codes!A$2:H$57,8,0)</f>
        <v>TLS16KOV</v>
      </c>
      <c r="K24" s="1" t="s">
        <v>30</v>
      </c>
      <c r="L24" s="1" t="s">
        <v>29</v>
      </c>
      <c r="M24" s="1" t="n">
        <f aca="false">VLOOKUP(E24,Codes!A$2:H$57,6,0)</f>
        <v>16</v>
      </c>
      <c r="N24" s="1" t="n">
        <v>1</v>
      </c>
      <c r="O24" s="1" t="n">
        <v>0.041</v>
      </c>
      <c r="P24" s="1" t="n">
        <v>0.251</v>
      </c>
      <c r="Q24" s="1" t="n">
        <v>2E-005</v>
      </c>
      <c r="R24" s="0" t="s">
        <v>131</v>
      </c>
      <c r="S24" s="0" t="s">
        <v>132</v>
      </c>
      <c r="T24" s="0" t="s">
        <v>128</v>
      </c>
      <c r="U24" s="0" t="s">
        <v>129</v>
      </c>
      <c r="V24" s="0" t="s">
        <v>130</v>
      </c>
      <c r="W24" s="0" t="n">
        <v>7285</v>
      </c>
      <c r="X24" s="0" t="s">
        <v>36</v>
      </c>
      <c r="Y24" s="0" t="s">
        <v>86</v>
      </c>
      <c r="Z24" s="0" t="s">
        <v>43</v>
      </c>
    </row>
    <row r="25" customFormat="false" ht="16" hidden="false" customHeight="false" outlineLevel="0" collapsed="false">
      <c r="A25" s="0" t="n">
        <v>100024</v>
      </c>
      <c r="B25" s="0" t="str">
        <f aca="false">"zcts"&amp;TEXT(A25,"000000")</f>
        <v>zcts100024</v>
      </c>
      <c r="C25" s="0" t="str">
        <f aca="false">VLOOKUP(E25,Codes!A$2:H$57,3,0)</f>
        <v>Chromebook</v>
      </c>
      <c r="D25" s="0" t="str">
        <f aca="false">VLOOKUP(E25,Codes!A$2:H$57,2,0)</f>
        <v>Charging Trolley - Soft Start</v>
      </c>
      <c r="E25" s="0" t="s">
        <v>72</v>
      </c>
      <c r="F25" s="1" t="s">
        <v>27</v>
      </c>
      <c r="G25" s="1" t="s">
        <v>28</v>
      </c>
      <c r="H25" s="1" t="s">
        <v>29</v>
      </c>
      <c r="I25" s="1" t="n">
        <v>4</v>
      </c>
      <c r="J25" s="1" t="str">
        <f aca="false">VLOOKUP(E25,Codes!A$2:H$57,8,0)</f>
        <v>TCB16COV</v>
      </c>
      <c r="K25" s="1" t="s">
        <v>30</v>
      </c>
      <c r="L25" s="1" t="s">
        <v>29</v>
      </c>
      <c r="M25" s="1" t="n">
        <f aca="false">VLOOKUP(E25,Codes!A$2:H$57,6,0)</f>
        <v>16</v>
      </c>
      <c r="N25" s="1" t="n">
        <v>1</v>
      </c>
      <c r="O25" s="1" t="n">
        <v>0.034</v>
      </c>
      <c r="P25" s="1" t="n">
        <v>0.151</v>
      </c>
      <c r="Q25" s="1" t="n">
        <v>2E-005</v>
      </c>
      <c r="R25" s="0" t="s">
        <v>133</v>
      </c>
      <c r="S25" s="0" t="s">
        <v>134</v>
      </c>
      <c r="T25" s="0" t="s">
        <v>128</v>
      </c>
      <c r="U25" s="0" t="s">
        <v>129</v>
      </c>
      <c r="V25" s="0" t="s">
        <v>135</v>
      </c>
      <c r="W25" s="0" t="n">
        <v>7285</v>
      </c>
      <c r="X25" s="0" t="s">
        <v>36</v>
      </c>
      <c r="Y25" s="0" t="s">
        <v>86</v>
      </c>
      <c r="Z25" s="0" t="s">
        <v>43</v>
      </c>
    </row>
    <row r="26" customFormat="false" ht="16" hidden="false" customHeight="false" outlineLevel="0" collapsed="false">
      <c r="A26" s="0" t="n">
        <v>100025</v>
      </c>
      <c r="B26" s="0" t="str">
        <f aca="false">"zcts"&amp;TEXT(A26,"000000")</f>
        <v>zcts100025</v>
      </c>
      <c r="C26" s="0" t="str">
        <f aca="false">VLOOKUP(E26,Codes!A$2:H$57,3,0)</f>
        <v>Tablet</v>
      </c>
      <c r="D26" s="0" t="str">
        <f aca="false">VLOOKUP(E26,Codes!A$2:H$57,2,0)</f>
        <v>Charging Trolley - Soft Start</v>
      </c>
      <c r="E26" s="0" t="s">
        <v>136</v>
      </c>
      <c r="F26" s="1" t="s">
        <v>27</v>
      </c>
      <c r="G26" s="1" t="s">
        <v>28</v>
      </c>
      <c r="H26" s="1" t="s">
        <v>29</v>
      </c>
      <c r="I26" s="1" t="n">
        <v>8</v>
      </c>
      <c r="J26" s="1" t="str">
        <f aca="false">VLOOKUP(E26,Codes!A$2:H$57,8,0)</f>
        <v>TTB20COV</v>
      </c>
      <c r="K26" s="1" t="s">
        <v>30</v>
      </c>
      <c r="L26" s="1" t="s">
        <v>29</v>
      </c>
      <c r="M26" s="1" t="n">
        <f aca="false">VLOOKUP(E26,Codes!A$2:H$57,6,0)</f>
        <v>20</v>
      </c>
      <c r="N26" s="1" t="n">
        <v>1</v>
      </c>
      <c r="O26" s="1" t="n">
        <v>0.011</v>
      </c>
      <c r="P26" s="1" t="n">
        <v>0.064</v>
      </c>
      <c r="Q26" s="1" t="n">
        <v>1E-006</v>
      </c>
      <c r="R26" s="0" t="s">
        <v>137</v>
      </c>
      <c r="S26" s="0" t="s">
        <v>138</v>
      </c>
      <c r="T26" s="0" t="s">
        <v>128</v>
      </c>
      <c r="U26" s="0" t="s">
        <v>129</v>
      </c>
      <c r="V26" s="0" t="s">
        <v>130</v>
      </c>
      <c r="W26" s="0" t="n">
        <v>7285</v>
      </c>
      <c r="X26" s="0" t="s">
        <v>36</v>
      </c>
      <c r="Y26" s="0" t="s">
        <v>86</v>
      </c>
      <c r="Z26" s="0" t="s">
        <v>43</v>
      </c>
    </row>
    <row r="27" customFormat="false" ht="16" hidden="false" customHeight="false" outlineLevel="0" collapsed="false">
      <c r="A27" s="0" t="n">
        <v>100026</v>
      </c>
      <c r="B27" s="0" t="str">
        <f aca="false">"zcts"&amp;TEXT(A27,"000000")</f>
        <v>zcts100026</v>
      </c>
      <c r="C27" s="0" t="str">
        <f aca="false">VLOOKUP(E27,Codes!A$2:H$57,3,0)</f>
        <v>Tablet</v>
      </c>
      <c r="D27" s="0" t="str">
        <f aca="false">VLOOKUP(E27,Codes!A$2:H$57,2,0)</f>
        <v>Charging Trolley - Soft Start</v>
      </c>
      <c r="E27" s="0" t="s">
        <v>136</v>
      </c>
      <c r="F27" s="1" t="s">
        <v>27</v>
      </c>
      <c r="G27" s="1" t="s">
        <v>28</v>
      </c>
      <c r="H27" s="1" t="s">
        <v>29</v>
      </c>
      <c r="I27" s="1" t="n">
        <v>8</v>
      </c>
      <c r="J27" s="1" t="str">
        <f aca="false">VLOOKUP(E27,Codes!A$2:H$57,8,0)</f>
        <v>TTB20COV</v>
      </c>
      <c r="K27" s="1" t="s">
        <v>30</v>
      </c>
      <c r="L27" s="1" t="s">
        <v>29</v>
      </c>
      <c r="M27" s="1" t="n">
        <f aca="false">VLOOKUP(E27,Codes!A$2:H$57,6,0)</f>
        <v>20</v>
      </c>
      <c r="N27" s="1" t="n">
        <v>1</v>
      </c>
      <c r="O27" s="1" t="n">
        <v>0.011</v>
      </c>
      <c r="P27" s="1" t="n">
        <v>0.064</v>
      </c>
      <c r="Q27" s="1" t="n">
        <v>1E-006</v>
      </c>
      <c r="R27" s="0" t="s">
        <v>139</v>
      </c>
      <c r="S27" s="0" t="s">
        <v>140</v>
      </c>
      <c r="T27" s="0" t="s">
        <v>128</v>
      </c>
      <c r="U27" s="0" t="s">
        <v>129</v>
      </c>
      <c r="V27" s="0" t="s">
        <v>130</v>
      </c>
      <c r="W27" s="0" t="n">
        <v>7285</v>
      </c>
      <c r="X27" s="0" t="s">
        <v>36</v>
      </c>
      <c r="Y27" s="0" t="s">
        <v>86</v>
      </c>
      <c r="Z27" s="0" t="s">
        <v>43</v>
      </c>
    </row>
    <row r="28" customFormat="false" ht="16" hidden="false" customHeight="false" outlineLevel="0" collapsed="false">
      <c r="A28" s="0" t="n">
        <v>100027</v>
      </c>
      <c r="B28" s="0" t="str">
        <f aca="false">"zcts"&amp;TEXT(A28,"000000")</f>
        <v>zcts100027</v>
      </c>
      <c r="C28" s="0" t="str">
        <f aca="false">VLOOKUP(E28,Codes!A$2:H$57,3,0)</f>
        <v>Tablet</v>
      </c>
      <c r="D28" s="0" t="str">
        <f aca="false">VLOOKUP(E28,Codes!A$2:H$57,2,0)</f>
        <v>Charging Trolley - Soft Start</v>
      </c>
      <c r="E28" s="0" t="s">
        <v>136</v>
      </c>
      <c r="F28" s="1" t="s">
        <v>27</v>
      </c>
      <c r="G28" s="1" t="s">
        <v>28</v>
      </c>
      <c r="H28" s="1" t="s">
        <v>29</v>
      </c>
      <c r="I28" s="1" t="n">
        <v>8</v>
      </c>
      <c r="J28" s="1" t="str">
        <f aca="false">VLOOKUP(E28,Codes!A$2:H$57,8,0)</f>
        <v>TTB20COV</v>
      </c>
      <c r="K28" s="1" t="s">
        <v>30</v>
      </c>
      <c r="L28" s="1" t="s">
        <v>29</v>
      </c>
      <c r="M28" s="1" t="n">
        <f aca="false">VLOOKUP(E28,Codes!A$2:H$57,6,0)</f>
        <v>20</v>
      </c>
      <c r="N28" s="1" t="n">
        <v>1</v>
      </c>
      <c r="O28" s="1" t="n">
        <v>0.011</v>
      </c>
      <c r="P28" s="1" t="n">
        <v>0.064</v>
      </c>
      <c r="Q28" s="1" t="n">
        <v>1E-006</v>
      </c>
      <c r="R28" s="0" t="s">
        <v>141</v>
      </c>
      <c r="S28" s="0" t="s">
        <v>142</v>
      </c>
      <c r="T28" s="0" t="s">
        <v>128</v>
      </c>
      <c r="U28" s="0" t="s">
        <v>129</v>
      </c>
      <c r="V28" s="0" t="s">
        <v>130</v>
      </c>
      <c r="W28" s="0" t="n">
        <v>7285</v>
      </c>
      <c r="X28" s="0" t="s">
        <v>36</v>
      </c>
      <c r="Y28" s="0" t="s">
        <v>86</v>
      </c>
      <c r="Z28" s="0" t="s">
        <v>43</v>
      </c>
    </row>
    <row r="29" customFormat="false" ht="16" hidden="false" customHeight="false" outlineLevel="0" collapsed="false">
      <c r="A29" s="0" t="n">
        <v>100028</v>
      </c>
      <c r="B29" s="0" t="str">
        <f aca="false">"zcts"&amp;TEXT(A29,"000000")</f>
        <v>zcts100028</v>
      </c>
      <c r="C29" s="0" t="str">
        <f aca="false">VLOOKUP(E29,Codes!A$2:H$57,3,0)</f>
        <v>Tablet</v>
      </c>
      <c r="D29" s="0" t="str">
        <f aca="false">VLOOKUP(E29,Codes!A$2:H$57,2,0)</f>
        <v>Charging Trolley - Soft Start</v>
      </c>
      <c r="E29" s="0" t="s">
        <v>136</v>
      </c>
      <c r="F29" s="1" t="s">
        <v>27</v>
      </c>
      <c r="G29" s="1" t="s">
        <v>28</v>
      </c>
      <c r="H29" s="1" t="s">
        <v>29</v>
      </c>
      <c r="I29" s="1" t="n">
        <v>8</v>
      </c>
      <c r="J29" s="1" t="str">
        <f aca="false">VLOOKUP(E29,Codes!A$2:H$57,8,0)</f>
        <v>TTB20COV</v>
      </c>
      <c r="K29" s="1" t="s">
        <v>30</v>
      </c>
      <c r="L29" s="1" t="s">
        <v>29</v>
      </c>
      <c r="M29" s="1" t="n">
        <f aca="false">VLOOKUP(E29,Codes!A$2:H$57,6,0)</f>
        <v>20</v>
      </c>
      <c r="N29" s="1" t="n">
        <v>1</v>
      </c>
      <c r="O29" s="1" t="n">
        <v>0.011</v>
      </c>
      <c r="P29" s="1" t="n">
        <v>0.064</v>
      </c>
      <c r="Q29" s="1" t="n">
        <v>1E-006</v>
      </c>
      <c r="R29" s="0" t="s">
        <v>143</v>
      </c>
      <c r="S29" s="0" t="s">
        <v>144</v>
      </c>
      <c r="T29" s="0" t="s">
        <v>128</v>
      </c>
      <c r="U29" s="0" t="s">
        <v>145</v>
      </c>
      <c r="V29" s="0" t="s">
        <v>146</v>
      </c>
      <c r="W29" s="0" t="n">
        <v>7285</v>
      </c>
      <c r="X29" s="0" t="s">
        <v>36</v>
      </c>
      <c r="Y29" s="0" t="s">
        <v>51</v>
      </c>
      <c r="Z29" s="0" t="s">
        <v>51</v>
      </c>
      <c r="AA29" s="0" t="s">
        <v>147</v>
      </c>
    </row>
    <row r="30" customFormat="false" ht="16" hidden="false" customHeight="false" outlineLevel="0" collapsed="false">
      <c r="A30" s="0" t="n">
        <v>100029</v>
      </c>
      <c r="B30" s="0" t="str">
        <f aca="false">"zcts"&amp;TEXT(A30,"000000")</f>
        <v>zcts100029</v>
      </c>
      <c r="C30" s="0" t="str">
        <f aca="false">VLOOKUP(E30,Codes!A$2:H$57,3,0)</f>
        <v>Laptop</v>
      </c>
      <c r="D30" s="0" t="str">
        <f aca="false">VLOOKUP(E30,Codes!A$2:H$57,2,0)</f>
        <v>Charging Trolley - Soft Start</v>
      </c>
      <c r="E30" s="0" t="s">
        <v>148</v>
      </c>
      <c r="F30" s="1" t="s">
        <v>27</v>
      </c>
      <c r="G30" s="1" t="s">
        <v>28</v>
      </c>
      <c r="H30" s="1" t="s">
        <v>29</v>
      </c>
      <c r="I30" s="1" t="n">
        <v>4</v>
      </c>
      <c r="J30" s="1" t="str">
        <f aca="false">VLOOKUP(E30,Codes!A$2:H$57,8,0)</f>
        <v>TLS16COV</v>
      </c>
      <c r="K30" s="1" t="s">
        <v>30</v>
      </c>
      <c r="L30" s="1" t="s">
        <v>29</v>
      </c>
      <c r="M30" s="1" t="n">
        <f aca="false">VLOOKUP(E30,Codes!A$2:H$57,6,0)</f>
        <v>16</v>
      </c>
      <c r="N30" s="1" t="n">
        <v>1</v>
      </c>
      <c r="O30" s="1" t="n">
        <v>0.041</v>
      </c>
      <c r="P30" s="1" t="n">
        <v>0.251</v>
      </c>
      <c r="Q30" s="1" t="n">
        <v>2E-005</v>
      </c>
      <c r="R30" s="0" t="s">
        <v>149</v>
      </c>
      <c r="S30" s="0" t="s">
        <v>150</v>
      </c>
      <c r="T30" s="0" t="s">
        <v>128</v>
      </c>
      <c r="U30" s="0" t="s">
        <v>151</v>
      </c>
      <c r="V30" s="0" t="s">
        <v>152</v>
      </c>
      <c r="W30" s="0" t="n">
        <v>7285</v>
      </c>
      <c r="X30" s="0" t="s">
        <v>36</v>
      </c>
      <c r="Y30" s="0" t="s">
        <v>51</v>
      </c>
      <c r="Z30" s="0" t="s">
        <v>43</v>
      </c>
      <c r="AA30" s="0" t="s">
        <v>147</v>
      </c>
    </row>
    <row r="31" customFormat="false" ht="16" hidden="false" customHeight="false" outlineLevel="0" collapsed="false">
      <c r="A31" s="0" t="n">
        <v>100030</v>
      </c>
      <c r="B31" s="0" t="str">
        <f aca="false">"zcts"&amp;TEXT(A31,"000000")</f>
        <v>zcts100030</v>
      </c>
      <c r="C31" s="0" t="str">
        <f aca="false">VLOOKUP(E31,Codes!A$2:H$57,3,0)</f>
        <v>Laptop</v>
      </c>
      <c r="D31" s="0" t="str">
        <f aca="false">VLOOKUP(E31,Codes!A$2:H$57,2,0)</f>
        <v>Charging Trolley - Soft Start</v>
      </c>
      <c r="E31" s="0" t="s">
        <v>148</v>
      </c>
      <c r="F31" s="1" t="s">
        <v>27</v>
      </c>
      <c r="G31" s="1" t="s">
        <v>28</v>
      </c>
      <c r="H31" s="1" t="s">
        <v>29</v>
      </c>
      <c r="I31" s="1" t="n">
        <v>4</v>
      </c>
      <c r="J31" s="1" t="str">
        <f aca="false">VLOOKUP(E31,Codes!A$2:H$57,8,0)</f>
        <v>TLS16COV</v>
      </c>
      <c r="K31" s="1" t="s">
        <v>30</v>
      </c>
      <c r="L31" s="1" t="s">
        <v>29</v>
      </c>
      <c r="M31" s="1" t="n">
        <f aca="false">VLOOKUP(E31,Codes!A$2:H$57,6,0)</f>
        <v>16</v>
      </c>
      <c r="N31" s="1" t="n">
        <v>1</v>
      </c>
      <c r="O31" s="1" t="n">
        <v>0.041</v>
      </c>
      <c r="P31" s="1" t="n">
        <v>0.251</v>
      </c>
      <c r="Q31" s="1" t="n">
        <v>2E-005</v>
      </c>
      <c r="R31" s="0" t="s">
        <v>153</v>
      </c>
      <c r="S31" s="0" t="s">
        <v>154</v>
      </c>
      <c r="T31" s="0" t="s">
        <v>128</v>
      </c>
      <c r="U31" s="0" t="s">
        <v>151</v>
      </c>
      <c r="V31" s="0" t="s">
        <v>152</v>
      </c>
      <c r="W31" s="0" t="n">
        <v>7285</v>
      </c>
      <c r="X31" s="0" t="s">
        <v>36</v>
      </c>
      <c r="Y31" s="0" t="s">
        <v>51</v>
      </c>
      <c r="Z31" s="0" t="s">
        <v>43</v>
      </c>
      <c r="AA31" s="0" t="s">
        <v>147</v>
      </c>
    </row>
    <row r="32" customFormat="false" ht="16" hidden="false" customHeight="false" outlineLevel="0" collapsed="false">
      <c r="A32" s="0" t="n">
        <v>100031</v>
      </c>
      <c r="B32" s="0" t="str">
        <f aca="false">"zcts"&amp;TEXT(A32,"000000")</f>
        <v>zcts100031</v>
      </c>
      <c r="C32" s="0" t="str">
        <f aca="false">VLOOKUP(E32,Codes!A$2:H$57,3,0)</f>
        <v>Laptop</v>
      </c>
      <c r="D32" s="0" t="str">
        <f aca="false">VLOOKUP(E32,Codes!A$2:H$57,2,0)</f>
        <v>Charging Trolley - Soft Start</v>
      </c>
      <c r="E32" s="0" t="s">
        <v>148</v>
      </c>
      <c r="F32" s="1" t="s">
        <v>27</v>
      </c>
      <c r="G32" s="1" t="s">
        <v>28</v>
      </c>
      <c r="H32" s="1" t="s">
        <v>29</v>
      </c>
      <c r="I32" s="1" t="n">
        <v>4</v>
      </c>
      <c r="J32" s="1" t="str">
        <f aca="false">VLOOKUP(E32,Codes!A$2:H$57,8,0)</f>
        <v>TLS16COV</v>
      </c>
      <c r="K32" s="1" t="s">
        <v>30</v>
      </c>
      <c r="L32" s="1" t="s">
        <v>29</v>
      </c>
      <c r="M32" s="1" t="n">
        <f aca="false">VLOOKUP(E32,Codes!A$2:H$57,6,0)</f>
        <v>16</v>
      </c>
      <c r="N32" s="1" t="n">
        <v>1</v>
      </c>
      <c r="O32" s="1" t="n">
        <v>0.041</v>
      </c>
      <c r="P32" s="1" t="n">
        <v>0.251</v>
      </c>
      <c r="Q32" s="1" t="n">
        <v>2E-005</v>
      </c>
      <c r="R32" s="0" t="s">
        <v>155</v>
      </c>
      <c r="S32" s="0" t="s">
        <v>156</v>
      </c>
      <c r="T32" s="0" t="s">
        <v>128</v>
      </c>
      <c r="U32" s="0" t="s">
        <v>151</v>
      </c>
      <c r="V32" s="0" t="s">
        <v>152</v>
      </c>
      <c r="W32" s="0" t="n">
        <v>7285</v>
      </c>
      <c r="X32" s="0" t="s">
        <v>36</v>
      </c>
      <c r="Y32" s="0" t="s">
        <v>51</v>
      </c>
      <c r="Z32" s="0" t="s">
        <v>43</v>
      </c>
      <c r="AA32" s="0" t="s">
        <v>147</v>
      </c>
    </row>
    <row r="33" customFormat="false" ht="16" hidden="false" customHeight="false" outlineLevel="0" collapsed="false">
      <c r="A33" s="0" t="n">
        <v>100032</v>
      </c>
      <c r="B33" s="0" t="str">
        <f aca="false">"zcts"&amp;TEXT(A33,"000000")</f>
        <v>zcts100032</v>
      </c>
      <c r="C33" s="0" t="str">
        <f aca="false">VLOOKUP(E33,Codes!A$2:H$57,3,0)</f>
        <v>Laptop</v>
      </c>
      <c r="D33" s="0" t="str">
        <f aca="false">VLOOKUP(E33,Codes!A$2:H$57,2,0)</f>
        <v>Charging Trolley - Soft Start</v>
      </c>
      <c r="E33" s="0" t="s">
        <v>148</v>
      </c>
      <c r="F33" s="1" t="s">
        <v>27</v>
      </c>
      <c r="G33" s="1" t="s">
        <v>28</v>
      </c>
      <c r="H33" s="1" t="s">
        <v>29</v>
      </c>
      <c r="I33" s="1" t="n">
        <v>4</v>
      </c>
      <c r="J33" s="1" t="str">
        <f aca="false">VLOOKUP(E33,Codes!A$2:H$57,8,0)</f>
        <v>TLS16COV</v>
      </c>
      <c r="K33" s="1" t="s">
        <v>30</v>
      </c>
      <c r="L33" s="1" t="s">
        <v>29</v>
      </c>
      <c r="M33" s="1" t="n">
        <f aca="false">VLOOKUP(E33,Codes!A$2:H$57,6,0)</f>
        <v>16</v>
      </c>
      <c r="N33" s="1" t="n">
        <v>1</v>
      </c>
      <c r="O33" s="1" t="n">
        <v>0.041</v>
      </c>
      <c r="P33" s="1" t="n">
        <v>0.251</v>
      </c>
      <c r="Q33" s="1" t="n">
        <v>2E-005</v>
      </c>
      <c r="R33" s="0" t="s">
        <v>157</v>
      </c>
      <c r="S33" s="0" t="s">
        <v>158</v>
      </c>
      <c r="T33" s="0" t="s">
        <v>128</v>
      </c>
      <c r="U33" s="0" t="s">
        <v>151</v>
      </c>
      <c r="V33" s="0" t="s">
        <v>152</v>
      </c>
      <c r="W33" s="0" t="n">
        <v>7285</v>
      </c>
      <c r="X33" s="0" t="s">
        <v>36</v>
      </c>
      <c r="Y33" s="0" t="s">
        <v>51</v>
      </c>
      <c r="Z33" s="0" t="s">
        <v>43</v>
      </c>
      <c r="AA33" s="0" t="s">
        <v>147</v>
      </c>
    </row>
    <row r="34" customFormat="false" ht="16" hidden="false" customHeight="false" outlineLevel="0" collapsed="false">
      <c r="A34" s="0" t="n">
        <v>100033</v>
      </c>
      <c r="B34" s="0" t="str">
        <f aca="false">"zcts"&amp;TEXT(A34,"000000")</f>
        <v>zcts100033</v>
      </c>
      <c r="C34" s="0" t="str">
        <f aca="false">VLOOKUP(E34,Codes!A$2:H$57,3,0)</f>
        <v>Laptop</v>
      </c>
      <c r="D34" s="0" t="str">
        <f aca="false">VLOOKUP(E34,Codes!A$2:H$57,2,0)</f>
        <v>Charging Trolley - Soft Start</v>
      </c>
      <c r="E34" s="0" t="s">
        <v>148</v>
      </c>
      <c r="F34" s="1" t="s">
        <v>27</v>
      </c>
      <c r="G34" s="1" t="s">
        <v>28</v>
      </c>
      <c r="H34" s="1" t="s">
        <v>29</v>
      </c>
      <c r="I34" s="1" t="n">
        <v>4</v>
      </c>
      <c r="J34" s="1" t="str">
        <f aca="false">VLOOKUP(E34,Codes!A$2:H$57,8,0)</f>
        <v>TLS16COV</v>
      </c>
      <c r="K34" s="1" t="s">
        <v>30</v>
      </c>
      <c r="L34" s="1" t="s">
        <v>29</v>
      </c>
      <c r="M34" s="1" t="n">
        <f aca="false">VLOOKUP(E34,Codes!A$2:H$57,6,0)</f>
        <v>16</v>
      </c>
      <c r="N34" s="1" t="n">
        <v>1</v>
      </c>
      <c r="O34" s="1" t="n">
        <v>0.041</v>
      </c>
      <c r="P34" s="1" t="n">
        <v>0.251</v>
      </c>
      <c r="Q34" s="1" t="n">
        <v>2E-005</v>
      </c>
      <c r="R34" s="0" t="s">
        <v>159</v>
      </c>
      <c r="S34" s="0" t="s">
        <v>160</v>
      </c>
      <c r="T34" s="0" t="s">
        <v>128</v>
      </c>
      <c r="U34" s="0" t="s">
        <v>151</v>
      </c>
      <c r="V34" s="0" t="s">
        <v>152</v>
      </c>
      <c r="W34" s="0" t="n">
        <v>7285</v>
      </c>
      <c r="X34" s="0" t="s">
        <v>36</v>
      </c>
      <c r="Y34" s="0" t="s">
        <v>51</v>
      </c>
      <c r="Z34" s="0" t="s">
        <v>43</v>
      </c>
      <c r="AA34" s="0" t="s">
        <v>147</v>
      </c>
    </row>
    <row r="35" customFormat="false" ht="16" hidden="false" customHeight="false" outlineLevel="0" collapsed="false">
      <c r="A35" s="0" t="n">
        <v>100034</v>
      </c>
      <c r="B35" s="0" t="str">
        <f aca="false">"zcts"&amp;TEXT(A35,"000000")</f>
        <v>zcts100034</v>
      </c>
      <c r="C35" s="0" t="str">
        <f aca="false">VLOOKUP(E35,Codes!A$2:H$57,3,0)</f>
        <v>Laptop</v>
      </c>
      <c r="D35" s="0" t="str">
        <f aca="false">VLOOKUP(E35,Codes!A$2:H$57,2,0)</f>
        <v>Charging Trolley - Soft Start</v>
      </c>
      <c r="E35" s="0" t="s">
        <v>148</v>
      </c>
      <c r="F35" s="1" t="s">
        <v>27</v>
      </c>
      <c r="G35" s="1" t="s">
        <v>28</v>
      </c>
      <c r="H35" s="1" t="s">
        <v>29</v>
      </c>
      <c r="I35" s="1" t="n">
        <v>4</v>
      </c>
      <c r="J35" s="1" t="str">
        <f aca="false">VLOOKUP(E35,Codes!A$2:H$57,8,0)</f>
        <v>TLS16COV</v>
      </c>
      <c r="K35" s="1" t="s">
        <v>30</v>
      </c>
      <c r="L35" s="1" t="s">
        <v>29</v>
      </c>
      <c r="M35" s="1" t="n">
        <f aca="false">VLOOKUP(E35,Codes!A$2:H$57,6,0)</f>
        <v>16</v>
      </c>
      <c r="N35" s="1" t="n">
        <v>1</v>
      </c>
      <c r="O35" s="1" t="n">
        <v>0.041</v>
      </c>
      <c r="P35" s="1" t="n">
        <v>0.251</v>
      </c>
      <c r="Q35" s="1" t="n">
        <v>2E-005</v>
      </c>
      <c r="R35" s="0" t="s">
        <v>161</v>
      </c>
      <c r="S35" s="0" t="s">
        <v>162</v>
      </c>
      <c r="T35" s="0" t="s">
        <v>128</v>
      </c>
      <c r="U35" s="0" t="s">
        <v>151</v>
      </c>
      <c r="V35" s="0" t="s">
        <v>152</v>
      </c>
      <c r="W35" s="0" t="n">
        <v>7285</v>
      </c>
      <c r="X35" s="0" t="s">
        <v>36</v>
      </c>
      <c r="Y35" s="0" t="s">
        <v>51</v>
      </c>
      <c r="Z35" s="0" t="s">
        <v>43</v>
      </c>
      <c r="AA35" s="0" t="s">
        <v>147</v>
      </c>
    </row>
    <row r="36" customFormat="false" ht="16" hidden="false" customHeight="false" outlineLevel="0" collapsed="false">
      <c r="A36" s="0" t="n">
        <v>100035</v>
      </c>
      <c r="B36" s="0" t="str">
        <f aca="false">"zcts"&amp;TEXT(A36,"000000")</f>
        <v>zcts100035</v>
      </c>
      <c r="C36" s="0" t="str">
        <f aca="false">VLOOKUP(E36,Codes!A$2:H$57,3,0)</f>
        <v>Laptop</v>
      </c>
      <c r="D36" s="0" t="str">
        <f aca="false">VLOOKUP(E36,Codes!A$2:H$57,2,0)</f>
        <v>Charging Trolley - Soft Start</v>
      </c>
      <c r="E36" s="0" t="s">
        <v>148</v>
      </c>
      <c r="F36" s="1" t="s">
        <v>27</v>
      </c>
      <c r="G36" s="1" t="s">
        <v>28</v>
      </c>
      <c r="H36" s="1" t="s">
        <v>29</v>
      </c>
      <c r="I36" s="1" t="n">
        <v>4</v>
      </c>
      <c r="J36" s="1" t="str">
        <f aca="false">VLOOKUP(E36,Codes!A$2:H$57,8,0)</f>
        <v>TLS16COV</v>
      </c>
      <c r="K36" s="1" t="s">
        <v>30</v>
      </c>
      <c r="L36" s="1" t="s">
        <v>29</v>
      </c>
      <c r="M36" s="1" t="n">
        <f aca="false">VLOOKUP(E36,Codes!A$2:H$57,6,0)</f>
        <v>16</v>
      </c>
      <c r="N36" s="1" t="n">
        <v>1</v>
      </c>
      <c r="O36" s="1" t="n">
        <v>0.041</v>
      </c>
      <c r="P36" s="1" t="n">
        <v>0.251</v>
      </c>
      <c r="Q36" s="1" t="n">
        <v>2E-005</v>
      </c>
      <c r="R36" s="0" t="s">
        <v>163</v>
      </c>
      <c r="S36" s="0" t="s">
        <v>164</v>
      </c>
      <c r="T36" s="0" t="s">
        <v>128</v>
      </c>
      <c r="U36" s="0" t="s">
        <v>151</v>
      </c>
      <c r="V36" s="0" t="s">
        <v>152</v>
      </c>
      <c r="W36" s="0" t="n">
        <v>7285</v>
      </c>
      <c r="X36" s="0" t="s">
        <v>36</v>
      </c>
      <c r="Y36" s="0" t="s">
        <v>51</v>
      </c>
      <c r="Z36" s="0" t="s">
        <v>43</v>
      </c>
      <c r="AA36" s="0" t="s">
        <v>147</v>
      </c>
    </row>
    <row r="37" customFormat="false" ht="16" hidden="false" customHeight="false" outlineLevel="0" collapsed="false">
      <c r="A37" s="0" t="n">
        <v>100036</v>
      </c>
      <c r="B37" s="0" t="str">
        <f aca="false">"zcts"&amp;TEXT(A37,"000000")</f>
        <v>zcts100036</v>
      </c>
      <c r="C37" s="0" t="str">
        <f aca="false">VLOOKUP(E37,Codes!A$2:H$57,3,0)</f>
        <v>Laptop</v>
      </c>
      <c r="D37" s="0" t="str">
        <f aca="false">VLOOKUP(E37,Codes!A$2:H$57,2,0)</f>
        <v>Charging Trolley - Soft Start</v>
      </c>
      <c r="E37" s="0" t="s">
        <v>148</v>
      </c>
      <c r="F37" s="1" t="s">
        <v>27</v>
      </c>
      <c r="G37" s="1" t="s">
        <v>28</v>
      </c>
      <c r="H37" s="1" t="s">
        <v>29</v>
      </c>
      <c r="I37" s="1" t="n">
        <v>4</v>
      </c>
      <c r="J37" s="1" t="str">
        <f aca="false">VLOOKUP(E37,Codes!A$2:H$57,8,0)</f>
        <v>TLS16COV</v>
      </c>
      <c r="K37" s="1" t="s">
        <v>30</v>
      </c>
      <c r="L37" s="1" t="s">
        <v>29</v>
      </c>
      <c r="M37" s="1" t="n">
        <f aca="false">VLOOKUP(E37,Codes!A$2:H$57,6,0)</f>
        <v>16</v>
      </c>
      <c r="N37" s="1" t="n">
        <v>1</v>
      </c>
      <c r="O37" s="1" t="n">
        <v>0.041</v>
      </c>
      <c r="P37" s="1" t="n">
        <v>0.251</v>
      </c>
      <c r="Q37" s="1" t="n">
        <v>2E-005</v>
      </c>
      <c r="R37" s="0" t="s">
        <v>165</v>
      </c>
      <c r="S37" s="0" t="s">
        <v>166</v>
      </c>
      <c r="T37" s="0" t="s">
        <v>128</v>
      </c>
      <c r="U37" s="0" t="s">
        <v>151</v>
      </c>
      <c r="V37" s="0" t="s">
        <v>152</v>
      </c>
      <c r="W37" s="0" t="n">
        <v>7285</v>
      </c>
      <c r="X37" s="0" t="s">
        <v>36</v>
      </c>
      <c r="Y37" s="0" t="s">
        <v>51</v>
      </c>
      <c r="Z37" s="0" t="s">
        <v>43</v>
      </c>
      <c r="AA37" s="0" t="s">
        <v>147</v>
      </c>
    </row>
    <row r="38" customFormat="false" ht="16" hidden="false" customHeight="false" outlineLevel="0" collapsed="false">
      <c r="A38" s="0" t="n">
        <v>100037</v>
      </c>
      <c r="B38" s="0" t="str">
        <f aca="false">"zcts"&amp;TEXT(A38,"000000")</f>
        <v>zcts100037</v>
      </c>
      <c r="C38" s="0" t="str">
        <f aca="false">VLOOKUP(E38,Codes!A$2:H$57,3,0)</f>
        <v>Chromebook</v>
      </c>
      <c r="D38" s="0" t="str">
        <f aca="false">VLOOKUP(E38,Codes!A$2:H$57,2,0)</f>
        <v>Charging Trolley - Soft Start</v>
      </c>
      <c r="E38" s="0" t="s">
        <v>72</v>
      </c>
      <c r="F38" s="1" t="s">
        <v>27</v>
      </c>
      <c r="G38" s="1" t="s">
        <v>28</v>
      </c>
      <c r="H38" s="1" t="s">
        <v>29</v>
      </c>
      <c r="I38" s="1" t="n">
        <v>4</v>
      </c>
      <c r="J38" s="1" t="str">
        <f aca="false">VLOOKUP(E38,Codes!A$2:H$57,8,0)</f>
        <v>TCB16COV</v>
      </c>
      <c r="K38" s="1" t="s">
        <v>30</v>
      </c>
      <c r="L38" s="1" t="s">
        <v>29</v>
      </c>
      <c r="M38" s="1" t="n">
        <f aca="false">VLOOKUP(E38,Codes!A$2:H$57,6,0)</f>
        <v>16</v>
      </c>
      <c r="N38" s="1" t="n">
        <v>1</v>
      </c>
      <c r="O38" s="1" t="n">
        <v>0.034</v>
      </c>
      <c r="P38" s="1" t="n">
        <v>0.151</v>
      </c>
      <c r="Q38" s="1" t="n">
        <v>2E-005</v>
      </c>
      <c r="R38" s="0" t="s">
        <v>167</v>
      </c>
      <c r="S38" s="0" t="s">
        <v>168</v>
      </c>
      <c r="T38" s="0" t="s">
        <v>128</v>
      </c>
      <c r="U38" s="0" t="s">
        <v>169</v>
      </c>
      <c r="V38" s="0" t="s">
        <v>170</v>
      </c>
      <c r="W38" s="0" t="n">
        <v>7285</v>
      </c>
      <c r="X38" s="0" t="s">
        <v>36</v>
      </c>
      <c r="Y38" s="0" t="s">
        <v>51</v>
      </c>
      <c r="Z38" s="0" t="s">
        <v>51</v>
      </c>
      <c r="AA38" s="0" t="s">
        <v>147</v>
      </c>
    </row>
    <row r="39" customFormat="false" ht="16" hidden="false" customHeight="false" outlineLevel="0" collapsed="false">
      <c r="A39" s="0" t="n">
        <v>100038</v>
      </c>
      <c r="B39" s="0" t="str">
        <f aca="false">"zcts"&amp;TEXT(A39,"000000")</f>
        <v>zcts100038</v>
      </c>
      <c r="C39" s="0" t="str">
        <f aca="false">VLOOKUP(E39,Codes!A$2:H$57,3,0)</f>
        <v>Chromebook</v>
      </c>
      <c r="D39" s="0" t="str">
        <f aca="false">VLOOKUP(E39,Codes!A$2:H$57,2,0)</f>
        <v>Charging Trolley - Soft Start</v>
      </c>
      <c r="E39" s="0" t="s">
        <v>97</v>
      </c>
      <c r="F39" s="1" t="s">
        <v>27</v>
      </c>
      <c r="G39" s="1" t="s">
        <v>28</v>
      </c>
      <c r="H39" s="1" t="s">
        <v>29</v>
      </c>
      <c r="I39" s="1" t="n">
        <v>8</v>
      </c>
      <c r="J39" s="1" t="str">
        <f aca="false">VLOOKUP(E39,Codes!A$2:H$57,8,0)</f>
        <v>TCB32COV</v>
      </c>
      <c r="K39" s="1" t="s">
        <v>30</v>
      </c>
      <c r="L39" s="1" t="s">
        <v>29</v>
      </c>
      <c r="M39" s="1" t="n">
        <f aca="false">VLOOKUP(E39,Codes!A$2:H$57,6,0)</f>
        <v>32</v>
      </c>
      <c r="N39" s="1" t="n">
        <v>2</v>
      </c>
      <c r="O39" s="1" t="n">
        <v>0.034</v>
      </c>
      <c r="P39" s="1" t="n">
        <v>0.151</v>
      </c>
      <c r="Q39" s="1" t="n">
        <v>2E-005</v>
      </c>
      <c r="R39" s="0" t="s">
        <v>171</v>
      </c>
      <c r="S39" s="0" t="s">
        <v>172</v>
      </c>
      <c r="T39" s="0" t="s">
        <v>128</v>
      </c>
      <c r="U39" s="0" t="s">
        <v>169</v>
      </c>
      <c r="V39" s="0" t="s">
        <v>173</v>
      </c>
      <c r="W39" s="0" t="n">
        <v>7285</v>
      </c>
      <c r="X39" s="0" t="s">
        <v>36</v>
      </c>
      <c r="Y39" s="0" t="s">
        <v>51</v>
      </c>
      <c r="Z39" s="0" t="s">
        <v>51</v>
      </c>
      <c r="AA39" s="0" t="s">
        <v>147</v>
      </c>
    </row>
    <row r="40" customFormat="false" ht="16" hidden="false" customHeight="false" outlineLevel="0" collapsed="false">
      <c r="A40" s="0" t="n">
        <v>100039</v>
      </c>
      <c r="B40" s="0" t="str">
        <f aca="false">"zcts"&amp;TEXT(A40,"000000")</f>
        <v>zcts100039</v>
      </c>
      <c r="C40" s="0" t="str">
        <f aca="false">VLOOKUP(E40,Codes!A$2:H$57,3,0)</f>
        <v>Chromebook</v>
      </c>
      <c r="D40" s="0" t="str">
        <f aca="false">VLOOKUP(E40,Codes!A$2:H$57,2,0)</f>
        <v>Charging Trolley - Soft Start</v>
      </c>
      <c r="E40" s="0" t="s">
        <v>97</v>
      </c>
      <c r="F40" s="1" t="s">
        <v>27</v>
      </c>
      <c r="G40" s="1" t="s">
        <v>28</v>
      </c>
      <c r="H40" s="1" t="s">
        <v>29</v>
      </c>
      <c r="I40" s="1" t="n">
        <v>8</v>
      </c>
      <c r="J40" s="1" t="str">
        <f aca="false">VLOOKUP(E40,Codes!A$2:H$57,8,0)</f>
        <v>TCB32COV</v>
      </c>
      <c r="K40" s="1" t="s">
        <v>30</v>
      </c>
      <c r="L40" s="1" t="s">
        <v>29</v>
      </c>
      <c r="M40" s="1" t="n">
        <f aca="false">VLOOKUP(E40,Codes!A$2:H$57,6,0)</f>
        <v>32</v>
      </c>
      <c r="N40" s="1" t="n">
        <v>2</v>
      </c>
      <c r="O40" s="1" t="n">
        <v>0.034</v>
      </c>
      <c r="P40" s="1" t="n">
        <v>0.151</v>
      </c>
      <c r="Q40" s="1" t="n">
        <v>2E-005</v>
      </c>
      <c r="R40" s="0" t="s">
        <v>174</v>
      </c>
      <c r="S40" s="0" t="s">
        <v>175</v>
      </c>
      <c r="T40" s="0" t="s">
        <v>128</v>
      </c>
      <c r="U40" s="0" t="s">
        <v>169</v>
      </c>
      <c r="V40" s="0" t="s">
        <v>173</v>
      </c>
      <c r="W40" s="0" t="n">
        <v>7285</v>
      </c>
      <c r="X40" s="0" t="s">
        <v>36</v>
      </c>
      <c r="Y40" s="0" t="s">
        <v>51</v>
      </c>
      <c r="Z40" s="0" t="s">
        <v>51</v>
      </c>
      <c r="AA40" s="0" t="s">
        <v>147</v>
      </c>
    </row>
    <row r="41" customFormat="false" ht="16" hidden="false" customHeight="false" outlineLevel="0" collapsed="false">
      <c r="A41" s="0" t="n">
        <v>100040</v>
      </c>
      <c r="B41" s="0" t="str">
        <f aca="false">"zcts"&amp;TEXT(A41,"000000")</f>
        <v>zcts100040</v>
      </c>
      <c r="C41" s="0" t="str">
        <f aca="false">VLOOKUP(E41,Codes!A$2:H$57,3,0)</f>
        <v>Chromebook</v>
      </c>
      <c r="D41" s="0" t="str">
        <f aca="false">VLOOKUP(E41,Codes!A$2:H$57,2,0)</f>
        <v>Charging Trolley - Soft Start</v>
      </c>
      <c r="E41" s="0" t="s">
        <v>97</v>
      </c>
      <c r="F41" s="1" t="s">
        <v>27</v>
      </c>
      <c r="G41" s="1" t="s">
        <v>28</v>
      </c>
      <c r="H41" s="1" t="s">
        <v>29</v>
      </c>
      <c r="I41" s="1" t="n">
        <v>8</v>
      </c>
      <c r="J41" s="1" t="str">
        <f aca="false">VLOOKUP(E41,Codes!A$2:H$57,8,0)</f>
        <v>TCB32COV</v>
      </c>
      <c r="K41" s="1" t="s">
        <v>30</v>
      </c>
      <c r="L41" s="1" t="s">
        <v>29</v>
      </c>
      <c r="M41" s="1" t="n">
        <f aca="false">VLOOKUP(E41,Codes!A$2:H$57,6,0)</f>
        <v>32</v>
      </c>
      <c r="N41" s="1" t="n">
        <v>2</v>
      </c>
      <c r="O41" s="1" t="n">
        <v>0.034</v>
      </c>
      <c r="P41" s="1" t="n">
        <v>0.151</v>
      </c>
      <c r="Q41" s="1" t="n">
        <v>2E-005</v>
      </c>
      <c r="R41" s="0" t="s">
        <v>176</v>
      </c>
      <c r="S41" s="0" t="s">
        <v>177</v>
      </c>
      <c r="T41" s="0" t="s">
        <v>128</v>
      </c>
      <c r="U41" s="0" t="s">
        <v>169</v>
      </c>
      <c r="V41" s="0" t="s">
        <v>173</v>
      </c>
      <c r="W41" s="0" t="n">
        <v>7285</v>
      </c>
      <c r="X41" s="0" t="s">
        <v>36</v>
      </c>
      <c r="Y41" s="0" t="s">
        <v>51</v>
      </c>
      <c r="Z41" s="0" t="s">
        <v>51</v>
      </c>
      <c r="AA41" s="0" t="s">
        <v>147</v>
      </c>
    </row>
    <row r="42" customFormat="false" ht="16" hidden="false" customHeight="false" outlineLevel="0" collapsed="false">
      <c r="A42" s="0" t="n">
        <v>100041</v>
      </c>
      <c r="B42" s="0" t="str">
        <f aca="false">"zcts"&amp;TEXT(A42,"000000")</f>
        <v>zcts100041</v>
      </c>
      <c r="C42" s="0" t="str">
        <f aca="false">VLOOKUP(E42,Codes!A$2:H$57,3,0)</f>
        <v>Chromebook</v>
      </c>
      <c r="D42" s="0" t="str">
        <f aca="false">VLOOKUP(E42,Codes!A$2:H$57,2,0)</f>
        <v>Charging Trolley - Soft Start</v>
      </c>
      <c r="E42" s="0" t="s">
        <v>97</v>
      </c>
      <c r="F42" s="1" t="s">
        <v>27</v>
      </c>
      <c r="G42" s="1" t="s">
        <v>28</v>
      </c>
      <c r="H42" s="1" t="s">
        <v>29</v>
      </c>
      <c r="I42" s="1" t="n">
        <v>8</v>
      </c>
      <c r="J42" s="1" t="str">
        <f aca="false">VLOOKUP(E42,Codes!A$2:H$57,8,0)</f>
        <v>TCB32COV</v>
      </c>
      <c r="K42" s="1" t="s">
        <v>30</v>
      </c>
      <c r="L42" s="1" t="s">
        <v>29</v>
      </c>
      <c r="M42" s="1" t="n">
        <f aca="false">VLOOKUP(E42,Codes!A$2:H$57,6,0)</f>
        <v>32</v>
      </c>
      <c r="N42" s="1" t="n">
        <v>2</v>
      </c>
      <c r="O42" s="1" t="n">
        <v>0.034</v>
      </c>
      <c r="P42" s="1" t="n">
        <v>0.151</v>
      </c>
      <c r="Q42" s="1" t="n">
        <v>2E-005</v>
      </c>
      <c r="R42" s="0" t="s">
        <v>178</v>
      </c>
      <c r="S42" s="0" t="s">
        <v>179</v>
      </c>
      <c r="T42" s="0" t="s">
        <v>128</v>
      </c>
      <c r="U42" s="0" t="s">
        <v>169</v>
      </c>
      <c r="V42" s="0" t="s">
        <v>173</v>
      </c>
      <c r="W42" s="0" t="n">
        <v>7285</v>
      </c>
      <c r="X42" s="0" t="s">
        <v>36</v>
      </c>
      <c r="Y42" s="0" t="s">
        <v>51</v>
      </c>
      <c r="Z42" s="0" t="s">
        <v>51</v>
      </c>
      <c r="AA42" s="0" t="s">
        <v>147</v>
      </c>
    </row>
    <row r="43" customFormat="false" ht="16" hidden="false" customHeight="false" outlineLevel="0" collapsed="false">
      <c r="A43" s="0" t="n">
        <v>100042</v>
      </c>
      <c r="B43" s="0" t="str">
        <f aca="false">"zcts"&amp;TEXT(A43,"000000")</f>
        <v>zcts100042</v>
      </c>
      <c r="C43" s="0" t="str">
        <f aca="false">VLOOKUP(E43,Codes!A$2:H$57,3,0)</f>
        <v>Chromebook</v>
      </c>
      <c r="D43" s="0" t="str">
        <f aca="false">VLOOKUP(E43,Codes!A$2:H$57,2,0)</f>
        <v>Charging Trolley - Soft Start</v>
      </c>
      <c r="E43" s="0" t="s">
        <v>97</v>
      </c>
      <c r="F43" s="1" t="s">
        <v>27</v>
      </c>
      <c r="G43" s="1" t="s">
        <v>28</v>
      </c>
      <c r="H43" s="1" t="s">
        <v>29</v>
      </c>
      <c r="I43" s="1" t="n">
        <v>8</v>
      </c>
      <c r="J43" s="1" t="str">
        <f aca="false">VLOOKUP(E43,Codes!A$2:H$57,8,0)</f>
        <v>TCB32COV</v>
      </c>
      <c r="K43" s="1" t="s">
        <v>30</v>
      </c>
      <c r="L43" s="1" t="s">
        <v>29</v>
      </c>
      <c r="M43" s="1" t="n">
        <f aca="false">VLOOKUP(E43,Codes!A$2:H$57,6,0)</f>
        <v>32</v>
      </c>
      <c r="N43" s="1" t="n">
        <v>2</v>
      </c>
      <c r="O43" s="1" t="n">
        <v>0.034</v>
      </c>
      <c r="P43" s="1" t="n">
        <v>0.151</v>
      </c>
      <c r="Q43" s="1" t="n">
        <v>2E-005</v>
      </c>
      <c r="R43" s="0" t="s">
        <v>180</v>
      </c>
      <c r="S43" s="0" t="s">
        <v>181</v>
      </c>
      <c r="T43" s="0" t="s">
        <v>128</v>
      </c>
      <c r="U43" s="0" t="s">
        <v>169</v>
      </c>
      <c r="V43" s="0" t="s">
        <v>182</v>
      </c>
      <c r="W43" s="0" t="n">
        <v>7285</v>
      </c>
      <c r="X43" s="0" t="s">
        <v>36</v>
      </c>
      <c r="Y43" s="0" t="s">
        <v>51</v>
      </c>
      <c r="Z43" s="0" t="s">
        <v>51</v>
      </c>
      <c r="AA43" s="0" t="s">
        <v>147</v>
      </c>
    </row>
    <row r="44" customFormat="false" ht="16" hidden="false" customHeight="false" outlineLevel="0" collapsed="false">
      <c r="A44" s="0" t="n">
        <v>100043</v>
      </c>
      <c r="B44" s="0" t="str">
        <f aca="false">"zcts"&amp;TEXT(A44,"000000")</f>
        <v>zcts100043</v>
      </c>
      <c r="C44" s="0" t="str">
        <f aca="false">VLOOKUP(E44,Codes!A$2:H$57,3,0)</f>
        <v>Chromebook</v>
      </c>
      <c r="D44" s="0" t="str">
        <f aca="false">VLOOKUP(E44,Codes!A$2:H$57,2,0)</f>
        <v>Charging Trolley - Soft Start</v>
      </c>
      <c r="E44" s="0" t="s">
        <v>97</v>
      </c>
      <c r="F44" s="1" t="s">
        <v>27</v>
      </c>
      <c r="G44" s="1" t="s">
        <v>28</v>
      </c>
      <c r="H44" s="1" t="s">
        <v>29</v>
      </c>
      <c r="I44" s="1" t="n">
        <v>8</v>
      </c>
      <c r="J44" s="1" t="str">
        <f aca="false">VLOOKUP(E44,Codes!A$2:H$57,8,0)</f>
        <v>TCB32COV</v>
      </c>
      <c r="K44" s="1" t="s">
        <v>30</v>
      </c>
      <c r="L44" s="1" t="s">
        <v>29</v>
      </c>
      <c r="M44" s="1" t="n">
        <f aca="false">VLOOKUP(E44,Codes!A$2:H$57,6,0)</f>
        <v>32</v>
      </c>
      <c r="N44" s="1" t="n">
        <v>2</v>
      </c>
      <c r="O44" s="1" t="n">
        <v>0.034</v>
      </c>
      <c r="P44" s="1" t="n">
        <v>0.151</v>
      </c>
      <c r="Q44" s="1" t="n">
        <v>2E-005</v>
      </c>
      <c r="R44" s="0" t="s">
        <v>183</v>
      </c>
      <c r="S44" s="0" t="s">
        <v>184</v>
      </c>
      <c r="T44" s="0" t="s">
        <v>128</v>
      </c>
      <c r="U44" s="0" t="s">
        <v>169</v>
      </c>
      <c r="V44" s="0" t="s">
        <v>182</v>
      </c>
      <c r="W44" s="0" t="n">
        <v>7285</v>
      </c>
      <c r="X44" s="0" t="s">
        <v>36</v>
      </c>
      <c r="Y44" s="0" t="s">
        <v>51</v>
      </c>
      <c r="Z44" s="0" t="s">
        <v>51</v>
      </c>
      <c r="AA44" s="0" t="s">
        <v>147</v>
      </c>
    </row>
    <row r="45" customFormat="false" ht="16" hidden="false" customHeight="false" outlineLevel="0" collapsed="false">
      <c r="A45" s="0" t="n">
        <v>100044</v>
      </c>
      <c r="B45" s="0" t="str">
        <f aca="false">"zcts"&amp;TEXT(A45,"000000")</f>
        <v>zcts100044</v>
      </c>
      <c r="C45" s="0" t="str">
        <f aca="false">VLOOKUP(E45,Codes!A$2:H$57,3,0)</f>
        <v>Chromebook</v>
      </c>
      <c r="D45" s="0" t="str">
        <f aca="false">VLOOKUP(E45,Codes!A$2:H$57,2,0)</f>
        <v>Charging Trolley - Soft Start</v>
      </c>
      <c r="E45" s="0" t="s">
        <v>97</v>
      </c>
      <c r="F45" s="1" t="s">
        <v>27</v>
      </c>
      <c r="G45" s="1" t="s">
        <v>28</v>
      </c>
      <c r="H45" s="1" t="s">
        <v>29</v>
      </c>
      <c r="I45" s="1" t="n">
        <v>8</v>
      </c>
      <c r="J45" s="1" t="str">
        <f aca="false">VLOOKUP(E45,Codes!A$2:H$57,8,0)</f>
        <v>TCB32COV</v>
      </c>
      <c r="K45" s="1" t="s">
        <v>30</v>
      </c>
      <c r="L45" s="1" t="s">
        <v>29</v>
      </c>
      <c r="M45" s="1" t="n">
        <f aca="false">VLOOKUP(E45,Codes!A$2:H$57,6,0)</f>
        <v>32</v>
      </c>
      <c r="N45" s="1" t="n">
        <v>2</v>
      </c>
      <c r="O45" s="1" t="n">
        <v>0.034</v>
      </c>
      <c r="P45" s="1" t="n">
        <v>0.151</v>
      </c>
      <c r="Q45" s="1" t="n">
        <v>2E-005</v>
      </c>
      <c r="R45" s="0" t="s">
        <v>185</v>
      </c>
      <c r="S45" s="0" t="s">
        <v>186</v>
      </c>
      <c r="T45" s="0" t="s">
        <v>128</v>
      </c>
      <c r="U45" s="0" t="s">
        <v>169</v>
      </c>
      <c r="V45" s="0" t="s">
        <v>182</v>
      </c>
      <c r="W45" s="0" t="n">
        <v>7285</v>
      </c>
      <c r="X45" s="0" t="s">
        <v>36</v>
      </c>
      <c r="Y45" s="0" t="s">
        <v>51</v>
      </c>
      <c r="Z45" s="0" t="s">
        <v>51</v>
      </c>
      <c r="AA45" s="0" t="s">
        <v>147</v>
      </c>
    </row>
    <row r="46" customFormat="false" ht="16" hidden="false" customHeight="false" outlineLevel="0" collapsed="false">
      <c r="A46" s="0" t="n">
        <v>100045</v>
      </c>
      <c r="B46" s="0" t="str">
        <f aca="false">"zcts"&amp;TEXT(A46,"000000")</f>
        <v>zcts100045</v>
      </c>
      <c r="C46" s="0" t="str">
        <f aca="false">VLOOKUP(E46,Codes!A$2:H$57,3,0)</f>
        <v>Chromebook</v>
      </c>
      <c r="D46" s="0" t="str">
        <f aca="false">VLOOKUP(E46,Codes!A$2:H$57,2,0)</f>
        <v>Charging Trolley - Soft Start</v>
      </c>
      <c r="E46" s="0" t="s">
        <v>97</v>
      </c>
      <c r="F46" s="1" t="s">
        <v>27</v>
      </c>
      <c r="G46" s="1" t="s">
        <v>28</v>
      </c>
      <c r="H46" s="1" t="s">
        <v>29</v>
      </c>
      <c r="I46" s="1" t="n">
        <v>8</v>
      </c>
      <c r="J46" s="1" t="str">
        <f aca="false">VLOOKUP(E46,Codes!A$2:H$57,8,0)</f>
        <v>TCB32COV</v>
      </c>
      <c r="K46" s="1" t="s">
        <v>30</v>
      </c>
      <c r="L46" s="1" t="s">
        <v>29</v>
      </c>
      <c r="M46" s="1" t="n">
        <f aca="false">VLOOKUP(E46,Codes!A$2:H$57,6,0)</f>
        <v>32</v>
      </c>
      <c r="N46" s="1" t="n">
        <v>2</v>
      </c>
      <c r="O46" s="1" t="n">
        <v>0.034</v>
      </c>
      <c r="P46" s="1" t="n">
        <v>0.151</v>
      </c>
      <c r="Q46" s="1" t="n">
        <v>2E-005</v>
      </c>
      <c r="R46" s="0" t="s">
        <v>187</v>
      </c>
      <c r="S46" s="0" t="s">
        <v>188</v>
      </c>
      <c r="T46" s="0" t="s">
        <v>128</v>
      </c>
      <c r="U46" s="0" t="s">
        <v>169</v>
      </c>
      <c r="V46" s="0" t="s">
        <v>182</v>
      </c>
      <c r="W46" s="0" t="n">
        <v>7285</v>
      </c>
      <c r="X46" s="0" t="s">
        <v>36</v>
      </c>
      <c r="Y46" s="0" t="s">
        <v>51</v>
      </c>
      <c r="Z46" s="0" t="s">
        <v>51</v>
      </c>
      <c r="AA46" s="0" t="s">
        <v>147</v>
      </c>
    </row>
    <row r="47" customFormat="false" ht="16" hidden="false" customHeight="false" outlineLevel="0" collapsed="false">
      <c r="A47" s="0" t="n">
        <v>100046</v>
      </c>
      <c r="B47" s="0" t="str">
        <f aca="false">"zcts"&amp;TEXT(A47,"000000")</f>
        <v>zcts100046</v>
      </c>
      <c r="C47" s="0" t="str">
        <f aca="false">VLOOKUP(E47,Codes!A$2:H$57,3,0)</f>
        <v>Chromebook</v>
      </c>
      <c r="D47" s="0" t="str">
        <f aca="false">VLOOKUP(E47,Codes!A$2:H$57,2,0)</f>
        <v>Charging Trolley - Soft Start</v>
      </c>
      <c r="E47" s="0" t="s">
        <v>97</v>
      </c>
      <c r="F47" s="1" t="s">
        <v>27</v>
      </c>
      <c r="G47" s="1" t="s">
        <v>28</v>
      </c>
      <c r="H47" s="1" t="s">
        <v>29</v>
      </c>
      <c r="I47" s="1" t="n">
        <v>8</v>
      </c>
      <c r="J47" s="1" t="str">
        <f aca="false">VLOOKUP(E47,Codes!A$2:H$57,8,0)</f>
        <v>TCB32COV</v>
      </c>
      <c r="K47" s="1" t="s">
        <v>30</v>
      </c>
      <c r="L47" s="1" t="s">
        <v>29</v>
      </c>
      <c r="M47" s="1" t="n">
        <f aca="false">VLOOKUP(E47,Codes!A$2:H$57,6,0)</f>
        <v>32</v>
      </c>
      <c r="N47" s="1" t="n">
        <v>2</v>
      </c>
      <c r="O47" s="1" t="n">
        <v>0.034</v>
      </c>
      <c r="P47" s="1" t="n">
        <v>0.151</v>
      </c>
      <c r="Q47" s="1" t="n">
        <v>2E-005</v>
      </c>
      <c r="R47" s="0" t="s">
        <v>189</v>
      </c>
      <c r="S47" s="0" t="s">
        <v>190</v>
      </c>
      <c r="T47" s="0" t="s">
        <v>128</v>
      </c>
      <c r="U47" s="0" t="s">
        <v>169</v>
      </c>
      <c r="V47" s="0" t="s">
        <v>182</v>
      </c>
      <c r="W47" s="0" t="n">
        <v>7285</v>
      </c>
      <c r="X47" s="0" t="s">
        <v>36</v>
      </c>
      <c r="Y47" s="0" t="s">
        <v>51</v>
      </c>
      <c r="Z47" s="0" t="s">
        <v>51</v>
      </c>
      <c r="AA47" s="0" t="s">
        <v>147</v>
      </c>
    </row>
    <row r="48" customFormat="false" ht="16" hidden="false" customHeight="false" outlineLevel="0" collapsed="false">
      <c r="A48" s="0" t="n">
        <v>100047</v>
      </c>
      <c r="B48" s="0" t="str">
        <f aca="false">"zcts"&amp;TEXT(A48,"000000")</f>
        <v>zcts100047</v>
      </c>
      <c r="C48" s="0" t="str">
        <f aca="false">VLOOKUP(E48,Codes!A$2:H$57,3,0)</f>
        <v>Chromebook</v>
      </c>
      <c r="D48" s="0" t="str">
        <f aca="false">VLOOKUP(E48,Codes!A$2:H$57,2,0)</f>
        <v>Charging Trolley - Soft Start</v>
      </c>
      <c r="E48" s="0" t="s">
        <v>97</v>
      </c>
      <c r="F48" s="1" t="s">
        <v>27</v>
      </c>
      <c r="G48" s="1" t="s">
        <v>28</v>
      </c>
      <c r="H48" s="1" t="s">
        <v>29</v>
      </c>
      <c r="I48" s="1" t="n">
        <v>8</v>
      </c>
      <c r="J48" s="1" t="str">
        <f aca="false">VLOOKUP(E48,Codes!A$2:H$57,8,0)</f>
        <v>TCB32COV</v>
      </c>
      <c r="K48" s="1" t="s">
        <v>30</v>
      </c>
      <c r="L48" s="1" t="s">
        <v>29</v>
      </c>
      <c r="M48" s="1" t="n">
        <f aca="false">VLOOKUP(E48,Codes!A$2:H$57,6,0)</f>
        <v>32</v>
      </c>
      <c r="N48" s="1" t="n">
        <v>2</v>
      </c>
      <c r="O48" s="1" t="n">
        <v>0.034</v>
      </c>
      <c r="P48" s="1" t="n">
        <v>0.151</v>
      </c>
      <c r="Q48" s="1" t="n">
        <v>2E-005</v>
      </c>
      <c r="R48" s="0" t="s">
        <v>191</v>
      </c>
      <c r="S48" s="0" t="s">
        <v>192</v>
      </c>
      <c r="T48" s="0" t="s">
        <v>128</v>
      </c>
      <c r="U48" s="0" t="s">
        <v>169</v>
      </c>
      <c r="V48" s="0" t="s">
        <v>182</v>
      </c>
      <c r="W48" s="0" t="n">
        <v>7285</v>
      </c>
      <c r="X48" s="0" t="s">
        <v>36</v>
      </c>
      <c r="Y48" s="0" t="s">
        <v>51</v>
      </c>
      <c r="Z48" s="0" t="s">
        <v>51</v>
      </c>
      <c r="AA48" s="0" t="s">
        <v>147</v>
      </c>
      <c r="AC48" s="0" t="s">
        <v>193</v>
      </c>
    </row>
    <row r="49" customFormat="false" ht="16" hidden="false" customHeight="false" outlineLevel="0" collapsed="false">
      <c r="A49" s="0" t="n">
        <v>100048</v>
      </c>
      <c r="B49" s="0" t="str">
        <f aca="false">"zcts"&amp;TEXT(A49,"000000")</f>
        <v>zcts100048</v>
      </c>
      <c r="C49" s="0" t="str">
        <f aca="false">VLOOKUP(E49,Codes!A$2:H$57,3,0)</f>
        <v>Laptop</v>
      </c>
      <c r="D49" s="0" t="str">
        <f aca="false">VLOOKUP(E49,Codes!A$2:H$57,2,0)</f>
        <v>Charging Trolley - Soft Start</v>
      </c>
      <c r="E49" s="0" t="s">
        <v>194</v>
      </c>
      <c r="F49" s="1" t="s">
        <v>27</v>
      </c>
      <c r="G49" s="1" t="s">
        <v>28</v>
      </c>
      <c r="H49" s="1" t="s">
        <v>29</v>
      </c>
      <c r="I49" s="1" t="n">
        <v>8</v>
      </c>
      <c r="J49" s="1" t="str">
        <f aca="false">VLOOKUP(E49,Codes!A$2:H$57,8,0)</f>
        <v>TLS30KOV</v>
      </c>
      <c r="K49" s="1" t="s">
        <v>30</v>
      </c>
      <c r="L49" s="1" t="s">
        <v>29</v>
      </c>
      <c r="M49" s="1" t="n">
        <f aca="false">VLOOKUP(E49,Codes!A$2:H$57,6,0)</f>
        <v>32</v>
      </c>
      <c r="N49" s="1" t="n">
        <v>2</v>
      </c>
      <c r="O49" s="1" t="n">
        <v>0.041</v>
      </c>
      <c r="P49" s="1" t="n">
        <v>0.251</v>
      </c>
      <c r="Q49" s="1" t="n">
        <v>2E-005</v>
      </c>
      <c r="R49" s="0" t="s">
        <v>195</v>
      </c>
      <c r="S49" s="0" t="s">
        <v>196</v>
      </c>
      <c r="T49" s="0" t="s">
        <v>128</v>
      </c>
      <c r="U49" s="0" t="s">
        <v>169</v>
      </c>
      <c r="W49" s="0" t="n">
        <v>7285</v>
      </c>
      <c r="X49" s="0" t="s">
        <v>36</v>
      </c>
      <c r="Y49" s="0" t="s">
        <v>51</v>
      </c>
      <c r="Z49" s="0" t="s">
        <v>51</v>
      </c>
      <c r="AA49" s="0" t="s">
        <v>147</v>
      </c>
    </row>
    <row r="50" customFormat="false" ht="16" hidden="false" customHeight="false" outlineLevel="0" collapsed="false">
      <c r="A50" s="0" t="n">
        <v>100049</v>
      </c>
      <c r="B50" s="0" t="str">
        <f aca="false">"zcts"&amp;TEXT(A50,"000000")</f>
        <v>zcts100049</v>
      </c>
      <c r="C50" s="0" t="str">
        <f aca="false">VLOOKUP(E50,Codes!A$2:H$57,3,0)</f>
        <v>Laptop</v>
      </c>
      <c r="D50" s="0" t="str">
        <f aca="false">VLOOKUP(E50,Codes!A$2:H$57,2,0)</f>
        <v>Charging Trolley - Soft Start</v>
      </c>
      <c r="E50" s="0" t="s">
        <v>194</v>
      </c>
      <c r="F50" s="1" t="s">
        <v>27</v>
      </c>
      <c r="G50" s="1" t="s">
        <v>28</v>
      </c>
      <c r="H50" s="1" t="s">
        <v>29</v>
      </c>
      <c r="I50" s="1" t="n">
        <v>8</v>
      </c>
      <c r="J50" s="1" t="str">
        <f aca="false">VLOOKUP(E50,Codes!A$2:H$57,8,0)</f>
        <v>TLS30KOV</v>
      </c>
      <c r="K50" s="1" t="s">
        <v>30</v>
      </c>
      <c r="L50" s="1" t="s">
        <v>29</v>
      </c>
      <c r="M50" s="1" t="n">
        <f aca="false">VLOOKUP(E50,Codes!A$2:H$57,6,0)</f>
        <v>32</v>
      </c>
      <c r="N50" s="1" t="n">
        <v>2</v>
      </c>
      <c r="O50" s="1" t="n">
        <v>0.041</v>
      </c>
      <c r="P50" s="1" t="n">
        <v>0.251</v>
      </c>
      <c r="Q50" s="1" t="n">
        <v>2E-005</v>
      </c>
      <c r="R50" s="0" t="s">
        <v>197</v>
      </c>
      <c r="S50" s="0" t="s">
        <v>198</v>
      </c>
      <c r="T50" s="0" t="s">
        <v>128</v>
      </c>
      <c r="U50" s="0" t="s">
        <v>169</v>
      </c>
      <c r="W50" s="0" t="n">
        <v>7285</v>
      </c>
      <c r="X50" s="0" t="s">
        <v>36</v>
      </c>
      <c r="Y50" s="0" t="s">
        <v>51</v>
      </c>
      <c r="Z50" s="0" t="s">
        <v>51</v>
      </c>
      <c r="AA50" s="0" t="s">
        <v>147</v>
      </c>
    </row>
    <row r="51" customFormat="false" ht="16" hidden="false" customHeight="false" outlineLevel="0" collapsed="false">
      <c r="A51" s="0" t="n">
        <v>100050</v>
      </c>
      <c r="B51" s="0" t="str">
        <f aca="false">"zcts"&amp;TEXT(A51,"000000")</f>
        <v>zcts100050</v>
      </c>
      <c r="C51" s="0" t="str">
        <f aca="false">VLOOKUP(E51,Codes!A$2:H$57,3,0)</f>
        <v>Laptop</v>
      </c>
      <c r="D51" s="0" t="str">
        <f aca="false">VLOOKUP(E51,Codes!A$2:H$57,2,0)</f>
        <v>Charging Trolley - Soft Start</v>
      </c>
      <c r="E51" s="0" t="s">
        <v>194</v>
      </c>
      <c r="F51" s="1" t="s">
        <v>27</v>
      </c>
      <c r="G51" s="1" t="s">
        <v>28</v>
      </c>
      <c r="H51" s="1" t="s">
        <v>29</v>
      </c>
      <c r="I51" s="1" t="n">
        <v>8</v>
      </c>
      <c r="J51" s="1" t="str">
        <f aca="false">VLOOKUP(E51,Codes!A$2:H$57,8,0)</f>
        <v>TLS30KOV</v>
      </c>
      <c r="K51" s="1" t="s">
        <v>30</v>
      </c>
      <c r="L51" s="1" t="s">
        <v>29</v>
      </c>
      <c r="M51" s="1" t="n">
        <f aca="false">VLOOKUP(E51,Codes!A$2:H$57,6,0)</f>
        <v>32</v>
      </c>
      <c r="N51" s="1" t="n">
        <v>2</v>
      </c>
      <c r="O51" s="1" t="n">
        <v>0.041</v>
      </c>
      <c r="P51" s="1" t="n">
        <v>0.251</v>
      </c>
      <c r="Q51" s="1" t="n">
        <v>2E-005</v>
      </c>
      <c r="R51" s="0" t="s">
        <v>199</v>
      </c>
      <c r="S51" s="0" t="s">
        <v>200</v>
      </c>
      <c r="T51" s="0" t="s">
        <v>128</v>
      </c>
      <c r="U51" s="0" t="s">
        <v>169</v>
      </c>
      <c r="W51" s="0" t="n">
        <v>7285</v>
      </c>
      <c r="X51" s="0" t="s">
        <v>36</v>
      </c>
      <c r="Y51" s="0" t="s">
        <v>51</v>
      </c>
      <c r="Z51" s="0" t="s">
        <v>51</v>
      </c>
      <c r="AA51" s="0" t="s">
        <v>147</v>
      </c>
    </row>
    <row r="52" customFormat="false" ht="16" hidden="false" customHeight="false" outlineLevel="0" collapsed="false">
      <c r="A52" s="0" t="n">
        <v>100051</v>
      </c>
      <c r="B52" s="0" t="str">
        <f aca="false">"zcts"&amp;TEXT(A52,"000000")</f>
        <v>zcts100051</v>
      </c>
      <c r="C52" s="0" t="str">
        <f aca="false">VLOOKUP(E52,Codes!A$2:H$57,3,0)</f>
        <v>Laptop</v>
      </c>
      <c r="D52" s="0" t="str">
        <f aca="false">VLOOKUP(E52,Codes!A$2:H$57,2,0)</f>
        <v>Charging Trolley - Soft Start</v>
      </c>
      <c r="E52" s="0" t="s">
        <v>194</v>
      </c>
      <c r="F52" s="1" t="s">
        <v>27</v>
      </c>
      <c r="G52" s="1" t="s">
        <v>28</v>
      </c>
      <c r="H52" s="1" t="s">
        <v>29</v>
      </c>
      <c r="I52" s="1" t="n">
        <v>8</v>
      </c>
      <c r="J52" s="1" t="str">
        <f aca="false">VLOOKUP(E52,Codes!A$2:H$57,8,0)</f>
        <v>TLS30KOV</v>
      </c>
      <c r="K52" s="1" t="s">
        <v>30</v>
      </c>
      <c r="L52" s="1" t="s">
        <v>29</v>
      </c>
      <c r="M52" s="1" t="n">
        <f aca="false">VLOOKUP(E52,Codes!A$2:H$57,6,0)</f>
        <v>32</v>
      </c>
      <c r="N52" s="1" t="n">
        <v>2</v>
      </c>
      <c r="O52" s="1" t="n">
        <v>0.041</v>
      </c>
      <c r="P52" s="1" t="n">
        <v>0.251</v>
      </c>
      <c r="Q52" s="1" t="n">
        <v>2E-005</v>
      </c>
      <c r="R52" s="9" t="s">
        <v>201</v>
      </c>
      <c r="S52" s="0" t="s">
        <v>202</v>
      </c>
      <c r="T52" s="0" t="s">
        <v>128</v>
      </c>
      <c r="U52" s="0" t="s">
        <v>169</v>
      </c>
      <c r="W52" s="0" t="n">
        <v>7285</v>
      </c>
      <c r="X52" s="0" t="s">
        <v>36</v>
      </c>
      <c r="Y52" s="0" t="s">
        <v>51</v>
      </c>
      <c r="Z52" s="0" t="s">
        <v>51</v>
      </c>
      <c r="AA52" s="0" t="s">
        <v>147</v>
      </c>
    </row>
    <row r="53" customFormat="false" ht="16" hidden="false" customHeight="false" outlineLevel="0" collapsed="false">
      <c r="A53" s="0" t="n">
        <v>100052</v>
      </c>
      <c r="B53" s="0" t="str">
        <f aca="false">"zcts"&amp;TEXT(A53,"000000")</f>
        <v>zcts100052</v>
      </c>
      <c r="C53" s="0" t="str">
        <f aca="false">VLOOKUP(E53,Codes!A$2:H$57,3,0)</f>
        <v>Chromebook</v>
      </c>
      <c r="D53" s="0" t="str">
        <f aca="false">VLOOKUP(E53,Codes!A$2:H$57,2,0)</f>
        <v>Charging Trolley - Soft Start</v>
      </c>
      <c r="E53" s="0" t="s">
        <v>116</v>
      </c>
      <c r="F53" s="1" t="s">
        <v>27</v>
      </c>
      <c r="G53" s="1" t="s">
        <v>28</v>
      </c>
      <c r="H53" s="1" t="s">
        <v>29</v>
      </c>
      <c r="I53" s="1" t="n">
        <v>4</v>
      </c>
      <c r="J53" s="1" t="str">
        <f aca="false">VLOOKUP(E53,Codes!A$2:H$57,8,0)</f>
        <v>TCB20COV</v>
      </c>
      <c r="K53" s="1" t="s">
        <v>30</v>
      </c>
      <c r="L53" s="1" t="s">
        <v>29</v>
      </c>
      <c r="M53" s="1" t="n">
        <f aca="false">VLOOKUP(E53,Codes!A$2:H$57,6,0)</f>
        <v>20</v>
      </c>
      <c r="N53" s="1" t="n">
        <v>1</v>
      </c>
      <c r="O53" s="1" t="n">
        <v>0.034</v>
      </c>
      <c r="P53" s="1" t="n">
        <v>0.151</v>
      </c>
      <c r="Q53" s="1" t="n">
        <v>2E-005</v>
      </c>
      <c r="R53" s="0" t="s">
        <v>203</v>
      </c>
      <c r="S53" s="0" t="s">
        <v>204</v>
      </c>
      <c r="T53" s="0" t="s">
        <v>128</v>
      </c>
      <c r="U53" s="0" t="s">
        <v>205</v>
      </c>
      <c r="V53" s="0" t="s">
        <v>206</v>
      </c>
      <c r="W53" s="0" t="n">
        <v>7285</v>
      </c>
      <c r="X53" s="0" t="s">
        <v>36</v>
      </c>
      <c r="Y53" s="0" t="s">
        <v>51</v>
      </c>
      <c r="Z53" s="0" t="s">
        <v>51</v>
      </c>
      <c r="AA53" s="0" t="s">
        <v>147</v>
      </c>
    </row>
    <row r="54" customFormat="false" ht="16" hidden="false" customHeight="false" outlineLevel="0" collapsed="false">
      <c r="A54" s="0" t="n">
        <v>100053</v>
      </c>
      <c r="B54" s="0" t="str">
        <f aca="false">"zcts"&amp;TEXT(A54,"000000")</f>
        <v>zcts100053</v>
      </c>
      <c r="C54" s="0" t="str">
        <f aca="false">VLOOKUP(E54,Codes!A$2:H$57,3,0)</f>
        <v>Chromebook</v>
      </c>
      <c r="D54" s="0" t="str">
        <f aca="false">VLOOKUP(E54,Codes!A$2:H$57,2,0)</f>
        <v>Charging Trolley - Soft Start</v>
      </c>
      <c r="E54" s="0" t="s">
        <v>116</v>
      </c>
      <c r="F54" s="1" t="s">
        <v>27</v>
      </c>
      <c r="G54" s="1" t="s">
        <v>28</v>
      </c>
      <c r="H54" s="1" t="s">
        <v>29</v>
      </c>
      <c r="I54" s="1" t="n">
        <v>4</v>
      </c>
      <c r="J54" s="1" t="str">
        <f aca="false">VLOOKUP(E54,Codes!A$2:H$57,8,0)</f>
        <v>TCB20COV</v>
      </c>
      <c r="K54" s="1" t="s">
        <v>30</v>
      </c>
      <c r="L54" s="1" t="s">
        <v>29</v>
      </c>
      <c r="M54" s="1" t="n">
        <f aca="false">VLOOKUP(E54,Codes!A$2:H$57,6,0)</f>
        <v>20</v>
      </c>
      <c r="N54" s="1" t="n">
        <v>1</v>
      </c>
      <c r="O54" s="1" t="n">
        <v>0.034</v>
      </c>
      <c r="P54" s="1" t="n">
        <v>0.151</v>
      </c>
      <c r="Q54" s="1" t="n">
        <v>2E-005</v>
      </c>
      <c r="R54" s="0" t="s">
        <v>207</v>
      </c>
      <c r="S54" s="0" t="s">
        <v>208</v>
      </c>
      <c r="T54" s="0" t="s">
        <v>128</v>
      </c>
      <c r="U54" s="0" t="s">
        <v>205</v>
      </c>
      <c r="V54" s="0" t="s">
        <v>206</v>
      </c>
      <c r="W54" s="0" t="n">
        <v>7285</v>
      </c>
      <c r="X54" s="0" t="s">
        <v>36</v>
      </c>
      <c r="Y54" s="0" t="s">
        <v>51</v>
      </c>
      <c r="Z54" s="0" t="s">
        <v>51</v>
      </c>
      <c r="AA54" s="0" t="s">
        <v>147</v>
      </c>
    </row>
    <row r="55" customFormat="false" ht="16" hidden="false" customHeight="false" outlineLevel="0" collapsed="false">
      <c r="A55" s="0" t="n">
        <v>100054</v>
      </c>
      <c r="B55" s="0" t="str">
        <f aca="false">"zcts"&amp;TEXT(A55,"000000")</f>
        <v>zcts100054</v>
      </c>
      <c r="C55" s="0" t="str">
        <f aca="false">VLOOKUP(E55,Codes!A$2:H$57,3,0)</f>
        <v>Chromebook</v>
      </c>
      <c r="D55" s="0" t="str">
        <f aca="false">VLOOKUP(E55,Codes!A$2:H$57,2,0)</f>
        <v>Charging Trolley - Soft Start</v>
      </c>
      <c r="E55" s="0" t="s">
        <v>116</v>
      </c>
      <c r="F55" s="1" t="s">
        <v>27</v>
      </c>
      <c r="G55" s="1" t="s">
        <v>28</v>
      </c>
      <c r="H55" s="1" t="s">
        <v>29</v>
      </c>
      <c r="I55" s="1" t="n">
        <v>4</v>
      </c>
      <c r="J55" s="1" t="str">
        <f aca="false">VLOOKUP(E55,Codes!A$2:H$57,8,0)</f>
        <v>TCB20COV</v>
      </c>
      <c r="K55" s="1" t="s">
        <v>30</v>
      </c>
      <c r="L55" s="1" t="s">
        <v>29</v>
      </c>
      <c r="M55" s="1" t="n">
        <f aca="false">VLOOKUP(E55,Codes!A$2:H$57,6,0)</f>
        <v>20</v>
      </c>
      <c r="N55" s="1" t="n">
        <v>1</v>
      </c>
      <c r="O55" s="1" t="n">
        <v>0.034</v>
      </c>
      <c r="P55" s="1" t="n">
        <v>0.151</v>
      </c>
      <c r="Q55" s="1" t="n">
        <v>2E-005</v>
      </c>
      <c r="R55" s="0" t="s">
        <v>209</v>
      </c>
      <c r="S55" s="0" t="s">
        <v>210</v>
      </c>
      <c r="T55" s="0" t="s">
        <v>128</v>
      </c>
      <c r="U55" s="0" t="s">
        <v>205</v>
      </c>
      <c r="V55" s="0" t="s">
        <v>206</v>
      </c>
      <c r="W55" s="0" t="n">
        <v>7285</v>
      </c>
      <c r="X55" s="0" t="s">
        <v>36</v>
      </c>
      <c r="Y55" s="0" t="s">
        <v>51</v>
      </c>
      <c r="Z55" s="0" t="s">
        <v>51</v>
      </c>
      <c r="AA55" s="0" t="s">
        <v>147</v>
      </c>
    </row>
    <row r="56" customFormat="false" ht="16" hidden="false" customHeight="false" outlineLevel="0" collapsed="false">
      <c r="A56" s="0" t="n">
        <v>100055</v>
      </c>
      <c r="B56" s="0" t="str">
        <f aca="false">"zcts"&amp;TEXT(A56,"000000")</f>
        <v>zcts100055</v>
      </c>
      <c r="C56" s="0" t="str">
        <f aca="false">VLOOKUP(E56,Codes!A$2:H$57,3,0)</f>
        <v>Chromebook</v>
      </c>
      <c r="D56" s="0" t="str">
        <f aca="false">VLOOKUP(E56,Codes!A$2:H$57,2,0)</f>
        <v>Charging Trolley - Soft Start</v>
      </c>
      <c r="E56" s="0" t="s">
        <v>116</v>
      </c>
      <c r="F56" s="1" t="s">
        <v>27</v>
      </c>
      <c r="G56" s="1" t="s">
        <v>28</v>
      </c>
      <c r="H56" s="1" t="s">
        <v>29</v>
      </c>
      <c r="I56" s="1" t="n">
        <v>4</v>
      </c>
      <c r="J56" s="1" t="str">
        <f aca="false">VLOOKUP(E56,Codes!A$2:H$57,8,0)</f>
        <v>TCB20COV</v>
      </c>
      <c r="K56" s="1" t="s">
        <v>30</v>
      </c>
      <c r="L56" s="1" t="s">
        <v>29</v>
      </c>
      <c r="M56" s="1" t="n">
        <f aca="false">VLOOKUP(E56,Codes!A$2:H$57,6,0)</f>
        <v>20</v>
      </c>
      <c r="N56" s="1" t="n">
        <v>1</v>
      </c>
      <c r="O56" s="1" t="n">
        <v>0.034</v>
      </c>
      <c r="P56" s="1" t="n">
        <v>0.151</v>
      </c>
      <c r="Q56" s="1" t="n">
        <v>2E-005</v>
      </c>
      <c r="R56" s="0" t="s">
        <v>211</v>
      </c>
      <c r="S56" s="0" t="s">
        <v>212</v>
      </c>
      <c r="T56" s="0" t="s">
        <v>128</v>
      </c>
      <c r="U56" s="0" t="s">
        <v>205</v>
      </c>
      <c r="V56" s="0" t="s">
        <v>206</v>
      </c>
      <c r="W56" s="0" t="n">
        <v>7285</v>
      </c>
      <c r="X56" s="0" t="s">
        <v>36</v>
      </c>
      <c r="Y56" s="0" t="s">
        <v>51</v>
      </c>
      <c r="Z56" s="0" t="s">
        <v>51</v>
      </c>
      <c r="AA56" s="0" t="s">
        <v>147</v>
      </c>
    </row>
    <row r="57" customFormat="false" ht="16" hidden="false" customHeight="false" outlineLevel="0" collapsed="false">
      <c r="A57" s="0" t="n">
        <v>100056</v>
      </c>
      <c r="B57" s="0" t="str">
        <f aca="false">"zcts"&amp;TEXT(A57,"000000")</f>
        <v>zcts100056</v>
      </c>
      <c r="C57" s="0" t="str">
        <f aca="false">VLOOKUP(E57,Codes!A$2:H$57,3,0)</f>
        <v>Laptop</v>
      </c>
      <c r="D57" s="0" t="str">
        <f aca="false">VLOOKUP(E57,Codes!A$2:H$57,2,0)</f>
        <v>Charging Trolley - Soft Start</v>
      </c>
      <c r="E57" s="0" t="s">
        <v>148</v>
      </c>
      <c r="F57" s="1" t="s">
        <v>27</v>
      </c>
      <c r="G57" s="1" t="s">
        <v>28</v>
      </c>
      <c r="H57" s="1" t="s">
        <v>29</v>
      </c>
      <c r="I57" s="1" t="n">
        <v>4</v>
      </c>
      <c r="J57" s="1" t="str">
        <f aca="false">VLOOKUP(E57,Codes!A$2:H$57,8,0)</f>
        <v>TLS16COV</v>
      </c>
      <c r="K57" s="1" t="s">
        <v>30</v>
      </c>
      <c r="L57" s="1" t="s">
        <v>29</v>
      </c>
      <c r="M57" s="1" t="n">
        <f aca="false">VLOOKUP(E57,Codes!A$2:H$57,6,0)</f>
        <v>16</v>
      </c>
      <c r="N57" s="1" t="n">
        <v>1</v>
      </c>
      <c r="O57" s="1" t="n">
        <v>0.041</v>
      </c>
      <c r="P57" s="1" t="n">
        <v>0.251</v>
      </c>
      <c r="Q57" s="1" t="n">
        <v>2E-005</v>
      </c>
      <c r="R57" s="0" t="s">
        <v>213</v>
      </c>
      <c r="S57" s="0" t="s">
        <v>214</v>
      </c>
      <c r="T57" s="0" t="s">
        <v>80</v>
      </c>
      <c r="U57" s="0" t="s">
        <v>81</v>
      </c>
      <c r="W57" s="0" t="n">
        <v>7285</v>
      </c>
      <c r="X57" s="0" t="s">
        <v>36</v>
      </c>
      <c r="Y57" s="0" t="s">
        <v>51</v>
      </c>
      <c r="Z57" s="0" t="s">
        <v>51</v>
      </c>
      <c r="AA57" s="0" t="s">
        <v>147</v>
      </c>
    </row>
    <row r="58" customFormat="false" ht="16" hidden="false" customHeight="false" outlineLevel="0" collapsed="false">
      <c r="A58" s="0" t="n">
        <v>100057</v>
      </c>
      <c r="B58" s="0" t="str">
        <f aca="false">"zcts"&amp;TEXT(A58,"000000")</f>
        <v>zcts100057</v>
      </c>
      <c r="C58" s="0" t="str">
        <f aca="false">VLOOKUP(E58,Codes!A$2:H$57,3,0)</f>
        <v>Laptop</v>
      </c>
      <c r="D58" s="0" t="str">
        <f aca="false">VLOOKUP(E58,Codes!A$2:H$57,2,0)</f>
        <v>Charging Trolley - Soft Start</v>
      </c>
      <c r="E58" s="0" t="s">
        <v>148</v>
      </c>
      <c r="F58" s="1" t="s">
        <v>27</v>
      </c>
      <c r="G58" s="1" t="s">
        <v>28</v>
      </c>
      <c r="H58" s="1" t="s">
        <v>29</v>
      </c>
      <c r="I58" s="1" t="n">
        <v>4</v>
      </c>
      <c r="J58" s="1" t="str">
        <f aca="false">VLOOKUP(E58,Codes!A$2:H$57,8,0)</f>
        <v>TLS16COV</v>
      </c>
      <c r="K58" s="1" t="s">
        <v>30</v>
      </c>
      <c r="L58" s="1" t="s">
        <v>29</v>
      </c>
      <c r="M58" s="1" t="n">
        <f aca="false">VLOOKUP(E58,Codes!A$2:H$57,6,0)</f>
        <v>16</v>
      </c>
      <c r="N58" s="1" t="n">
        <v>1</v>
      </c>
      <c r="O58" s="1" t="n">
        <v>0.041</v>
      </c>
      <c r="P58" s="1" t="n">
        <v>0.251</v>
      </c>
      <c r="Q58" s="1" t="n">
        <v>2E-005</v>
      </c>
      <c r="R58" s="0" t="s">
        <v>215</v>
      </c>
      <c r="S58" s="0" t="s">
        <v>216</v>
      </c>
      <c r="T58" s="0" t="s">
        <v>80</v>
      </c>
      <c r="U58" s="0" t="s">
        <v>81</v>
      </c>
      <c r="W58" s="0" t="n">
        <v>7285</v>
      </c>
      <c r="X58" s="0" t="s">
        <v>36</v>
      </c>
      <c r="Y58" s="0" t="s">
        <v>51</v>
      </c>
      <c r="Z58" s="0" t="s">
        <v>51</v>
      </c>
      <c r="AA58" s="0" t="s">
        <v>147</v>
      </c>
    </row>
    <row r="59" customFormat="false" ht="16" hidden="false" customHeight="false" outlineLevel="0" collapsed="false">
      <c r="A59" s="0" t="n">
        <v>100058</v>
      </c>
      <c r="B59" s="0" t="str">
        <f aca="false">"zcts"&amp;TEXT(A59,"000000")</f>
        <v>zcts100058</v>
      </c>
      <c r="C59" s="0" t="str">
        <f aca="false">VLOOKUP(E59,Codes!A$2:H$57,3,0)</f>
        <v>Tablet</v>
      </c>
      <c r="D59" s="0" t="str">
        <f aca="false">VLOOKUP(E59,Codes!A$2:H$57,2,0)</f>
        <v>Charging Trolley - Soft Start</v>
      </c>
      <c r="E59" s="0" t="s">
        <v>217</v>
      </c>
      <c r="F59" s="1" t="s">
        <v>27</v>
      </c>
      <c r="G59" s="1" t="s">
        <v>28</v>
      </c>
      <c r="H59" s="1" t="s">
        <v>29</v>
      </c>
      <c r="I59" s="1" t="n">
        <v>4</v>
      </c>
      <c r="J59" s="1" t="str">
        <f aca="false">VLOOKUP(E59,Codes!A$2:H$57,8,0)</f>
        <v>TTB16COV</v>
      </c>
      <c r="K59" s="1" t="s">
        <v>30</v>
      </c>
      <c r="L59" s="1" t="s">
        <v>29</v>
      </c>
      <c r="M59" s="1" t="n">
        <f aca="false">VLOOKUP(E59,Codes!A$2:H$57,6,0)</f>
        <v>16</v>
      </c>
      <c r="N59" s="1" t="n">
        <v>1</v>
      </c>
      <c r="O59" s="1" t="n">
        <v>0.011</v>
      </c>
      <c r="P59" s="1" t="n">
        <v>0.064</v>
      </c>
      <c r="Q59" s="1" t="n">
        <v>1E-006</v>
      </c>
      <c r="R59" s="0" t="s">
        <v>218</v>
      </c>
      <c r="S59" s="0" t="s">
        <v>146</v>
      </c>
      <c r="T59" s="0" t="s">
        <v>48</v>
      </c>
      <c r="U59" s="0" t="s">
        <v>49</v>
      </c>
      <c r="W59" s="0" t="n">
        <v>7285</v>
      </c>
      <c r="X59" s="0" t="s">
        <v>36</v>
      </c>
      <c r="Y59" s="0" t="s">
        <v>51</v>
      </c>
      <c r="Z59" s="0" t="s">
        <v>51</v>
      </c>
      <c r="AA59" s="0" t="s">
        <v>219</v>
      </c>
    </row>
    <row r="60" customFormat="false" ht="16" hidden="false" customHeight="false" outlineLevel="0" collapsed="false">
      <c r="A60" s="0" t="n">
        <v>100059</v>
      </c>
      <c r="B60" s="0" t="str">
        <f aca="false">"zcts"&amp;TEXT(A60,"000000")</f>
        <v>zcts100059</v>
      </c>
      <c r="C60" s="0" t="str">
        <f aca="false">VLOOKUP(E60,Codes!A$2:H$57,3,0)</f>
        <v>Tablet</v>
      </c>
      <c r="D60" s="0" t="str">
        <f aca="false">VLOOKUP(E60,Codes!A$2:H$57,2,0)</f>
        <v>Charging Trolley - Soft Start</v>
      </c>
      <c r="E60" s="0" t="s">
        <v>217</v>
      </c>
      <c r="F60" s="1" t="s">
        <v>27</v>
      </c>
      <c r="G60" s="1" t="s">
        <v>28</v>
      </c>
      <c r="H60" s="1" t="s">
        <v>29</v>
      </c>
      <c r="I60" s="1" t="n">
        <v>4</v>
      </c>
      <c r="J60" s="1" t="str">
        <f aca="false">VLOOKUP(E60,Codes!A$2:H$57,8,0)</f>
        <v>TTB16COV</v>
      </c>
      <c r="K60" s="1" t="s">
        <v>30</v>
      </c>
      <c r="L60" s="1" t="s">
        <v>29</v>
      </c>
      <c r="M60" s="1" t="n">
        <f aca="false">VLOOKUP(E60,Codes!A$2:H$57,6,0)</f>
        <v>16</v>
      </c>
      <c r="N60" s="1" t="n">
        <v>1</v>
      </c>
      <c r="O60" s="1" t="n">
        <v>0.011</v>
      </c>
      <c r="P60" s="1" t="n">
        <v>0.064</v>
      </c>
      <c r="Q60" s="1" t="n">
        <v>1E-006</v>
      </c>
      <c r="R60" s="0" t="s">
        <v>220</v>
      </c>
      <c r="S60" s="0" t="s">
        <v>221</v>
      </c>
      <c r="T60" s="0" t="s">
        <v>48</v>
      </c>
      <c r="U60" s="0" t="s">
        <v>49</v>
      </c>
      <c r="V60" s="0" t="s">
        <v>222</v>
      </c>
      <c r="W60" s="0" t="n">
        <v>7285</v>
      </c>
      <c r="X60" s="0" t="s">
        <v>36</v>
      </c>
      <c r="Y60" s="0" t="s">
        <v>51</v>
      </c>
      <c r="Z60" s="0" t="s">
        <v>51</v>
      </c>
    </row>
    <row r="61" customFormat="false" ht="16" hidden="false" customHeight="false" outlineLevel="0" collapsed="false">
      <c r="A61" s="0" t="n">
        <v>100060</v>
      </c>
      <c r="B61" s="0" t="str">
        <f aca="false">"zcts"&amp;TEXT(A61,"000000")</f>
        <v>zcts100060</v>
      </c>
      <c r="C61" s="0" t="str">
        <f aca="false">VLOOKUP(E61,Codes!A$2:H$57,3,0)</f>
        <v>Chromebook</v>
      </c>
      <c r="D61" s="0" t="str">
        <f aca="false">VLOOKUP(E61,Codes!A$2:H$57,2,0)</f>
        <v>Charging Trolley - Soft Start</v>
      </c>
      <c r="E61" s="0" t="s">
        <v>53</v>
      </c>
      <c r="F61" s="1" t="s">
        <v>27</v>
      </c>
      <c r="G61" s="1" t="s">
        <v>28</v>
      </c>
      <c r="H61" s="1" t="s">
        <v>29</v>
      </c>
      <c r="I61" s="1" t="n">
        <v>8</v>
      </c>
      <c r="J61" s="1" t="str">
        <f aca="false">VLOOKUP(E61,Codes!A$2:H$57,8,0)</f>
        <v>TCB32KOV</v>
      </c>
      <c r="K61" s="1" t="s">
        <v>30</v>
      </c>
      <c r="L61" s="1" t="s">
        <v>29</v>
      </c>
      <c r="M61" s="1" t="n">
        <f aca="false">VLOOKUP(E61,Codes!A$2:H$57,6,0)</f>
        <v>32</v>
      </c>
      <c r="N61" s="1" t="n">
        <v>2</v>
      </c>
      <c r="O61" s="1" t="n">
        <v>0.034</v>
      </c>
      <c r="P61" s="1" t="n">
        <v>0.151</v>
      </c>
      <c r="Q61" s="1" t="n">
        <v>2E-005</v>
      </c>
      <c r="R61" s="0" t="s">
        <v>223</v>
      </c>
      <c r="S61" s="0" t="s">
        <v>224</v>
      </c>
      <c r="T61" s="0" t="s">
        <v>48</v>
      </c>
      <c r="U61" s="0" t="s">
        <v>49</v>
      </c>
      <c r="V61" s="0" t="s">
        <v>222</v>
      </c>
      <c r="W61" s="0" t="n">
        <v>7285</v>
      </c>
      <c r="X61" s="0" t="s">
        <v>36</v>
      </c>
      <c r="Y61" s="0" t="s">
        <v>51</v>
      </c>
      <c r="Z61" s="0" t="s">
        <v>51</v>
      </c>
    </row>
    <row r="62" customFormat="false" ht="16" hidden="false" customHeight="false" outlineLevel="0" collapsed="false">
      <c r="A62" s="0" t="n">
        <v>100061</v>
      </c>
      <c r="B62" s="0" t="str">
        <f aca="false">"zcts"&amp;TEXT(A62,"000000")</f>
        <v>zcts100061</v>
      </c>
      <c r="C62" s="0" t="str">
        <f aca="false">VLOOKUP(E62,Codes!A$2:H$57,3,0)</f>
        <v>Laptop</v>
      </c>
      <c r="D62" s="0" t="str">
        <f aca="false">VLOOKUP(E62,Codes!A$2:H$57,2,0)</f>
        <v>Charging Trolley - Soft Start</v>
      </c>
      <c r="E62" s="0" t="s">
        <v>65</v>
      </c>
      <c r="F62" s="1" t="s">
        <v>27</v>
      </c>
      <c r="G62" s="1" t="s">
        <v>28</v>
      </c>
      <c r="H62" s="1" t="s">
        <v>29</v>
      </c>
      <c r="I62" s="1" t="n">
        <v>4</v>
      </c>
      <c r="J62" s="1" t="str">
        <f aca="false">VLOOKUP(E62,Codes!A$2:H$57,8,0)</f>
        <v>TLS16ROV</v>
      </c>
      <c r="K62" s="1" t="s">
        <v>30</v>
      </c>
      <c r="L62" s="1" t="s">
        <v>29</v>
      </c>
      <c r="M62" s="1" t="n">
        <f aca="false">VLOOKUP(E62,Codes!A$2:H$57,6,0)</f>
        <v>16</v>
      </c>
      <c r="N62" s="1" t="n">
        <v>1</v>
      </c>
      <c r="O62" s="1" t="n">
        <v>0.041</v>
      </c>
      <c r="P62" s="1" t="n">
        <v>0.251</v>
      </c>
      <c r="Q62" s="1" t="n">
        <v>2E-005</v>
      </c>
      <c r="R62" s="0" t="s">
        <v>225</v>
      </c>
      <c r="S62" s="0" t="s">
        <v>226</v>
      </c>
      <c r="T62" s="0" t="s">
        <v>48</v>
      </c>
      <c r="U62" s="0" t="s">
        <v>49</v>
      </c>
      <c r="V62" s="0" t="s">
        <v>222</v>
      </c>
      <c r="W62" s="0" t="n">
        <v>7285</v>
      </c>
      <c r="X62" s="0" t="s">
        <v>36</v>
      </c>
      <c r="Y62" s="0" t="s">
        <v>51</v>
      </c>
      <c r="Z62" s="0" t="s">
        <v>51</v>
      </c>
    </row>
    <row r="63" customFormat="false" ht="16" hidden="false" customHeight="false" outlineLevel="0" collapsed="false">
      <c r="A63" s="0" t="n">
        <v>100062</v>
      </c>
      <c r="B63" s="0" t="str">
        <f aca="false">"zcts"&amp;TEXT(A63,"000000")</f>
        <v>zcts100062</v>
      </c>
      <c r="C63" s="0" t="str">
        <f aca="false">VLOOKUP(E63,Codes!A$2:H$57,3,0)</f>
        <v>Chromebook</v>
      </c>
      <c r="D63" s="0" t="str">
        <f aca="false">VLOOKUP(E63,Codes!A$2:H$57,2,0)</f>
        <v>Charging Trolley - Soft Start</v>
      </c>
      <c r="E63" s="0" t="s">
        <v>37</v>
      </c>
      <c r="F63" s="1" t="s">
        <v>27</v>
      </c>
      <c r="G63" s="1" t="s">
        <v>28</v>
      </c>
      <c r="H63" s="1" t="s">
        <v>29</v>
      </c>
      <c r="I63" s="1" t="n">
        <v>4</v>
      </c>
      <c r="J63" s="1" t="str">
        <f aca="false">VLOOKUP(E63,Codes!A$2:H$57,8,0)</f>
        <v>TCB16KOV</v>
      </c>
      <c r="K63" s="1" t="s">
        <v>30</v>
      </c>
      <c r="L63" s="1" t="s">
        <v>29</v>
      </c>
      <c r="M63" s="1" t="n">
        <f aca="false">VLOOKUP(E63,Codes!A$2:H$57,6,0)</f>
        <v>16</v>
      </c>
      <c r="N63" s="1" t="n">
        <v>1</v>
      </c>
      <c r="O63" s="1" t="n">
        <v>0.034</v>
      </c>
      <c r="P63" s="1" t="n">
        <v>0.151</v>
      </c>
      <c r="Q63" s="1" t="n">
        <v>2E-005</v>
      </c>
      <c r="R63" s="0" t="s">
        <v>227</v>
      </c>
      <c r="S63" s="0" t="s">
        <v>228</v>
      </c>
      <c r="T63" s="0" t="s">
        <v>48</v>
      </c>
      <c r="U63" s="0" t="s">
        <v>49</v>
      </c>
      <c r="V63" s="0" t="s">
        <v>229</v>
      </c>
      <c r="W63" s="0" t="n">
        <v>7285</v>
      </c>
      <c r="X63" s="0" t="s">
        <v>36</v>
      </c>
      <c r="Y63" s="0" t="s">
        <v>51</v>
      </c>
      <c r="Z63" s="0" t="s">
        <v>51</v>
      </c>
    </row>
    <row r="64" customFormat="false" ht="16" hidden="false" customHeight="false" outlineLevel="0" collapsed="false">
      <c r="A64" s="0" t="n">
        <v>100063</v>
      </c>
      <c r="B64" s="0" t="str">
        <f aca="false">"zcts"&amp;TEXT(A64,"000000")</f>
        <v>zcts100063</v>
      </c>
      <c r="C64" s="0" t="str">
        <f aca="false">VLOOKUP(E64,Codes!A$2:H$57,3,0)</f>
        <v>Chromebook</v>
      </c>
      <c r="D64" s="0" t="str">
        <f aca="false">VLOOKUP(E64,Codes!A$2:H$57,2,0)</f>
        <v>Charging Trolley - Soft Start</v>
      </c>
      <c r="E64" s="0" t="s">
        <v>97</v>
      </c>
      <c r="F64" s="1" t="s">
        <v>27</v>
      </c>
      <c r="G64" s="1" t="s">
        <v>28</v>
      </c>
      <c r="H64" s="1" t="s">
        <v>29</v>
      </c>
      <c r="I64" s="1" t="n">
        <v>8</v>
      </c>
      <c r="J64" s="1" t="str">
        <f aca="false">VLOOKUP(E64,Codes!A$2:H$57,8,0)</f>
        <v>TCB32COV</v>
      </c>
      <c r="K64" s="1" t="s">
        <v>30</v>
      </c>
      <c r="L64" s="1" t="s">
        <v>29</v>
      </c>
      <c r="M64" s="1" t="n">
        <f aca="false">VLOOKUP(E64,Codes!A$2:H$57,6,0)</f>
        <v>32</v>
      </c>
      <c r="N64" s="1" t="n">
        <v>2</v>
      </c>
      <c r="O64" s="1" t="n">
        <v>0.034</v>
      </c>
      <c r="P64" s="1" t="n">
        <v>0.151</v>
      </c>
      <c r="Q64" s="1" t="n">
        <v>2E-005</v>
      </c>
      <c r="R64" s="0" t="s">
        <v>230</v>
      </c>
      <c r="S64" s="0" t="s">
        <v>231</v>
      </c>
      <c r="T64" s="0" t="s">
        <v>48</v>
      </c>
      <c r="U64" s="0" t="s">
        <v>49</v>
      </c>
      <c r="W64" s="0" t="n">
        <v>7285</v>
      </c>
      <c r="X64" s="5" t="s">
        <v>232</v>
      </c>
      <c r="Y64" s="0" t="s">
        <v>51</v>
      </c>
      <c r="Z64" s="0" t="s">
        <v>51</v>
      </c>
    </row>
    <row r="65" customFormat="false" ht="16" hidden="false" customHeight="false" outlineLevel="0" collapsed="false">
      <c r="A65" s="0" t="n">
        <v>100064</v>
      </c>
      <c r="B65" s="0" t="str">
        <f aca="false">"zcts"&amp;TEXT(A65,"000000")</f>
        <v>zcts100064</v>
      </c>
      <c r="C65" s="0" t="str">
        <f aca="false">VLOOKUP(E65,Codes!A$2:H$57,3,0)</f>
        <v>Chromebook</v>
      </c>
      <c r="D65" s="0" t="str">
        <f aca="false">VLOOKUP(E65,Codes!A$2:H$57,2,0)</f>
        <v>Charging Trolley - Soft Start</v>
      </c>
      <c r="E65" s="0" t="s">
        <v>97</v>
      </c>
      <c r="F65" s="1" t="s">
        <v>27</v>
      </c>
      <c r="G65" s="1" t="s">
        <v>28</v>
      </c>
      <c r="H65" s="1" t="s">
        <v>29</v>
      </c>
      <c r="I65" s="1" t="n">
        <v>8</v>
      </c>
      <c r="J65" s="1" t="str">
        <f aca="false">VLOOKUP(E65,Codes!A$2:H$57,8,0)</f>
        <v>TCB32COV</v>
      </c>
      <c r="K65" s="1" t="s">
        <v>30</v>
      </c>
      <c r="L65" s="1" t="s">
        <v>29</v>
      </c>
      <c r="M65" s="1" t="n">
        <f aca="false">VLOOKUP(E65,Codes!A$2:H$57,6,0)</f>
        <v>32</v>
      </c>
      <c r="N65" s="1" t="n">
        <v>2</v>
      </c>
      <c r="O65" s="1" t="n">
        <v>0.034</v>
      </c>
      <c r="P65" s="1" t="n">
        <v>0.151</v>
      </c>
      <c r="Q65" s="1" t="n">
        <v>2E-005</v>
      </c>
      <c r="R65" s="0" t="s">
        <v>233</v>
      </c>
      <c r="S65" s="0" t="s">
        <v>234</v>
      </c>
      <c r="T65" s="0" t="s">
        <v>48</v>
      </c>
      <c r="U65" s="0" t="s">
        <v>49</v>
      </c>
      <c r="W65" s="0" t="n">
        <v>7285</v>
      </c>
      <c r="X65" s="5" t="s">
        <v>232</v>
      </c>
      <c r="Y65" s="0" t="s">
        <v>51</v>
      </c>
      <c r="Z65" s="0" t="s">
        <v>51</v>
      </c>
    </row>
    <row r="66" customFormat="false" ht="16" hidden="false" customHeight="false" outlineLevel="0" collapsed="false">
      <c r="A66" s="0" t="n">
        <v>100065</v>
      </c>
      <c r="B66" s="0" t="str">
        <f aca="false">"zcts"&amp;TEXT(A66,"000000")</f>
        <v>zcts100065</v>
      </c>
      <c r="C66" s="0" t="str">
        <f aca="false">VLOOKUP(E66,Codes!A$2:H$57,3,0)</f>
        <v>Tablet</v>
      </c>
      <c r="D66" s="0" t="str">
        <f aca="false">VLOOKUP(E66,Codes!A$2:H$57,2,0)</f>
        <v>Charging Trolley - Soft Start</v>
      </c>
      <c r="E66" s="0" t="s">
        <v>235</v>
      </c>
      <c r="F66" s="1" t="s">
        <v>27</v>
      </c>
      <c r="G66" s="1" t="s">
        <v>28</v>
      </c>
      <c r="H66" s="1" t="s">
        <v>29</v>
      </c>
      <c r="I66" s="1" t="n">
        <v>8</v>
      </c>
      <c r="J66" s="1" t="str">
        <f aca="false">VLOOKUP(E66,Codes!A$2:H$57,8,0)</f>
        <v>TTB32COV</v>
      </c>
      <c r="K66" s="1" t="s">
        <v>30</v>
      </c>
      <c r="L66" s="1" t="s">
        <v>29</v>
      </c>
      <c r="M66" s="1" t="n">
        <f aca="false">VLOOKUP(E66,Codes!A$2:H$57,6,0)</f>
        <v>32</v>
      </c>
      <c r="N66" s="1" t="n">
        <v>2</v>
      </c>
      <c r="O66" s="1" t="n">
        <v>0.011</v>
      </c>
      <c r="P66" s="1" t="n">
        <v>0.064</v>
      </c>
      <c r="Q66" s="1" t="n">
        <v>1E-006</v>
      </c>
      <c r="R66" s="0" t="s">
        <v>236</v>
      </c>
      <c r="S66" s="0" t="s">
        <v>237</v>
      </c>
      <c r="T66" s="0" t="s">
        <v>48</v>
      </c>
      <c r="U66" s="0" t="s">
        <v>49</v>
      </c>
      <c r="W66" s="0" t="n">
        <v>7285</v>
      </c>
      <c r="X66" s="5" t="s">
        <v>36</v>
      </c>
      <c r="Y66" s="0" t="s">
        <v>51</v>
      </c>
      <c r="Z66" s="0" t="s">
        <v>51</v>
      </c>
    </row>
    <row r="67" customFormat="false" ht="16" hidden="false" customHeight="false" outlineLevel="0" collapsed="false">
      <c r="A67" s="0" t="n">
        <v>100066</v>
      </c>
      <c r="B67" s="0" t="str">
        <f aca="false">"zcts"&amp;TEXT(A67,"000000")</f>
        <v>zcts100066</v>
      </c>
      <c r="C67" s="0" t="str">
        <f aca="false">VLOOKUP(E67,Codes!A$2:H$57,3,0)</f>
        <v>Laptop</v>
      </c>
      <c r="D67" s="0" t="str">
        <f aca="false">VLOOKUP(E67,Codes!A$2:H$57,2,0)</f>
        <v>Charging Trolley - Soft Start</v>
      </c>
      <c r="E67" s="0" t="s">
        <v>45</v>
      </c>
      <c r="F67" s="1" t="s">
        <v>27</v>
      </c>
      <c r="G67" s="1" t="s">
        <v>28</v>
      </c>
      <c r="H67" s="1" t="s">
        <v>29</v>
      </c>
      <c r="I67" s="1" t="n">
        <f aca="false">VLOOKUP(E67,Codes!A$2:M$57,10,0)</f>
        <v>4</v>
      </c>
      <c r="J67" s="1" t="str">
        <f aca="false">VLOOKUP(E67,Codes!A$2:H$57,8,0)</f>
        <v>TLS16KOV</v>
      </c>
      <c r="K67" s="1" t="s">
        <v>30</v>
      </c>
      <c r="L67" s="1" t="s">
        <v>29</v>
      </c>
      <c r="M67" s="1" t="n">
        <f aca="false">VLOOKUP(E67,Codes!A$2:H$57,6,0)</f>
        <v>16</v>
      </c>
      <c r="N67" s="1" t="n">
        <f aca="false">VLOOKUP(E67,Codes!A$2:M$57,9,0)</f>
        <v>1</v>
      </c>
      <c r="O67" s="1" t="n">
        <f aca="false">VLOOKUP(E67,Codes!A$2:M$57,11,0)</f>
        <v>0.041</v>
      </c>
      <c r="P67" s="1" t="n">
        <f aca="false">VLOOKUP(E67,Codes!A$2:M$57,12,0)</f>
        <v>0.251</v>
      </c>
      <c r="Q67" s="1" t="n">
        <f aca="false">VLOOKUP(E67,Codes!A$2:M$57,13,0)</f>
        <v>2E-005</v>
      </c>
      <c r="R67" s="0" t="s">
        <v>238</v>
      </c>
      <c r="S67" s="0" t="s">
        <v>239</v>
      </c>
      <c r="T67" s="0" t="s">
        <v>48</v>
      </c>
      <c r="U67" s="0" t="s">
        <v>49</v>
      </c>
      <c r="W67" s="0" t="n">
        <v>7285</v>
      </c>
      <c r="X67" s="5" t="s">
        <v>36</v>
      </c>
      <c r="Y67" s="0" t="s">
        <v>51</v>
      </c>
      <c r="Z67" s="0" t="s">
        <v>51</v>
      </c>
    </row>
    <row r="68" customFormat="false" ht="16" hidden="false" customHeight="false" outlineLevel="0" collapsed="false">
      <c r="A68" s="0" t="n">
        <v>100067</v>
      </c>
      <c r="B68" s="0" t="str">
        <f aca="false">"zcts"&amp;TEXT(A68,"000000")</f>
        <v>zcts100067</v>
      </c>
      <c r="C68" s="0" t="str">
        <f aca="false">VLOOKUP(E68,Codes!A$2:H$57,3,0)</f>
        <v>Chromebook</v>
      </c>
      <c r="D68" s="0" t="str">
        <f aca="false">VLOOKUP(E68,Codes!A$2:H$57,2,0)</f>
        <v>Charging Trolley - Soft Start</v>
      </c>
      <c r="E68" s="0" t="s">
        <v>53</v>
      </c>
      <c r="F68" s="1" t="s">
        <v>27</v>
      </c>
      <c r="G68" s="1" t="s">
        <v>28</v>
      </c>
      <c r="H68" s="1" t="s">
        <v>29</v>
      </c>
      <c r="I68" s="1" t="n">
        <f aca="false">VLOOKUP(E68,Codes!A$2:M$57,10,0)</f>
        <v>8</v>
      </c>
      <c r="J68" s="1" t="str">
        <f aca="false">VLOOKUP(E68,Codes!A$2:H$57,8,0)</f>
        <v>TCB32KOV</v>
      </c>
      <c r="K68" s="1" t="s">
        <v>30</v>
      </c>
      <c r="L68" s="1" t="s">
        <v>29</v>
      </c>
      <c r="M68" s="1" t="n">
        <f aca="false">VLOOKUP(E68,Codes!A$2:H$57,6,0)</f>
        <v>32</v>
      </c>
      <c r="N68" s="1" t="n">
        <f aca="false">VLOOKUP(E68,Codes!A$2:M$57,9,0)</f>
        <v>2</v>
      </c>
      <c r="O68" s="1" t="n">
        <f aca="false">VLOOKUP(E68,Codes!A$2:M$57,11,0)</f>
        <v>0.034</v>
      </c>
      <c r="P68" s="1" t="n">
        <f aca="false">VLOOKUP(E68,Codes!A$2:M$57,12,0)</f>
        <v>0.151</v>
      </c>
      <c r="Q68" s="1" t="n">
        <f aca="false">VLOOKUP(E68,Codes!A$2:M$57,13,0)</f>
        <v>2E-005</v>
      </c>
      <c r="R68" s="0" t="s">
        <v>240</v>
      </c>
      <c r="S68" s="0" t="s">
        <v>241</v>
      </c>
      <c r="T68" s="0" t="s">
        <v>48</v>
      </c>
      <c r="U68" s="0" t="s">
        <v>49</v>
      </c>
      <c r="W68" s="0" t="n">
        <v>7285</v>
      </c>
      <c r="X68" s="5" t="s">
        <v>36</v>
      </c>
      <c r="Y68" s="0" t="s">
        <v>51</v>
      </c>
      <c r="Z68" s="0" t="s">
        <v>51</v>
      </c>
    </row>
    <row r="69" customFormat="false" ht="16" hidden="false" customHeight="false" outlineLevel="0" collapsed="false">
      <c r="A69" s="0" t="n">
        <v>100068</v>
      </c>
      <c r="B69" s="0" t="str">
        <f aca="false">"zcts"&amp;TEXT(A69,"000000")</f>
        <v>zcts100068</v>
      </c>
      <c r="C69" s="0" t="str">
        <f aca="false">VLOOKUP(E69,Codes!A$2:H$57,3,0)</f>
        <v>Chromebook</v>
      </c>
      <c r="D69" s="0" t="str">
        <f aca="false">VLOOKUP(E69,Codes!A$2:H$57,2,0)</f>
        <v>Charging Trolley - Soft Start</v>
      </c>
      <c r="E69" s="0" t="s">
        <v>37</v>
      </c>
      <c r="F69" s="1" t="s">
        <v>27</v>
      </c>
      <c r="G69" s="1" t="s">
        <v>28</v>
      </c>
      <c r="H69" s="1" t="s">
        <v>29</v>
      </c>
      <c r="I69" s="1" t="n">
        <f aca="false">VLOOKUP(E69,Codes!A$2:M$57,10,0)</f>
        <v>4</v>
      </c>
      <c r="J69" s="1" t="str">
        <f aca="false">VLOOKUP(E69,Codes!A$2:H$57,8,0)</f>
        <v>TCB16KOV</v>
      </c>
      <c r="K69" s="1" t="s">
        <v>30</v>
      </c>
      <c r="L69" s="1" t="s">
        <v>29</v>
      </c>
      <c r="M69" s="1" t="n">
        <f aca="false">VLOOKUP(E69,Codes!A$2:H$57,6,0)</f>
        <v>16</v>
      </c>
      <c r="N69" s="1" t="n">
        <f aca="false">VLOOKUP(E69,Codes!A$2:M$57,9,0)</f>
        <v>1</v>
      </c>
      <c r="O69" s="1" t="n">
        <f aca="false">VLOOKUP(E69,Codes!A$2:M$57,11,0)</f>
        <v>0.034</v>
      </c>
      <c r="P69" s="1" t="n">
        <f aca="false">VLOOKUP(E69,Codes!A$2:M$57,12,0)</f>
        <v>0.151</v>
      </c>
      <c r="Q69" s="1" t="n">
        <f aca="false">VLOOKUP(E69,Codes!A$2:M$57,13,0)</f>
        <v>2E-005</v>
      </c>
      <c r="R69" s="0" t="s">
        <v>242</v>
      </c>
      <c r="S69" s="0" t="s">
        <v>243</v>
      </c>
      <c r="T69" s="0" t="s">
        <v>48</v>
      </c>
      <c r="U69" s="0" t="s">
        <v>49</v>
      </c>
      <c r="W69" s="0" t="n">
        <v>7285</v>
      </c>
      <c r="X69" s="5" t="s">
        <v>36</v>
      </c>
      <c r="Y69" s="0" t="s">
        <v>51</v>
      </c>
      <c r="Z69" s="0" t="s">
        <v>51</v>
      </c>
    </row>
    <row r="70" customFormat="false" ht="16" hidden="false" customHeight="false" outlineLevel="0" collapsed="false">
      <c r="A70" s="0" t="n">
        <v>100069</v>
      </c>
      <c r="B70" s="0" t="str">
        <f aca="false">"zcts"&amp;TEXT(A70,"000000")</f>
        <v>zcts100069</v>
      </c>
      <c r="C70" s="0" t="str">
        <f aca="false">VLOOKUP(E70,Codes!A$2:H$57,3,0)</f>
        <v>Laptop</v>
      </c>
      <c r="D70" s="0" t="str">
        <f aca="false">VLOOKUP(E70,Codes!A$2:H$57,2,0)</f>
        <v>Charging Trolley - Soft Start</v>
      </c>
      <c r="E70" s="0" t="s">
        <v>148</v>
      </c>
      <c r="F70" s="1" t="s">
        <v>27</v>
      </c>
      <c r="G70" s="1" t="s">
        <v>28</v>
      </c>
      <c r="H70" s="1" t="s">
        <v>29</v>
      </c>
      <c r="I70" s="1" t="n">
        <f aca="false">VLOOKUP(E70,Codes!A$2:M$57,10,0)</f>
        <v>4</v>
      </c>
      <c r="J70" s="1" t="str">
        <f aca="false">VLOOKUP(E70,Codes!A$2:H$57,8,0)</f>
        <v>TLS16COV</v>
      </c>
      <c r="K70" s="1" t="s">
        <v>30</v>
      </c>
      <c r="L70" s="1" t="s">
        <v>29</v>
      </c>
      <c r="M70" s="1" t="n">
        <f aca="false">VLOOKUP(E70,Codes!A$2:H$57,6,0)</f>
        <v>16</v>
      </c>
      <c r="N70" s="1" t="n">
        <f aca="false">VLOOKUP(E70,Codes!A$2:M$57,9,0)</f>
        <v>1</v>
      </c>
      <c r="O70" s="1" t="n">
        <f aca="false">VLOOKUP(E70,Codes!A$2:M$57,11,0)</f>
        <v>0.041</v>
      </c>
      <c r="P70" s="1" t="n">
        <f aca="false">VLOOKUP(E70,Codes!A$2:M$57,12,0)</f>
        <v>0.251</v>
      </c>
      <c r="Q70" s="1" t="n">
        <f aca="false">VLOOKUP(E70,Codes!A$2:M$57,13,0)</f>
        <v>2E-005</v>
      </c>
      <c r="R70" s="0" t="s">
        <v>244</v>
      </c>
      <c r="S70" s="0" t="s">
        <v>245</v>
      </c>
      <c r="T70" s="0" t="s">
        <v>48</v>
      </c>
      <c r="U70" s="0" t="s">
        <v>49</v>
      </c>
      <c r="V70" s="0" t="s">
        <v>246</v>
      </c>
      <c r="W70" s="0" t="n">
        <v>7285</v>
      </c>
      <c r="X70" s="5" t="s">
        <v>36</v>
      </c>
      <c r="Y70" s="0" t="s">
        <v>51</v>
      </c>
      <c r="Z70" s="0" t="s">
        <v>51</v>
      </c>
    </row>
    <row r="71" customFormat="false" ht="16" hidden="false" customHeight="false" outlineLevel="0" collapsed="false">
      <c r="A71" s="0" t="n">
        <v>100070</v>
      </c>
      <c r="B71" s="0" t="str">
        <f aca="false">"zcts"&amp;TEXT(A71,"000000")</f>
        <v>zcts100070</v>
      </c>
      <c r="C71" s="0" t="str">
        <f aca="false">VLOOKUP(E71,Codes!A$2:H$57,3,0)</f>
        <v>Tablet</v>
      </c>
      <c r="D71" s="0" t="str">
        <f aca="false">VLOOKUP(E71,Codes!A$2:H$57,2,0)</f>
        <v>Charging Trolley - Soft Start</v>
      </c>
      <c r="E71" s="0" t="s">
        <v>136</v>
      </c>
      <c r="F71" s="1" t="s">
        <v>27</v>
      </c>
      <c r="G71" s="1" t="s">
        <v>28</v>
      </c>
      <c r="H71" s="1" t="s">
        <v>29</v>
      </c>
      <c r="I71" s="1" t="n">
        <f aca="false">VLOOKUP(E71,Codes!A$2:M$57,10,0)</f>
        <v>8</v>
      </c>
      <c r="J71" s="1" t="str">
        <f aca="false">VLOOKUP(E71,Codes!A$2:H$57,8,0)</f>
        <v>TTB20COV</v>
      </c>
      <c r="K71" s="1" t="s">
        <v>30</v>
      </c>
      <c r="L71" s="1" t="s">
        <v>29</v>
      </c>
      <c r="M71" s="1" t="n">
        <f aca="false">VLOOKUP(E71,Codes!A$2:H$57,6,0)</f>
        <v>20</v>
      </c>
      <c r="N71" s="1" t="n">
        <f aca="false">VLOOKUP(E71,Codes!A$2:M$57,9,0)</f>
        <v>1</v>
      </c>
      <c r="O71" s="1" t="n">
        <f aca="false">VLOOKUP(E71,Codes!A$2:M$57,11,0)</f>
        <v>0.011</v>
      </c>
      <c r="P71" s="1" t="n">
        <f aca="false">VLOOKUP(E71,Codes!A$2:M$57,12,0)</f>
        <v>0.064</v>
      </c>
      <c r="Q71" s="1" t="n">
        <f aca="false">VLOOKUP(E71,Codes!A$2:M$57,13,0)</f>
        <v>1E-006</v>
      </c>
      <c r="R71" s="0" t="s">
        <v>247</v>
      </c>
      <c r="S71" s="0" t="s">
        <v>248</v>
      </c>
      <c r="T71" s="0" t="s">
        <v>48</v>
      </c>
      <c r="U71" s="0" t="s">
        <v>49</v>
      </c>
      <c r="V71" s="0" t="s">
        <v>246</v>
      </c>
      <c r="W71" s="0" t="n">
        <v>7285</v>
      </c>
      <c r="X71" s="5" t="s">
        <v>36</v>
      </c>
      <c r="Y71" s="0" t="s">
        <v>51</v>
      </c>
      <c r="Z71" s="0" t="s">
        <v>51</v>
      </c>
    </row>
    <row r="72" customFormat="false" ht="16" hidden="false" customHeight="false" outlineLevel="0" collapsed="false">
      <c r="A72" s="0" t="n">
        <v>100071</v>
      </c>
      <c r="B72" s="0" t="str">
        <f aca="false">"zcts"&amp;TEXT(A72,"000000")</f>
        <v>zcts100071</v>
      </c>
      <c r="C72" s="0" t="str">
        <f aca="false">VLOOKUP(E72,Codes!A$2:H$57,3,0)</f>
        <v>Chromebook</v>
      </c>
      <c r="D72" s="0" t="str">
        <f aca="false">VLOOKUP(E72,Codes!A$2:H$57,2,0)</f>
        <v>Charging Trolley - Soft Start</v>
      </c>
      <c r="E72" s="0" t="s">
        <v>249</v>
      </c>
      <c r="F72" s="1" t="s">
        <v>27</v>
      </c>
      <c r="G72" s="1" t="s">
        <v>28</v>
      </c>
      <c r="H72" s="1" t="s">
        <v>29</v>
      </c>
      <c r="I72" s="1" t="n">
        <f aca="false">VLOOKUP(E72,Codes!A$2:M$57,10,0)</f>
        <v>4</v>
      </c>
      <c r="J72" s="1" t="str">
        <f aca="false">VLOOKUP(E72,Codes!A$2:H$57,8,0)</f>
        <v>TCB16ROV</v>
      </c>
      <c r="K72" s="1" t="s">
        <v>30</v>
      </c>
      <c r="L72" s="1" t="s">
        <v>29</v>
      </c>
      <c r="M72" s="1" t="n">
        <f aca="false">VLOOKUP(E72,Codes!A$2:H$57,6,0)</f>
        <v>16</v>
      </c>
      <c r="N72" s="1" t="n">
        <f aca="false">VLOOKUP(E72,Codes!A$2:M$57,9,0)</f>
        <v>1</v>
      </c>
      <c r="O72" s="1" t="n">
        <f aca="false">VLOOKUP(E72,Codes!A$2:M$57,11,0)</f>
        <v>0.034</v>
      </c>
      <c r="P72" s="1" t="n">
        <f aca="false">VLOOKUP(E72,Codes!A$2:M$57,12,0)</f>
        <v>0.151</v>
      </c>
      <c r="Q72" s="1" t="n">
        <f aca="false">VLOOKUP(E72,Codes!A$2:M$57,13,0)</f>
        <v>2E-005</v>
      </c>
      <c r="R72" s="0" t="s">
        <v>250</v>
      </c>
      <c r="S72" s="0" t="s">
        <v>251</v>
      </c>
      <c r="T72" s="0" t="s">
        <v>48</v>
      </c>
      <c r="U72" s="0" t="s">
        <v>49</v>
      </c>
      <c r="V72" s="0" t="s">
        <v>246</v>
      </c>
      <c r="W72" s="0" t="n">
        <v>7285</v>
      </c>
      <c r="X72" s="5" t="s">
        <v>36</v>
      </c>
      <c r="Y72" s="0" t="s">
        <v>51</v>
      </c>
      <c r="Z72" s="0" t="s">
        <v>51</v>
      </c>
    </row>
    <row r="73" customFormat="false" ht="16" hidden="false" customHeight="false" outlineLevel="0" collapsed="false">
      <c r="A73" s="0" t="n">
        <v>100072</v>
      </c>
      <c r="B73" s="0" t="str">
        <f aca="false">"zcts"&amp;TEXT(A73,"000000")</f>
        <v>zcts100072</v>
      </c>
      <c r="C73" s="0" t="str">
        <f aca="false">VLOOKUP(E73,Codes!A$2:H$57,3,0)</f>
        <v>Chromebook</v>
      </c>
      <c r="D73" s="0" t="str">
        <f aca="false">VLOOKUP(E73,Codes!A$2:H$57,2,0)</f>
        <v>Charging Trolley - Soft Start</v>
      </c>
      <c r="E73" s="0" t="s">
        <v>249</v>
      </c>
      <c r="F73" s="1" t="s">
        <v>27</v>
      </c>
      <c r="G73" s="1" t="s">
        <v>28</v>
      </c>
      <c r="H73" s="1" t="s">
        <v>29</v>
      </c>
      <c r="I73" s="1" t="n">
        <f aca="false">VLOOKUP(E73,Codes!A$2:M$57,10,0)</f>
        <v>4</v>
      </c>
      <c r="J73" s="1" t="str">
        <f aca="false">VLOOKUP(E73,Codes!A$2:H$57,8,0)</f>
        <v>TCB16ROV</v>
      </c>
      <c r="K73" s="1" t="s">
        <v>30</v>
      </c>
      <c r="L73" s="1" t="s">
        <v>29</v>
      </c>
      <c r="M73" s="1" t="n">
        <f aca="false">VLOOKUP(E73,Codes!A$2:H$57,6,0)</f>
        <v>16</v>
      </c>
      <c r="N73" s="1" t="n">
        <f aca="false">VLOOKUP(E73,Codes!A$2:M$57,9,0)</f>
        <v>1</v>
      </c>
      <c r="O73" s="1" t="n">
        <f aca="false">VLOOKUP(E73,Codes!A$2:M$57,11,0)</f>
        <v>0.034</v>
      </c>
      <c r="P73" s="1" t="n">
        <f aca="false">VLOOKUP(E73,Codes!A$2:M$57,12,0)</f>
        <v>0.151</v>
      </c>
      <c r="Q73" s="1" t="n">
        <f aca="false">VLOOKUP(E73,Codes!A$2:M$57,13,0)</f>
        <v>2E-005</v>
      </c>
      <c r="R73" s="0" t="s">
        <v>252</v>
      </c>
      <c r="S73" s="0" t="s">
        <v>253</v>
      </c>
      <c r="T73" s="0" t="s">
        <v>48</v>
      </c>
      <c r="U73" s="0" t="s">
        <v>49</v>
      </c>
      <c r="V73" s="0" t="s">
        <v>246</v>
      </c>
      <c r="W73" s="0" t="n">
        <v>7285</v>
      </c>
      <c r="X73" s="5" t="s">
        <v>36</v>
      </c>
      <c r="Y73" s="0" t="s">
        <v>51</v>
      </c>
      <c r="Z73" s="0" t="s">
        <v>51</v>
      </c>
    </row>
    <row r="74" customFormat="false" ht="16" hidden="false" customHeight="false" outlineLevel="0" collapsed="false">
      <c r="A74" s="0" t="n">
        <v>100073</v>
      </c>
      <c r="B74" s="0" t="str">
        <f aca="false">"zcts"&amp;TEXT(A74,"000000")</f>
        <v>zcts100073</v>
      </c>
      <c r="C74" s="0" t="str">
        <f aca="false">VLOOKUP(E74,Codes!A$2:H$57,3,0)</f>
        <v>Chromebook</v>
      </c>
      <c r="D74" s="0" t="str">
        <f aca="false">VLOOKUP(E74,Codes!A$2:H$57,2,0)</f>
        <v>Charging Trolley - Soft Start</v>
      </c>
      <c r="E74" s="0" t="s">
        <v>249</v>
      </c>
      <c r="F74" s="1" t="s">
        <v>27</v>
      </c>
      <c r="G74" s="1" t="s">
        <v>28</v>
      </c>
      <c r="H74" s="1" t="s">
        <v>29</v>
      </c>
      <c r="I74" s="1" t="n">
        <f aca="false">VLOOKUP(E74,Codes!A$2:M$57,10,0)</f>
        <v>4</v>
      </c>
      <c r="J74" s="1" t="str">
        <f aca="false">VLOOKUP(E74,Codes!A$2:H$57,8,0)</f>
        <v>TCB16ROV</v>
      </c>
      <c r="K74" s="1" t="s">
        <v>30</v>
      </c>
      <c r="L74" s="1" t="s">
        <v>29</v>
      </c>
      <c r="M74" s="1" t="n">
        <f aca="false">VLOOKUP(E74,Codes!A$2:H$57,6,0)</f>
        <v>16</v>
      </c>
      <c r="N74" s="1" t="n">
        <f aca="false">VLOOKUP(E74,Codes!A$2:M$57,9,0)</f>
        <v>1</v>
      </c>
      <c r="O74" s="1" t="n">
        <f aca="false">VLOOKUP(E74,Codes!A$2:M$57,11,0)</f>
        <v>0.034</v>
      </c>
      <c r="P74" s="1" t="n">
        <f aca="false">VLOOKUP(E74,Codes!A$2:M$57,12,0)</f>
        <v>0.151</v>
      </c>
      <c r="Q74" s="1" t="n">
        <f aca="false">VLOOKUP(E74,Codes!A$2:M$57,13,0)</f>
        <v>2E-005</v>
      </c>
      <c r="R74" s="0" t="s">
        <v>254</v>
      </c>
      <c r="S74" s="0" t="s">
        <v>255</v>
      </c>
      <c r="T74" s="0" t="s">
        <v>48</v>
      </c>
      <c r="U74" s="0" t="s">
        <v>49</v>
      </c>
      <c r="V74" s="0" t="s">
        <v>246</v>
      </c>
      <c r="W74" s="0" t="n">
        <v>7285</v>
      </c>
      <c r="X74" s="5" t="s">
        <v>36</v>
      </c>
      <c r="Y74" s="0" t="s">
        <v>51</v>
      </c>
      <c r="Z74" s="0" t="s">
        <v>51</v>
      </c>
    </row>
    <row r="75" customFormat="false" ht="16" hidden="false" customHeight="false" outlineLevel="0" collapsed="false">
      <c r="A75" s="0" t="n">
        <v>100074</v>
      </c>
      <c r="B75" s="0" t="str">
        <f aca="false">"zcts"&amp;TEXT(A75,"000000")</f>
        <v>zcts100074</v>
      </c>
      <c r="C75" s="0" t="str">
        <f aca="false">VLOOKUP(E75,Codes!A$2:H$57,3,0)</f>
        <v>Chromebook</v>
      </c>
      <c r="D75" s="0" t="str">
        <f aca="false">VLOOKUP(E75,Codes!A$2:H$57,2,0)</f>
        <v>Charging Trolley - Soft Start</v>
      </c>
      <c r="E75" s="0" t="s">
        <v>249</v>
      </c>
      <c r="F75" s="1" t="s">
        <v>27</v>
      </c>
      <c r="G75" s="1" t="s">
        <v>28</v>
      </c>
      <c r="H75" s="1" t="s">
        <v>29</v>
      </c>
      <c r="I75" s="1" t="n">
        <f aca="false">VLOOKUP(E75,Codes!A$2:M$57,10,0)</f>
        <v>4</v>
      </c>
      <c r="J75" s="1" t="str">
        <f aca="false">VLOOKUP(E75,Codes!A$2:H$57,8,0)</f>
        <v>TCB16ROV</v>
      </c>
      <c r="K75" s="1" t="s">
        <v>30</v>
      </c>
      <c r="L75" s="1" t="s">
        <v>29</v>
      </c>
      <c r="M75" s="1" t="n">
        <f aca="false">VLOOKUP(E75,Codes!A$2:H$57,6,0)</f>
        <v>16</v>
      </c>
      <c r="N75" s="1" t="n">
        <f aca="false">VLOOKUP(E75,Codes!A$2:M$57,9,0)</f>
        <v>1</v>
      </c>
      <c r="O75" s="1" t="n">
        <f aca="false">VLOOKUP(E75,Codes!A$2:M$57,11,0)</f>
        <v>0.034</v>
      </c>
      <c r="P75" s="1" t="n">
        <f aca="false">VLOOKUP(E75,Codes!A$2:M$57,12,0)</f>
        <v>0.151</v>
      </c>
      <c r="Q75" s="1" t="n">
        <f aca="false">VLOOKUP(E75,Codes!A$2:M$57,13,0)</f>
        <v>2E-005</v>
      </c>
      <c r="R75" s="0" t="s">
        <v>256</v>
      </c>
      <c r="S75" s="0" t="s">
        <v>257</v>
      </c>
      <c r="T75" s="0" t="s">
        <v>48</v>
      </c>
      <c r="U75" s="0" t="s">
        <v>49</v>
      </c>
      <c r="V75" s="0" t="s">
        <v>246</v>
      </c>
      <c r="W75" s="0" t="n">
        <v>7285</v>
      </c>
      <c r="X75" s="5" t="s">
        <v>36</v>
      </c>
      <c r="Y75" s="0" t="s">
        <v>51</v>
      </c>
      <c r="Z75" s="0" t="s">
        <v>51</v>
      </c>
    </row>
    <row r="76" customFormat="false" ht="16" hidden="false" customHeight="false" outlineLevel="0" collapsed="false">
      <c r="A76" s="0" t="n">
        <v>100075</v>
      </c>
      <c r="B76" s="0" t="str">
        <f aca="false">"zcts"&amp;TEXT(A76,"000000")</f>
        <v>zcts100075</v>
      </c>
      <c r="C76" s="0" t="str">
        <f aca="false">VLOOKUP(E76,Codes!A$2:H$57,3,0)</f>
        <v>Chromebook</v>
      </c>
      <c r="D76" s="0" t="str">
        <f aca="false">VLOOKUP(E76,Codes!A$2:H$57,2,0)</f>
        <v>Charging Trolley - Soft Start</v>
      </c>
      <c r="E76" s="0" t="s">
        <v>249</v>
      </c>
      <c r="F76" s="1" t="s">
        <v>27</v>
      </c>
      <c r="G76" s="1" t="s">
        <v>28</v>
      </c>
      <c r="H76" s="1" t="s">
        <v>29</v>
      </c>
      <c r="I76" s="1" t="n">
        <f aca="false">VLOOKUP(E76,Codes!A$2:M$57,10,0)</f>
        <v>4</v>
      </c>
      <c r="J76" s="1" t="str">
        <f aca="false">VLOOKUP(E76,Codes!A$2:H$57,8,0)</f>
        <v>TCB16ROV</v>
      </c>
      <c r="K76" s="1" t="s">
        <v>30</v>
      </c>
      <c r="L76" s="1" t="s">
        <v>29</v>
      </c>
      <c r="M76" s="1" t="n">
        <f aca="false">VLOOKUP(E76,Codes!A$2:H$57,6,0)</f>
        <v>16</v>
      </c>
      <c r="N76" s="1" t="n">
        <f aca="false">VLOOKUP(E76,Codes!A$2:M$57,9,0)</f>
        <v>1</v>
      </c>
      <c r="O76" s="1" t="n">
        <f aca="false">VLOOKUP(E76,Codes!A$2:M$57,11,0)</f>
        <v>0.034</v>
      </c>
      <c r="P76" s="1" t="n">
        <f aca="false">VLOOKUP(E76,Codes!A$2:M$57,12,0)</f>
        <v>0.151</v>
      </c>
      <c r="Q76" s="1" t="n">
        <f aca="false">VLOOKUP(E76,Codes!A$2:M$57,13,0)</f>
        <v>2E-005</v>
      </c>
      <c r="R76" s="0" t="s">
        <v>258</v>
      </c>
      <c r="S76" s="0" t="s">
        <v>259</v>
      </c>
      <c r="T76" s="0" t="s">
        <v>48</v>
      </c>
      <c r="U76" s="0" t="s">
        <v>49</v>
      </c>
      <c r="V76" s="0" t="s">
        <v>246</v>
      </c>
      <c r="W76" s="0" t="n">
        <v>7285</v>
      </c>
      <c r="X76" s="5" t="s">
        <v>36</v>
      </c>
      <c r="Y76" s="0" t="s">
        <v>51</v>
      </c>
      <c r="Z76" s="0" t="s">
        <v>51</v>
      </c>
    </row>
    <row r="77" customFormat="false" ht="16" hidden="false" customHeight="false" outlineLevel="0" collapsed="false">
      <c r="A77" s="0" t="n">
        <v>100076</v>
      </c>
      <c r="B77" s="0" t="str">
        <f aca="false">"zcts"&amp;TEXT(A77,"000000")</f>
        <v>zcts100076</v>
      </c>
      <c r="C77" s="0" t="str">
        <f aca="false">VLOOKUP(E77,Codes!A$2:H$57,3,0)</f>
        <v>Tablet</v>
      </c>
      <c r="D77" s="0" t="str">
        <f aca="false">VLOOKUP(E77,Codes!A$2:H$57,2,0)</f>
        <v>Charging Trolley - Soft Start</v>
      </c>
      <c r="E77" s="0" t="s">
        <v>136</v>
      </c>
      <c r="F77" s="1" t="s">
        <v>27</v>
      </c>
      <c r="G77" s="1" t="s">
        <v>28</v>
      </c>
      <c r="H77" s="1" t="s">
        <v>29</v>
      </c>
      <c r="I77" s="1" t="n">
        <f aca="false">VLOOKUP(E77,Codes!A$2:M$57,10,0)</f>
        <v>8</v>
      </c>
      <c r="J77" s="1" t="str">
        <f aca="false">VLOOKUP(E77,Codes!A$2:H$57,8,0)</f>
        <v>TTB20COV</v>
      </c>
      <c r="K77" s="1" t="s">
        <v>30</v>
      </c>
      <c r="L77" s="1" t="s">
        <v>29</v>
      </c>
      <c r="M77" s="1" t="n">
        <f aca="false">VLOOKUP(E77,Codes!A$2:H$57,6,0)</f>
        <v>20</v>
      </c>
      <c r="N77" s="1" t="n">
        <f aca="false">VLOOKUP(E77,Codes!A$2:M$57,9,0)</f>
        <v>1</v>
      </c>
      <c r="O77" s="1" t="n">
        <f aca="false">VLOOKUP(E77,Codes!A$2:M$57,11,0)</f>
        <v>0.011</v>
      </c>
      <c r="P77" s="1" t="n">
        <f aca="false">VLOOKUP(E77,Codes!A$2:M$57,12,0)</f>
        <v>0.064</v>
      </c>
      <c r="Q77" s="1" t="n">
        <f aca="false">VLOOKUP(E77,Codes!A$2:M$57,13,0)</f>
        <v>1E-006</v>
      </c>
      <c r="R77" s="0" t="s">
        <v>260</v>
      </c>
      <c r="S77" s="0" t="s">
        <v>261</v>
      </c>
      <c r="T77" s="0" t="s">
        <v>48</v>
      </c>
      <c r="U77" s="0" t="s">
        <v>262</v>
      </c>
      <c r="V77" s="0" t="s">
        <v>246</v>
      </c>
      <c r="W77" s="0" t="n">
        <v>7285</v>
      </c>
      <c r="X77" s="5" t="s">
        <v>36</v>
      </c>
      <c r="Y77" s="0" t="s">
        <v>51</v>
      </c>
      <c r="Z77" s="0" t="s">
        <v>51</v>
      </c>
    </row>
    <row r="78" customFormat="false" ht="16" hidden="false" customHeight="false" outlineLevel="0" collapsed="false">
      <c r="A78" s="0" t="n">
        <v>100077</v>
      </c>
      <c r="B78" s="0" t="str">
        <f aca="false">"zcts"&amp;TEXT(A78,"000000")</f>
        <v>zcts100077</v>
      </c>
      <c r="C78" s="0" t="str">
        <f aca="false">VLOOKUP(E78,Codes!A$2:H$57,3,0)</f>
        <v>Chromebook</v>
      </c>
      <c r="D78" s="0" t="str">
        <f aca="false">VLOOKUP(E78,Codes!A$2:H$57,2,0)</f>
        <v>Charging Trolley - Soft Start</v>
      </c>
      <c r="E78" s="0" t="s">
        <v>249</v>
      </c>
      <c r="F78" s="1" t="s">
        <v>27</v>
      </c>
      <c r="G78" s="1" t="s">
        <v>28</v>
      </c>
      <c r="H78" s="1" t="s">
        <v>29</v>
      </c>
      <c r="I78" s="1" t="n">
        <f aca="false">VLOOKUP(E78,Codes!A$2:M$57,10,0)</f>
        <v>4</v>
      </c>
      <c r="J78" s="1" t="str">
        <f aca="false">VLOOKUP(E78,Codes!A$2:H$57,8,0)</f>
        <v>TCB16ROV</v>
      </c>
      <c r="K78" s="1" t="s">
        <v>30</v>
      </c>
      <c r="L78" s="1" t="s">
        <v>29</v>
      </c>
      <c r="M78" s="1" t="n">
        <f aca="false">VLOOKUP(E78,Codes!A$2:H$57,6,0)</f>
        <v>16</v>
      </c>
      <c r="N78" s="1" t="n">
        <f aca="false">VLOOKUP(E78,Codes!A$2:M$57,9,0)</f>
        <v>1</v>
      </c>
      <c r="O78" s="1" t="n">
        <f aca="false">VLOOKUP(E78,Codes!A$2:M$57,11,0)</f>
        <v>0.034</v>
      </c>
      <c r="P78" s="1" t="n">
        <f aca="false">VLOOKUP(E78,Codes!A$2:M$57,12,0)</f>
        <v>0.151</v>
      </c>
      <c r="Q78" s="1" t="n">
        <f aca="false">VLOOKUP(E78,Codes!A$2:M$57,13,0)</f>
        <v>2E-005</v>
      </c>
      <c r="R78" s="0" t="s">
        <v>263</v>
      </c>
      <c r="S78" s="0" t="s">
        <v>264</v>
      </c>
      <c r="T78" s="0" t="s">
        <v>48</v>
      </c>
      <c r="U78" s="0" t="s">
        <v>262</v>
      </c>
      <c r="V78" s="0" t="s">
        <v>246</v>
      </c>
      <c r="W78" s="0" t="n">
        <v>7285</v>
      </c>
      <c r="X78" s="5" t="s">
        <v>36</v>
      </c>
      <c r="Y78" s="0" t="s">
        <v>51</v>
      </c>
      <c r="Z78" s="0" t="s">
        <v>51</v>
      </c>
    </row>
    <row r="79" customFormat="false" ht="16" hidden="false" customHeight="false" outlineLevel="0" collapsed="false">
      <c r="A79" s="0" t="n">
        <v>100078</v>
      </c>
      <c r="B79" s="0" t="str">
        <f aca="false">"zcts"&amp;TEXT(A79,"000000")</f>
        <v>zcts100078</v>
      </c>
      <c r="C79" s="0" t="str">
        <f aca="false">VLOOKUP(E79,Codes!A$2:H$57,3,0)</f>
        <v>Chromebook</v>
      </c>
      <c r="D79" s="0" t="str">
        <f aca="false">VLOOKUP(E79,Codes!A$2:H$57,2,0)</f>
        <v>Charging Trolley - Soft Start</v>
      </c>
      <c r="E79" s="0" t="s">
        <v>53</v>
      </c>
      <c r="F79" s="1" t="s">
        <v>27</v>
      </c>
      <c r="G79" s="1" t="s">
        <v>28</v>
      </c>
      <c r="H79" s="1" t="s">
        <v>29</v>
      </c>
      <c r="I79" s="1" t="n">
        <f aca="false">VLOOKUP(E79,Codes!A$2:M$57,10,0)</f>
        <v>8</v>
      </c>
      <c r="J79" s="1" t="str">
        <f aca="false">VLOOKUP(E79,Codes!A$2:H$57,8,0)</f>
        <v>TCB32KOV</v>
      </c>
      <c r="K79" s="1" t="s">
        <v>30</v>
      </c>
      <c r="L79" s="1" t="s">
        <v>29</v>
      </c>
      <c r="M79" s="1" t="n">
        <f aca="false">VLOOKUP(E79,Codes!A$2:H$57,6,0)</f>
        <v>32</v>
      </c>
      <c r="N79" s="1" t="n">
        <f aca="false">VLOOKUP(E79,Codes!A$2:M$57,9,0)</f>
        <v>2</v>
      </c>
      <c r="O79" s="1" t="n">
        <f aca="false">VLOOKUP(E79,Codes!A$2:M$57,11,0)</f>
        <v>0.034</v>
      </c>
      <c r="P79" s="1" t="n">
        <f aca="false">VLOOKUP(E79,Codes!A$2:M$57,12,0)</f>
        <v>0.151</v>
      </c>
      <c r="Q79" s="1" t="n">
        <f aca="false">VLOOKUP(E79,Codes!A$2:M$57,13,0)</f>
        <v>2E-005</v>
      </c>
      <c r="R79" s="0" t="s">
        <v>265</v>
      </c>
      <c r="S79" s="0" t="s">
        <v>266</v>
      </c>
      <c r="T79" s="0" t="s">
        <v>48</v>
      </c>
      <c r="U79" s="0" t="s">
        <v>262</v>
      </c>
      <c r="V79" s="0" t="s">
        <v>246</v>
      </c>
      <c r="W79" s="0" t="n">
        <v>7285</v>
      </c>
      <c r="X79" s="5" t="s">
        <v>36</v>
      </c>
      <c r="Y79" s="0" t="s">
        <v>51</v>
      </c>
      <c r="Z79" s="0" t="s">
        <v>51</v>
      </c>
    </row>
    <row r="80" customFormat="false" ht="16" hidden="false" customHeight="false" outlineLevel="0" collapsed="false">
      <c r="A80" s="0" t="n">
        <v>100079</v>
      </c>
      <c r="B80" s="0" t="str">
        <f aca="false">"zcts"&amp;TEXT(A80,"000000")</f>
        <v>zcts100079</v>
      </c>
      <c r="C80" s="0" t="str">
        <f aca="false">VLOOKUP(E80,Codes!A$2:H$57,3,0)</f>
        <v>Tablet</v>
      </c>
      <c r="D80" s="0" t="str">
        <f aca="false">VLOOKUP(E80,Codes!A$2:H$57,2,0)</f>
        <v>Charging Trolley - Soft Start</v>
      </c>
      <c r="E80" s="0" t="s">
        <v>267</v>
      </c>
      <c r="F80" s="1" t="s">
        <v>27</v>
      </c>
      <c r="G80" s="1" t="s">
        <v>28</v>
      </c>
      <c r="H80" s="1" t="s">
        <v>29</v>
      </c>
      <c r="I80" s="1" t="n">
        <f aca="false">VLOOKUP(E80,Codes!A$2:M$57,10,0)</f>
        <v>8</v>
      </c>
      <c r="J80" s="1" t="str">
        <f aca="false">VLOOKUP(E80,Codes!A$2:H$57,8,0)</f>
        <v>TTB32KOV</v>
      </c>
      <c r="K80" s="1" t="s">
        <v>30</v>
      </c>
      <c r="L80" s="1" t="s">
        <v>29</v>
      </c>
      <c r="M80" s="1" t="n">
        <f aca="false">VLOOKUP(E80,Codes!A$2:H$57,6,0)</f>
        <v>32</v>
      </c>
      <c r="N80" s="1" t="n">
        <f aca="false">VLOOKUP(E80,Codes!A$2:M$57,9,0)</f>
        <v>2</v>
      </c>
      <c r="O80" s="1" t="n">
        <f aca="false">VLOOKUP(E80,Codes!A$2:M$57,11,0)</f>
        <v>0.011</v>
      </c>
      <c r="P80" s="1" t="n">
        <f aca="false">VLOOKUP(E80,Codes!A$2:M$57,12,0)</f>
        <v>0.064</v>
      </c>
      <c r="Q80" s="1" t="n">
        <f aca="false">VLOOKUP(E80,Codes!A$2:M$57,13,0)</f>
        <v>1E-006</v>
      </c>
      <c r="R80" s="0" t="s">
        <v>268</v>
      </c>
      <c r="S80" s="0" t="s">
        <v>269</v>
      </c>
      <c r="T80" s="0" t="s">
        <v>48</v>
      </c>
      <c r="U80" s="0" t="s">
        <v>262</v>
      </c>
      <c r="V80" s="0" t="s">
        <v>246</v>
      </c>
      <c r="W80" s="0" t="n">
        <v>7285</v>
      </c>
      <c r="X80" s="5" t="s">
        <v>36</v>
      </c>
      <c r="Y80" s="0" t="s">
        <v>51</v>
      </c>
      <c r="Z80" s="0" t="s">
        <v>51</v>
      </c>
    </row>
    <row r="81" customFormat="false" ht="16" hidden="false" customHeight="false" outlineLevel="0" collapsed="false">
      <c r="A81" s="0" t="n">
        <v>100080</v>
      </c>
      <c r="B81" s="0" t="str">
        <f aca="false">"zcts"&amp;TEXT(A81,"000000")</f>
        <v>zcts100080</v>
      </c>
      <c r="C81" s="0" t="str">
        <f aca="false">VLOOKUP(E81,Codes!A$2:H$57,3,0)</f>
        <v>Tablet</v>
      </c>
      <c r="D81" s="0" t="str">
        <f aca="false">VLOOKUP(E81,Codes!A$2:H$57,2,0)</f>
        <v>Charging Trolley - Soft Start</v>
      </c>
      <c r="E81" s="0" t="s">
        <v>267</v>
      </c>
      <c r="F81" s="1" t="s">
        <v>27</v>
      </c>
      <c r="G81" s="1" t="s">
        <v>28</v>
      </c>
      <c r="H81" s="1" t="s">
        <v>29</v>
      </c>
      <c r="I81" s="1" t="n">
        <f aca="false">VLOOKUP(E81,Codes!A$2:M$57,10,0)</f>
        <v>8</v>
      </c>
      <c r="J81" s="1" t="str">
        <f aca="false">VLOOKUP(E81,Codes!A$2:H$57,8,0)</f>
        <v>TTB32KOV</v>
      </c>
      <c r="K81" s="1" t="s">
        <v>30</v>
      </c>
      <c r="L81" s="1" t="s">
        <v>29</v>
      </c>
      <c r="M81" s="1" t="n">
        <f aca="false">VLOOKUP(E81,Codes!A$2:H$57,6,0)</f>
        <v>32</v>
      </c>
      <c r="N81" s="1" t="n">
        <f aca="false">VLOOKUP(E81,Codes!A$2:M$57,9,0)</f>
        <v>2</v>
      </c>
      <c r="O81" s="1" t="n">
        <f aca="false">VLOOKUP(E81,Codes!A$2:M$57,11,0)</f>
        <v>0.011</v>
      </c>
      <c r="P81" s="1" t="n">
        <f aca="false">VLOOKUP(E81,Codes!A$2:M$57,12,0)</f>
        <v>0.064</v>
      </c>
      <c r="Q81" s="1" t="n">
        <f aca="false">VLOOKUP(E81,Codes!A$2:M$57,13,0)</f>
        <v>1E-006</v>
      </c>
      <c r="R81" s="0" t="s">
        <v>270</v>
      </c>
      <c r="S81" s="0" t="s">
        <v>271</v>
      </c>
      <c r="T81" s="0" t="s">
        <v>48</v>
      </c>
      <c r="U81" s="0" t="s">
        <v>262</v>
      </c>
      <c r="V81" s="0" t="s">
        <v>246</v>
      </c>
      <c r="W81" s="0" t="n">
        <v>7285</v>
      </c>
      <c r="X81" s="5" t="s">
        <v>36</v>
      </c>
      <c r="Y81" s="0" t="s">
        <v>51</v>
      </c>
      <c r="Z81" s="0" t="s">
        <v>51</v>
      </c>
    </row>
  </sheetData>
  <dataValidations count="3">
    <dataValidation allowBlank="true" operator="between" showDropDown="false" showErrorMessage="true" showInputMessage="true" sqref="E2:E6 E8:E11 E17:E81" type="list">
      <formula1>Product_Code</formula1>
      <formula2>0</formula2>
    </dataValidation>
    <dataValidation allowBlank="true" operator="between" showDropDown="false" showErrorMessage="true" showInputMessage="true" sqref="E7" type="list">
      <formula1>$A$2:$A$55</formula1>
      <formula2>0</formula2>
    </dataValidation>
    <dataValidation allowBlank="true" operator="between" showDropDown="false" showErrorMessage="true" showInputMessage="true" sqref="E12:E16" type="list">
      <formula1>Codes!$A$2:$A$57</formula1>
      <formula2>0</formula2>
    </dataValidation>
  </dataValidations>
  <hyperlinks>
    <hyperlink ref="X4" r:id="rId2" display="wjsteen@armorassociates.co.uk"/>
    <hyperlink ref="X11" r:id="rId3" display="wjsteen@armorassociates.co.uk"/>
    <hyperlink ref="X12" r:id="rId4" display="wjsteen@armorassociates.co.uk"/>
    <hyperlink ref="X13" r:id="rId5" display="wjsteen@armorassociates.co.uk"/>
    <hyperlink ref="X64" r:id="rId6" display="nickf@zioxi.co.uk"/>
    <hyperlink ref="X65" r:id="rId7" display="nickf@zioxi.co.uk"/>
    <hyperlink ref="X66" r:id="rId8" display="wjsteen@armorassociates.co.uk"/>
    <hyperlink ref="X67" r:id="rId9" display="wjsteen@armorassociates.co.uk"/>
    <hyperlink ref="X68" r:id="rId10" display="wjsteen@armorassociates.co.uk"/>
    <hyperlink ref="X69" r:id="rId11" display="wjsteen@armorassociates.co.uk"/>
    <hyperlink ref="X70" r:id="rId12" display="wjsteen@armorassociates.co.uk"/>
    <hyperlink ref="X71" r:id="rId13" display="wjsteen@armorassociates.co.uk"/>
    <hyperlink ref="X72" r:id="rId14" display="wjsteen@armorassociates.co.uk"/>
    <hyperlink ref="X73" r:id="rId15" display="wjsteen@armorassociates.co.uk"/>
    <hyperlink ref="X74" r:id="rId16" display="wjsteen@armorassociates.co.uk"/>
    <hyperlink ref="X75" r:id="rId17" display="wjsteen@armorassociates.co.uk"/>
    <hyperlink ref="X76" r:id="rId18" display="wjsteen@armorassociates.co.uk"/>
    <hyperlink ref="X77" r:id="rId19" display="wjsteen@armorassociates.co.uk"/>
    <hyperlink ref="X78" r:id="rId20" display="wjsteen@armorassociates.co.uk"/>
    <hyperlink ref="X79" r:id="rId21" display="wjsteen@armorassociates.co.uk"/>
    <hyperlink ref="X80" r:id="rId22" display="wjsteen@armorassociates.co.uk"/>
    <hyperlink ref="X81" r:id="rId23" display="wjsteen@armorassociates.co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0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A42" activeCellId="0" sqref="A42"/>
    </sheetView>
  </sheetViews>
  <sheetFormatPr defaultColWidth="10.50390625" defaultRowHeight="16" zeroHeight="false" outlineLevelRow="0" outlineLevelCol="0"/>
  <cols>
    <col collapsed="false" customWidth="true" hidden="false" outlineLevel="0" max="1" min="1" style="0" width="23.66"/>
  </cols>
  <sheetData>
    <row r="1" customFormat="false" ht="16" hidden="false" customHeight="false" outlineLevel="0" collapsed="false">
      <c r="A1" s="2" t="s">
        <v>272</v>
      </c>
    </row>
    <row r="2" customFormat="false" ht="16" hidden="false" customHeight="false" outlineLevel="0" collapsed="false">
      <c r="A2" s="0" t="s">
        <v>92</v>
      </c>
    </row>
    <row r="3" customFormat="false" ht="16" hidden="false" customHeight="false" outlineLevel="0" collapsed="false">
      <c r="A3" s="0" t="s">
        <v>217</v>
      </c>
    </row>
    <row r="4" customFormat="false" ht="16" hidden="false" customHeight="false" outlineLevel="0" collapsed="false">
      <c r="A4" s="0" t="s">
        <v>273</v>
      </c>
    </row>
    <row r="5" customFormat="false" ht="16" hidden="false" customHeight="false" outlineLevel="0" collapsed="false">
      <c r="A5" s="0" t="s">
        <v>274</v>
      </c>
    </row>
    <row r="6" customFormat="false" ht="16" hidden="false" customHeight="false" outlineLevel="0" collapsed="false">
      <c r="A6" s="0" t="s">
        <v>136</v>
      </c>
    </row>
    <row r="7" customFormat="false" ht="16" hidden="false" customHeight="false" outlineLevel="0" collapsed="false">
      <c r="A7" s="0" t="s">
        <v>275</v>
      </c>
    </row>
    <row r="8" customFormat="false" ht="16" hidden="false" customHeight="false" outlineLevel="0" collapsed="false">
      <c r="A8" s="0" t="s">
        <v>267</v>
      </c>
    </row>
    <row r="9" customFormat="false" ht="16" hidden="false" customHeight="false" outlineLevel="0" collapsed="false">
      <c r="A9" s="0" t="s">
        <v>235</v>
      </c>
    </row>
    <row r="10" customFormat="false" ht="16" hidden="false" customHeight="false" outlineLevel="0" collapsed="false">
      <c r="A10" s="0" t="s">
        <v>276</v>
      </c>
    </row>
    <row r="11" customFormat="false" ht="16" hidden="false" customHeight="false" outlineLevel="0" collapsed="false">
      <c r="A11" s="0" t="s">
        <v>277</v>
      </c>
    </row>
    <row r="12" customFormat="false" ht="16" hidden="false" customHeight="false" outlineLevel="0" collapsed="false">
      <c r="A12" s="0" t="s">
        <v>278</v>
      </c>
    </row>
    <row r="13" customFormat="false" ht="16" hidden="false" customHeight="false" outlineLevel="0" collapsed="false">
      <c r="A13" s="0" t="s">
        <v>279</v>
      </c>
    </row>
    <row r="14" customFormat="false" ht="16" hidden="false" customHeight="false" outlineLevel="0" collapsed="false">
      <c r="A14" s="0" t="s">
        <v>280</v>
      </c>
    </row>
    <row r="15" customFormat="false" ht="16" hidden="false" customHeight="false" outlineLevel="0" collapsed="false">
      <c r="A15" s="0" t="s">
        <v>281</v>
      </c>
    </row>
    <row r="16" customFormat="false" ht="16" hidden="false" customHeight="false" outlineLevel="0" collapsed="false">
      <c r="A16" s="0" t="s">
        <v>282</v>
      </c>
    </row>
    <row r="17" customFormat="false" ht="16" hidden="false" customHeight="false" outlineLevel="0" collapsed="false">
      <c r="A17" s="0" t="s">
        <v>283</v>
      </c>
    </row>
    <row r="18" customFormat="false" ht="16" hidden="false" customHeight="false" outlineLevel="0" collapsed="false">
      <c r="A18" s="0" t="s">
        <v>37</v>
      </c>
    </row>
    <row r="19" customFormat="false" ht="16" hidden="false" customHeight="false" outlineLevel="0" collapsed="false">
      <c r="A19" s="0" t="s">
        <v>72</v>
      </c>
    </row>
    <row r="20" customFormat="false" ht="16" hidden="false" customHeight="false" outlineLevel="0" collapsed="false">
      <c r="A20" s="0" t="s">
        <v>249</v>
      </c>
    </row>
    <row r="21" customFormat="false" ht="16" hidden="false" customHeight="false" outlineLevel="0" collapsed="false">
      <c r="A21" s="0" t="s">
        <v>284</v>
      </c>
    </row>
    <row r="22" customFormat="false" ht="16" hidden="false" customHeight="false" outlineLevel="0" collapsed="false">
      <c r="A22" s="0" t="s">
        <v>116</v>
      </c>
    </row>
    <row r="23" customFormat="false" ht="16" hidden="false" customHeight="false" outlineLevel="0" collapsed="false">
      <c r="A23" s="0" t="s">
        <v>285</v>
      </c>
    </row>
    <row r="24" customFormat="false" ht="16" hidden="false" customHeight="false" outlineLevel="0" collapsed="false">
      <c r="A24" s="0" t="s">
        <v>53</v>
      </c>
    </row>
    <row r="25" customFormat="false" ht="16" hidden="false" customHeight="false" outlineLevel="0" collapsed="false">
      <c r="A25" s="0" t="s">
        <v>97</v>
      </c>
    </row>
    <row r="26" customFormat="false" ht="16" hidden="false" customHeight="false" outlineLevel="0" collapsed="false">
      <c r="A26" s="0" t="s">
        <v>103</v>
      </c>
    </row>
    <row r="27" customFormat="false" ht="16" hidden="false" customHeight="false" outlineLevel="0" collapsed="false">
      <c r="A27" s="0" t="s">
        <v>286</v>
      </c>
    </row>
    <row r="28" customFormat="false" ht="16" hidden="false" customHeight="false" outlineLevel="0" collapsed="false">
      <c r="A28" s="0" t="s">
        <v>287</v>
      </c>
    </row>
    <row r="29" customFormat="false" ht="16" hidden="false" customHeight="false" outlineLevel="0" collapsed="false">
      <c r="A29" s="0" t="s">
        <v>288</v>
      </c>
    </row>
    <row r="30" customFormat="false" ht="16" hidden="false" customHeight="false" outlineLevel="0" collapsed="false">
      <c r="A30" s="0" t="s">
        <v>289</v>
      </c>
    </row>
    <row r="31" customFormat="false" ht="16" hidden="false" customHeight="false" outlineLevel="0" collapsed="false">
      <c r="A31" s="0" t="s">
        <v>290</v>
      </c>
    </row>
    <row r="32" customFormat="false" ht="16" hidden="false" customHeight="false" outlineLevel="0" collapsed="false">
      <c r="A32" s="0" t="s">
        <v>291</v>
      </c>
    </row>
    <row r="33" customFormat="false" ht="16" hidden="false" customHeight="false" outlineLevel="0" collapsed="false">
      <c r="A33" s="0" t="s">
        <v>45</v>
      </c>
    </row>
    <row r="34" customFormat="false" ht="16" hidden="false" customHeight="false" outlineLevel="0" collapsed="false">
      <c r="A34" s="0" t="s">
        <v>148</v>
      </c>
    </row>
    <row r="35" customFormat="false" ht="16" hidden="false" customHeight="false" outlineLevel="0" collapsed="false">
      <c r="A35" s="0" t="s">
        <v>65</v>
      </c>
    </row>
    <row r="36" customFormat="false" ht="16" hidden="false" customHeight="false" outlineLevel="0" collapsed="false">
      <c r="A36" s="0" t="s">
        <v>292</v>
      </c>
    </row>
    <row r="37" customFormat="false" ht="16" hidden="false" customHeight="false" outlineLevel="0" collapsed="false">
      <c r="A37" s="0" t="s">
        <v>293</v>
      </c>
    </row>
    <row r="38" customFormat="false" ht="16" hidden="false" customHeight="false" outlineLevel="0" collapsed="false">
      <c r="A38" s="0" t="s">
        <v>294</v>
      </c>
    </row>
    <row r="39" customFormat="false" ht="16" hidden="false" customHeight="false" outlineLevel="0" collapsed="false">
      <c r="A39" s="0" t="s">
        <v>45</v>
      </c>
    </row>
    <row r="40" customFormat="false" ht="16" hidden="false" customHeight="false" outlineLevel="0" collapsed="false">
      <c r="A40" s="0" t="s">
        <v>148</v>
      </c>
    </row>
    <row r="41" customFormat="false" ht="16" hidden="false" customHeight="false" outlineLevel="0" collapsed="false">
      <c r="A41" s="0" t="s">
        <v>65</v>
      </c>
    </row>
    <row r="42" customFormat="false" ht="16" hidden="false" customHeight="false" outlineLevel="0" collapsed="false">
      <c r="A42" s="0" t="s">
        <v>194</v>
      </c>
    </row>
    <row r="43" customFormat="false" ht="16" hidden="false" customHeight="false" outlineLevel="0" collapsed="false">
      <c r="A43" s="0" t="s">
        <v>295</v>
      </c>
    </row>
    <row r="44" customFormat="false" ht="16" hidden="false" customHeight="false" outlineLevel="0" collapsed="false">
      <c r="A44" s="0" t="s">
        <v>296</v>
      </c>
    </row>
    <row r="45" customFormat="false" ht="16" hidden="false" customHeight="false" outlineLevel="0" collapsed="false">
      <c r="A45" s="0" t="s">
        <v>297</v>
      </c>
    </row>
    <row r="46" customFormat="false" ht="16" hidden="false" customHeight="false" outlineLevel="0" collapsed="false">
      <c r="A46" s="0" t="s">
        <v>298</v>
      </c>
    </row>
    <row r="47" customFormat="false" ht="16" hidden="false" customHeight="false" outlineLevel="0" collapsed="false">
      <c r="A47" s="0" t="s">
        <v>299</v>
      </c>
    </row>
    <row r="48" customFormat="false" ht="16" hidden="false" customHeight="false" outlineLevel="0" collapsed="false">
      <c r="A48" s="0" t="s">
        <v>300</v>
      </c>
    </row>
    <row r="49" customFormat="false" ht="16" hidden="false" customHeight="false" outlineLevel="0" collapsed="false">
      <c r="A49" s="0" t="s">
        <v>301</v>
      </c>
    </row>
    <row r="50" customFormat="false" ht="16" hidden="false" customHeight="false" outlineLevel="0" collapsed="false">
      <c r="A50" s="0" t="s">
        <v>61</v>
      </c>
    </row>
    <row r="51" customFormat="false" ht="16" hidden="false" customHeight="false" outlineLevel="0" collapsed="false">
      <c r="A51" s="0" t="s">
        <v>302</v>
      </c>
    </row>
    <row r="52" customFormat="false" ht="16" hidden="false" customHeight="false" outlineLevel="0" collapsed="false">
      <c r="A52" s="0" t="s">
        <v>303</v>
      </c>
    </row>
    <row r="53" customFormat="false" ht="16" hidden="false" customHeight="false" outlineLevel="0" collapsed="false">
      <c r="A53" s="0" t="s">
        <v>304</v>
      </c>
    </row>
    <row r="54" customFormat="false" ht="16" hidden="false" customHeight="false" outlineLevel="0" collapsed="false">
      <c r="A54" s="0" t="s">
        <v>305</v>
      </c>
    </row>
    <row r="55" customFormat="false" ht="16" hidden="false" customHeight="false" outlineLevel="0" collapsed="false">
      <c r="A55" s="10" t="s">
        <v>306</v>
      </c>
    </row>
    <row r="56" customFormat="false" ht="16" hidden="false" customHeight="false" outlineLevel="0" collapsed="false">
      <c r="A56" s="10" t="s">
        <v>307</v>
      </c>
    </row>
    <row r="57" customFormat="false" ht="16" hidden="false" customHeight="false" outlineLevel="0" collapsed="false">
      <c r="A57" s="10" t="s">
        <v>308</v>
      </c>
    </row>
    <row r="58" customFormat="false" ht="16" hidden="false" customHeight="false" outlineLevel="0" collapsed="false">
      <c r="A58" s="10" t="s">
        <v>309</v>
      </c>
    </row>
    <row r="59" customFormat="false" ht="16" hidden="false" customHeight="false" outlineLevel="0" collapsed="false">
      <c r="A59" s="10" t="s">
        <v>310</v>
      </c>
    </row>
    <row r="60" customFormat="false" ht="16" hidden="false" customHeight="false" outlineLevel="0" collapsed="false">
      <c r="A60" s="10" t="s">
        <v>311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15625" defaultRowHeight="16" zeroHeight="false" outlineLevelRow="0" outlineLevelCol="0"/>
  <cols>
    <col collapsed="false" customWidth="true" hidden="false" outlineLevel="0" max="1" min="1" style="0" width="21.83"/>
    <col collapsed="false" customWidth="true" hidden="false" outlineLevel="0" max="2" min="2" style="0" width="27.16"/>
    <col collapsed="false" customWidth="true" hidden="false" outlineLevel="0" max="3" min="3" style="0" width="17.33"/>
    <col collapsed="false" customWidth="true" hidden="false" outlineLevel="0" max="4" min="4" style="0" width="15.5"/>
    <col collapsed="false" customWidth="true" hidden="false" outlineLevel="0" max="5" min="5" style="0" width="11.16"/>
    <col collapsed="false" customWidth="true" hidden="false" outlineLevel="0" max="6" min="6" style="0" width="15.33"/>
    <col collapsed="false" customWidth="true" hidden="false" outlineLevel="0" max="7" min="7" style="0" width="24.66"/>
    <col collapsed="false" customWidth="true" hidden="false" outlineLevel="0" max="8" min="8" style="0" width="19"/>
    <col collapsed="false" customWidth="true" hidden="false" outlineLevel="0" max="10" min="9" style="1" width="19"/>
    <col collapsed="false" customWidth="true" hidden="false" outlineLevel="0" max="13" min="11" style="0" width="19"/>
    <col collapsed="false" customWidth="true" hidden="false" outlineLevel="0" max="14" min="14" style="0" width="22.17"/>
  </cols>
  <sheetData>
    <row r="1" customFormat="false" ht="15" hidden="false" customHeight="false" outlineLevel="0" collapsed="false">
      <c r="A1" s="11" t="s">
        <v>3</v>
      </c>
      <c r="B1" s="11" t="s">
        <v>2</v>
      </c>
      <c r="C1" s="11" t="s">
        <v>312</v>
      </c>
      <c r="D1" s="11" t="s">
        <v>313</v>
      </c>
      <c r="E1" s="11" t="s">
        <v>314</v>
      </c>
      <c r="F1" s="12" t="s">
        <v>315</v>
      </c>
      <c r="G1" s="12" t="s">
        <v>316</v>
      </c>
      <c r="H1" s="12" t="s">
        <v>317</v>
      </c>
      <c r="I1" s="13" t="s">
        <v>318</v>
      </c>
      <c r="J1" s="13" t="s">
        <v>319</v>
      </c>
      <c r="K1" s="12" t="s">
        <v>320</v>
      </c>
      <c r="L1" s="12" t="s">
        <v>321</v>
      </c>
      <c r="M1" s="12" t="s">
        <v>322</v>
      </c>
      <c r="N1" s="11" t="s">
        <v>323</v>
      </c>
    </row>
    <row r="2" customFormat="false" ht="15" hidden="false" customHeight="false" outlineLevel="0" collapsed="false">
      <c r="A2" s="0" t="s">
        <v>92</v>
      </c>
      <c r="B2" s="0" t="s">
        <v>324</v>
      </c>
      <c r="C2" s="0" t="s">
        <v>325</v>
      </c>
      <c r="D2" s="0" t="s">
        <v>326</v>
      </c>
      <c r="E2" s="0" t="s">
        <v>327</v>
      </c>
      <c r="F2" s="1" t="n">
        <v>16</v>
      </c>
      <c r="G2" s="14" t="s">
        <v>328</v>
      </c>
      <c r="H2" s="14" t="s">
        <v>329</v>
      </c>
      <c r="I2" s="15" t="n">
        <v>1</v>
      </c>
      <c r="J2" s="15" t="n">
        <v>4</v>
      </c>
      <c r="K2" s="1" t="n">
        <v>0.011</v>
      </c>
      <c r="L2" s="1" t="n">
        <v>0.064</v>
      </c>
      <c r="M2" s="16" t="n">
        <v>1E-006</v>
      </c>
      <c r="N2" s="0" t="s">
        <v>92</v>
      </c>
    </row>
    <row r="3" customFormat="false" ht="15" hidden="false" customHeight="false" outlineLevel="0" collapsed="false">
      <c r="A3" s="0" t="s">
        <v>217</v>
      </c>
      <c r="B3" s="0" t="s">
        <v>324</v>
      </c>
      <c r="C3" s="0" t="s">
        <v>325</v>
      </c>
      <c r="D3" s="0" t="s">
        <v>326</v>
      </c>
      <c r="E3" s="0" t="s">
        <v>330</v>
      </c>
      <c r="F3" s="1" t="n">
        <v>16</v>
      </c>
      <c r="G3" s="14" t="s">
        <v>328</v>
      </c>
      <c r="H3" s="14" t="s">
        <v>331</v>
      </c>
      <c r="I3" s="15" t="n">
        <v>1</v>
      </c>
      <c r="J3" s="15" t="n">
        <v>4</v>
      </c>
      <c r="K3" s="1" t="n">
        <v>0.011</v>
      </c>
      <c r="L3" s="1" t="n">
        <v>0.064</v>
      </c>
      <c r="M3" s="16" t="n">
        <v>1E-006</v>
      </c>
      <c r="N3" s="0" t="s">
        <v>217</v>
      </c>
    </row>
    <row r="4" customFormat="false" ht="15" hidden="false" customHeight="false" outlineLevel="0" collapsed="false">
      <c r="A4" s="0" t="s">
        <v>273</v>
      </c>
      <c r="B4" s="0" t="s">
        <v>324</v>
      </c>
      <c r="C4" s="0" t="s">
        <v>325</v>
      </c>
      <c r="D4" s="0" t="s">
        <v>326</v>
      </c>
      <c r="E4" s="0" t="s">
        <v>332</v>
      </c>
      <c r="F4" s="1" t="n">
        <v>16</v>
      </c>
      <c r="G4" s="14" t="s">
        <v>328</v>
      </c>
      <c r="H4" s="14" t="s">
        <v>333</v>
      </c>
      <c r="I4" s="15" t="n">
        <v>1</v>
      </c>
      <c r="J4" s="15" t="n">
        <v>4</v>
      </c>
      <c r="K4" s="1" t="n">
        <v>0.011</v>
      </c>
      <c r="L4" s="1" t="n">
        <v>0.064</v>
      </c>
      <c r="M4" s="16" t="n">
        <v>1E-006</v>
      </c>
      <c r="N4" s="0" t="s">
        <v>273</v>
      </c>
    </row>
    <row r="5" customFormat="false" ht="15" hidden="false" customHeight="false" outlineLevel="0" collapsed="false">
      <c r="A5" s="0" t="s">
        <v>274</v>
      </c>
      <c r="B5" s="0" t="s">
        <v>324</v>
      </c>
      <c r="C5" s="0" t="s">
        <v>325</v>
      </c>
      <c r="D5" s="0" t="s">
        <v>326</v>
      </c>
      <c r="E5" s="0" t="s">
        <v>327</v>
      </c>
      <c r="F5" s="1" t="n">
        <v>20</v>
      </c>
      <c r="G5" s="14" t="s">
        <v>328</v>
      </c>
      <c r="H5" s="14" t="s">
        <v>334</v>
      </c>
      <c r="I5" s="15" t="n">
        <v>1</v>
      </c>
      <c r="J5" s="15" t="n">
        <v>8</v>
      </c>
      <c r="K5" s="1" t="n">
        <v>0.011</v>
      </c>
      <c r="L5" s="1" t="n">
        <v>0.064</v>
      </c>
      <c r="M5" s="16" t="n">
        <v>1E-006</v>
      </c>
      <c r="N5" s="0" t="s">
        <v>274</v>
      </c>
    </row>
    <row r="6" customFormat="false" ht="15" hidden="false" customHeight="false" outlineLevel="0" collapsed="false">
      <c r="A6" s="0" t="s">
        <v>136</v>
      </c>
      <c r="B6" s="0" t="s">
        <v>324</v>
      </c>
      <c r="C6" s="0" t="s">
        <v>325</v>
      </c>
      <c r="D6" s="0" t="s">
        <v>326</v>
      </c>
      <c r="E6" s="0" t="s">
        <v>330</v>
      </c>
      <c r="F6" s="1" t="n">
        <v>20</v>
      </c>
      <c r="G6" s="14" t="s">
        <v>328</v>
      </c>
      <c r="H6" s="14" t="s">
        <v>335</v>
      </c>
      <c r="I6" s="15" t="n">
        <v>1</v>
      </c>
      <c r="J6" s="15" t="n">
        <v>8</v>
      </c>
      <c r="K6" s="1" t="n">
        <v>0.011</v>
      </c>
      <c r="L6" s="1" t="n">
        <v>0.064</v>
      </c>
      <c r="M6" s="16" t="n">
        <v>1E-006</v>
      </c>
      <c r="N6" s="0" t="s">
        <v>136</v>
      </c>
    </row>
    <row r="7" customFormat="false" ht="15" hidden="false" customHeight="false" outlineLevel="0" collapsed="false">
      <c r="A7" s="0" t="s">
        <v>275</v>
      </c>
      <c r="B7" s="0" t="s">
        <v>324</v>
      </c>
      <c r="C7" s="0" t="s">
        <v>325</v>
      </c>
      <c r="D7" s="0" t="s">
        <v>326</v>
      </c>
      <c r="E7" s="0" t="s">
        <v>332</v>
      </c>
      <c r="F7" s="1" t="n">
        <v>20</v>
      </c>
      <c r="G7" s="14" t="s">
        <v>328</v>
      </c>
      <c r="H7" s="14" t="s">
        <v>336</v>
      </c>
      <c r="I7" s="15" t="n">
        <v>1</v>
      </c>
      <c r="J7" s="15" t="n">
        <v>8</v>
      </c>
      <c r="K7" s="1" t="n">
        <v>0.011</v>
      </c>
      <c r="L7" s="1" t="n">
        <v>0.064</v>
      </c>
      <c r="M7" s="16" t="n">
        <v>1E-006</v>
      </c>
      <c r="N7" s="0" t="s">
        <v>275</v>
      </c>
    </row>
    <row r="8" customFormat="false" ht="15" hidden="false" customHeight="false" outlineLevel="0" collapsed="false">
      <c r="A8" s="0" t="s">
        <v>267</v>
      </c>
      <c r="B8" s="0" t="s">
        <v>324</v>
      </c>
      <c r="C8" s="0" t="s">
        <v>325</v>
      </c>
      <c r="D8" s="0" t="s">
        <v>326</v>
      </c>
      <c r="E8" s="0" t="s">
        <v>327</v>
      </c>
      <c r="F8" s="1" t="n">
        <v>32</v>
      </c>
      <c r="G8" s="14" t="s">
        <v>328</v>
      </c>
      <c r="H8" s="14" t="s">
        <v>337</v>
      </c>
      <c r="I8" s="15" t="n">
        <v>2</v>
      </c>
      <c r="J8" s="15" t="n">
        <v>8</v>
      </c>
      <c r="K8" s="1" t="n">
        <v>0.011</v>
      </c>
      <c r="L8" s="1" t="n">
        <v>0.064</v>
      </c>
      <c r="M8" s="16" t="n">
        <v>1E-006</v>
      </c>
      <c r="N8" s="0" t="s">
        <v>267</v>
      </c>
    </row>
    <row r="9" customFormat="false" ht="15" hidden="false" customHeight="false" outlineLevel="0" collapsed="false">
      <c r="A9" s="0" t="s">
        <v>235</v>
      </c>
      <c r="B9" s="0" t="s">
        <v>324</v>
      </c>
      <c r="C9" s="0" t="s">
        <v>325</v>
      </c>
      <c r="D9" s="0" t="s">
        <v>326</v>
      </c>
      <c r="E9" s="0" t="s">
        <v>330</v>
      </c>
      <c r="F9" s="1" t="n">
        <v>32</v>
      </c>
      <c r="G9" s="14" t="s">
        <v>328</v>
      </c>
      <c r="H9" s="14" t="s">
        <v>338</v>
      </c>
      <c r="I9" s="15" t="n">
        <v>2</v>
      </c>
      <c r="J9" s="15" t="n">
        <v>8</v>
      </c>
      <c r="K9" s="1" t="n">
        <v>0.011</v>
      </c>
      <c r="L9" s="1" t="n">
        <v>0.064</v>
      </c>
      <c r="M9" s="16" t="n">
        <v>1E-006</v>
      </c>
      <c r="N9" s="0" t="s">
        <v>235</v>
      </c>
    </row>
    <row r="10" customFormat="false" ht="15" hidden="false" customHeight="false" outlineLevel="0" collapsed="false">
      <c r="A10" s="0" t="s">
        <v>276</v>
      </c>
      <c r="B10" s="0" t="s">
        <v>324</v>
      </c>
      <c r="C10" s="0" t="s">
        <v>325</v>
      </c>
      <c r="D10" s="0" t="s">
        <v>326</v>
      </c>
      <c r="E10" s="0" t="s">
        <v>332</v>
      </c>
      <c r="F10" s="1" t="n">
        <v>32</v>
      </c>
      <c r="G10" s="14" t="s">
        <v>328</v>
      </c>
      <c r="H10" s="14" t="s">
        <v>339</v>
      </c>
      <c r="I10" s="15" t="n">
        <v>2</v>
      </c>
      <c r="J10" s="15" t="n">
        <v>8</v>
      </c>
      <c r="K10" s="1" t="n">
        <v>0.011</v>
      </c>
      <c r="L10" s="1" t="n">
        <v>0.064</v>
      </c>
      <c r="M10" s="16" t="n">
        <v>1E-006</v>
      </c>
      <c r="N10" s="0" t="s">
        <v>276</v>
      </c>
    </row>
    <row r="11" customFormat="false" ht="15" hidden="false" customHeight="false" outlineLevel="0" collapsed="false">
      <c r="A11" s="0" t="s">
        <v>277</v>
      </c>
      <c r="B11" s="0" t="s">
        <v>324</v>
      </c>
      <c r="C11" s="0" t="s">
        <v>325</v>
      </c>
      <c r="D11" s="0" t="s">
        <v>326</v>
      </c>
      <c r="E11" s="0" t="s">
        <v>327</v>
      </c>
      <c r="F11" s="1" t="n">
        <v>40</v>
      </c>
      <c r="G11" s="14" t="s">
        <v>328</v>
      </c>
      <c r="H11" s="14" t="s">
        <v>340</v>
      </c>
      <c r="I11" s="15" t="n">
        <v>2</v>
      </c>
      <c r="J11" s="15" t="n">
        <v>8</v>
      </c>
      <c r="K11" s="1" t="n">
        <v>0.011</v>
      </c>
      <c r="L11" s="1" t="n">
        <v>0.064</v>
      </c>
      <c r="M11" s="16" t="n">
        <v>1E-006</v>
      </c>
      <c r="N11" s="0" t="s">
        <v>277</v>
      </c>
    </row>
    <row r="12" customFormat="false" ht="15" hidden="false" customHeight="false" outlineLevel="0" collapsed="false">
      <c r="A12" s="0" t="s">
        <v>278</v>
      </c>
      <c r="B12" s="0" t="s">
        <v>324</v>
      </c>
      <c r="C12" s="0" t="s">
        <v>325</v>
      </c>
      <c r="D12" s="0" t="s">
        <v>326</v>
      </c>
      <c r="E12" s="0" t="s">
        <v>330</v>
      </c>
      <c r="F12" s="1" t="n">
        <v>40</v>
      </c>
      <c r="G12" s="14" t="s">
        <v>328</v>
      </c>
      <c r="H12" s="14" t="s">
        <v>341</v>
      </c>
      <c r="I12" s="15" t="n">
        <v>2</v>
      </c>
      <c r="J12" s="15" t="n">
        <v>8</v>
      </c>
      <c r="K12" s="1" t="n">
        <v>0.011</v>
      </c>
      <c r="L12" s="1" t="n">
        <v>0.064</v>
      </c>
      <c r="M12" s="16" t="n">
        <v>1E-006</v>
      </c>
      <c r="N12" s="0" t="s">
        <v>278</v>
      </c>
    </row>
    <row r="13" customFormat="false" ht="15" hidden="false" customHeight="false" outlineLevel="0" collapsed="false">
      <c r="A13" s="0" t="s">
        <v>279</v>
      </c>
      <c r="B13" s="0" t="s">
        <v>324</v>
      </c>
      <c r="C13" s="0" t="s">
        <v>325</v>
      </c>
      <c r="D13" s="0" t="s">
        <v>326</v>
      </c>
      <c r="E13" s="0" t="s">
        <v>332</v>
      </c>
      <c r="F13" s="1" t="n">
        <v>40</v>
      </c>
      <c r="G13" s="14" t="s">
        <v>328</v>
      </c>
      <c r="H13" s="14" t="s">
        <v>342</v>
      </c>
      <c r="I13" s="15" t="n">
        <v>2</v>
      </c>
      <c r="J13" s="15" t="n">
        <v>8</v>
      </c>
      <c r="K13" s="1" t="n">
        <v>0.011</v>
      </c>
      <c r="L13" s="1" t="n">
        <v>0.064</v>
      </c>
      <c r="M13" s="16" t="n">
        <v>1E-006</v>
      </c>
      <c r="N13" s="0" t="s">
        <v>279</v>
      </c>
    </row>
    <row r="14" customFormat="false" ht="15" hidden="false" customHeight="false" outlineLevel="0" collapsed="false">
      <c r="A14" s="0" t="s">
        <v>280</v>
      </c>
      <c r="B14" s="0" t="s">
        <v>343</v>
      </c>
      <c r="C14" s="0" t="s">
        <v>325</v>
      </c>
      <c r="D14" s="0" t="s">
        <v>344</v>
      </c>
      <c r="E14" s="0" t="s">
        <v>327</v>
      </c>
      <c r="F14" s="1" t="n">
        <v>16</v>
      </c>
      <c r="G14" s="14" t="s">
        <v>328</v>
      </c>
      <c r="H14" s="14" t="s">
        <v>345</v>
      </c>
      <c r="I14" s="15" t="n">
        <v>1</v>
      </c>
      <c r="J14" s="15" t="n">
        <v>4</v>
      </c>
      <c r="K14" s="1" t="n">
        <v>0.011</v>
      </c>
      <c r="L14" s="1" t="n">
        <v>0.064</v>
      </c>
      <c r="M14" s="16" t="n">
        <v>1E-006</v>
      </c>
      <c r="N14" s="0" t="s">
        <v>280</v>
      </c>
    </row>
    <row r="15" customFormat="false" ht="15" hidden="false" customHeight="false" outlineLevel="0" collapsed="false">
      <c r="A15" s="0" t="s">
        <v>281</v>
      </c>
      <c r="B15" s="0" t="s">
        <v>343</v>
      </c>
      <c r="C15" s="0" t="s">
        <v>325</v>
      </c>
      <c r="D15" s="0" t="s">
        <v>344</v>
      </c>
      <c r="E15" s="0" t="s">
        <v>327</v>
      </c>
      <c r="F15" s="1" t="n">
        <v>20</v>
      </c>
      <c r="G15" s="14" t="s">
        <v>328</v>
      </c>
      <c r="H15" s="14" t="s">
        <v>345</v>
      </c>
      <c r="I15" s="15" t="n">
        <v>1</v>
      </c>
      <c r="J15" s="15" t="n">
        <v>4</v>
      </c>
      <c r="K15" s="1" t="n">
        <v>0.011</v>
      </c>
      <c r="L15" s="1" t="n">
        <v>0.064</v>
      </c>
      <c r="M15" s="16" t="n">
        <v>1E-006</v>
      </c>
      <c r="N15" s="0" t="s">
        <v>281</v>
      </c>
    </row>
    <row r="16" customFormat="false" ht="15" hidden="false" customHeight="false" outlineLevel="0" collapsed="false">
      <c r="A16" s="0" t="s">
        <v>282</v>
      </c>
      <c r="B16" s="0" t="s">
        <v>343</v>
      </c>
      <c r="C16" s="0" t="s">
        <v>325</v>
      </c>
      <c r="D16" s="0" t="s">
        <v>344</v>
      </c>
      <c r="E16" s="0" t="s">
        <v>327</v>
      </c>
      <c r="F16" s="1" t="n">
        <v>32</v>
      </c>
      <c r="G16" s="14" t="s">
        <v>328</v>
      </c>
      <c r="H16" s="14" t="s">
        <v>345</v>
      </c>
      <c r="I16" s="15" t="n">
        <v>2</v>
      </c>
      <c r="J16" s="15" t="n">
        <v>8</v>
      </c>
      <c r="K16" s="1" t="n">
        <v>0.011</v>
      </c>
      <c r="L16" s="1" t="n">
        <v>0.064</v>
      </c>
      <c r="M16" s="16" t="n">
        <v>1E-006</v>
      </c>
      <c r="N16" s="0" t="s">
        <v>282</v>
      </c>
    </row>
    <row r="17" customFormat="false" ht="15" hidden="false" customHeight="false" outlineLevel="0" collapsed="false">
      <c r="A17" s="0" t="s">
        <v>283</v>
      </c>
      <c r="B17" s="0" t="s">
        <v>343</v>
      </c>
      <c r="C17" s="0" t="s">
        <v>325</v>
      </c>
      <c r="D17" s="0" t="s">
        <v>344</v>
      </c>
      <c r="E17" s="0" t="s">
        <v>327</v>
      </c>
      <c r="F17" s="1" t="n">
        <v>40</v>
      </c>
      <c r="G17" s="14" t="s">
        <v>328</v>
      </c>
      <c r="H17" s="14" t="s">
        <v>345</v>
      </c>
      <c r="I17" s="15" t="n">
        <v>2</v>
      </c>
      <c r="J17" s="15" t="n">
        <v>8</v>
      </c>
      <c r="K17" s="1" t="n">
        <v>0.011</v>
      </c>
      <c r="L17" s="1" t="n">
        <v>0.064</v>
      </c>
      <c r="M17" s="16" t="n">
        <v>1E-006</v>
      </c>
      <c r="N17" s="0" t="s">
        <v>283</v>
      </c>
    </row>
    <row r="18" customFormat="false" ht="15" hidden="false" customHeight="false" outlineLevel="0" collapsed="false">
      <c r="A18" s="0" t="s">
        <v>37</v>
      </c>
      <c r="B18" s="0" t="s">
        <v>324</v>
      </c>
      <c r="C18" s="0" t="s">
        <v>346</v>
      </c>
      <c r="D18" s="0" t="s">
        <v>326</v>
      </c>
      <c r="E18" s="0" t="s">
        <v>327</v>
      </c>
      <c r="F18" s="1" t="n">
        <v>16</v>
      </c>
      <c r="G18" s="14" t="s">
        <v>328</v>
      </c>
      <c r="H18" s="14" t="s">
        <v>347</v>
      </c>
      <c r="I18" s="15" t="n">
        <v>1</v>
      </c>
      <c r="J18" s="15" t="n">
        <v>4</v>
      </c>
      <c r="K18" s="1" t="n">
        <v>0.034</v>
      </c>
      <c r="L18" s="1" t="n">
        <v>0.151</v>
      </c>
      <c r="M18" s="16" t="n">
        <v>2E-005</v>
      </c>
      <c r="N18" s="0" t="s">
        <v>37</v>
      </c>
    </row>
    <row r="19" customFormat="false" ht="15" hidden="false" customHeight="false" outlineLevel="0" collapsed="false">
      <c r="A19" s="0" t="s">
        <v>72</v>
      </c>
      <c r="B19" s="0" t="s">
        <v>324</v>
      </c>
      <c r="C19" s="0" t="s">
        <v>346</v>
      </c>
      <c r="D19" s="0" t="s">
        <v>326</v>
      </c>
      <c r="E19" s="0" t="s">
        <v>330</v>
      </c>
      <c r="F19" s="1" t="n">
        <v>16</v>
      </c>
      <c r="G19" s="14" t="s">
        <v>328</v>
      </c>
      <c r="H19" s="14" t="s">
        <v>348</v>
      </c>
      <c r="I19" s="15" t="n">
        <v>1</v>
      </c>
      <c r="J19" s="15" t="n">
        <v>4</v>
      </c>
      <c r="K19" s="1" t="n">
        <v>0.034</v>
      </c>
      <c r="L19" s="1" t="n">
        <v>0.151</v>
      </c>
      <c r="M19" s="16" t="n">
        <v>2E-005</v>
      </c>
      <c r="N19" s="0" t="s">
        <v>72</v>
      </c>
    </row>
    <row r="20" customFormat="false" ht="15" hidden="false" customHeight="false" outlineLevel="0" collapsed="false">
      <c r="A20" s="0" t="s">
        <v>249</v>
      </c>
      <c r="B20" s="0" t="s">
        <v>324</v>
      </c>
      <c r="C20" s="0" t="s">
        <v>346</v>
      </c>
      <c r="D20" s="0" t="s">
        <v>326</v>
      </c>
      <c r="E20" s="0" t="s">
        <v>332</v>
      </c>
      <c r="F20" s="1" t="n">
        <v>16</v>
      </c>
      <c r="G20" s="14" t="s">
        <v>328</v>
      </c>
      <c r="H20" s="14" t="s">
        <v>349</v>
      </c>
      <c r="I20" s="15" t="n">
        <v>1</v>
      </c>
      <c r="J20" s="15" t="n">
        <v>4</v>
      </c>
      <c r="K20" s="1" t="n">
        <v>0.034</v>
      </c>
      <c r="L20" s="1" t="n">
        <v>0.151</v>
      </c>
      <c r="M20" s="16" t="n">
        <v>2E-005</v>
      </c>
      <c r="N20" s="0" t="s">
        <v>249</v>
      </c>
    </row>
    <row r="21" customFormat="false" ht="15" hidden="false" customHeight="false" outlineLevel="0" collapsed="false">
      <c r="A21" s="0" t="s">
        <v>284</v>
      </c>
      <c r="B21" s="0" t="s">
        <v>324</v>
      </c>
      <c r="C21" s="0" t="s">
        <v>346</v>
      </c>
      <c r="D21" s="0" t="s">
        <v>326</v>
      </c>
      <c r="E21" s="0" t="s">
        <v>327</v>
      </c>
      <c r="F21" s="1" t="n">
        <v>20</v>
      </c>
      <c r="G21" s="14" t="s">
        <v>328</v>
      </c>
      <c r="H21" s="14" t="s">
        <v>350</v>
      </c>
      <c r="I21" s="15" t="n">
        <v>1</v>
      </c>
      <c r="J21" s="15" t="n">
        <v>4</v>
      </c>
      <c r="K21" s="1" t="n">
        <v>0.034</v>
      </c>
      <c r="L21" s="1" t="n">
        <v>0.151</v>
      </c>
      <c r="M21" s="16" t="n">
        <v>2E-005</v>
      </c>
      <c r="N21" s="0" t="s">
        <v>284</v>
      </c>
    </row>
    <row r="22" customFormat="false" ht="15" hidden="false" customHeight="false" outlineLevel="0" collapsed="false">
      <c r="A22" s="0" t="s">
        <v>116</v>
      </c>
      <c r="B22" s="0" t="s">
        <v>324</v>
      </c>
      <c r="C22" s="0" t="s">
        <v>346</v>
      </c>
      <c r="D22" s="0" t="s">
        <v>326</v>
      </c>
      <c r="E22" s="0" t="s">
        <v>330</v>
      </c>
      <c r="F22" s="1" t="n">
        <v>20</v>
      </c>
      <c r="G22" s="14" t="s">
        <v>328</v>
      </c>
      <c r="H22" s="14" t="s">
        <v>351</v>
      </c>
      <c r="I22" s="15" t="n">
        <v>1</v>
      </c>
      <c r="J22" s="15" t="n">
        <v>4</v>
      </c>
      <c r="K22" s="1" t="n">
        <v>0.034</v>
      </c>
      <c r="L22" s="1" t="n">
        <v>0.151</v>
      </c>
      <c r="M22" s="16" t="n">
        <v>2E-005</v>
      </c>
      <c r="N22" s="0" t="s">
        <v>116</v>
      </c>
    </row>
    <row r="23" customFormat="false" ht="15" hidden="false" customHeight="false" outlineLevel="0" collapsed="false">
      <c r="A23" s="0" t="s">
        <v>285</v>
      </c>
      <c r="B23" s="0" t="s">
        <v>324</v>
      </c>
      <c r="C23" s="0" t="s">
        <v>346</v>
      </c>
      <c r="D23" s="0" t="s">
        <v>326</v>
      </c>
      <c r="E23" s="0" t="s">
        <v>332</v>
      </c>
      <c r="F23" s="1" t="n">
        <v>20</v>
      </c>
      <c r="G23" s="14" t="s">
        <v>328</v>
      </c>
      <c r="H23" s="14" t="s">
        <v>352</v>
      </c>
      <c r="I23" s="15" t="n">
        <v>1</v>
      </c>
      <c r="J23" s="15" t="n">
        <v>4</v>
      </c>
      <c r="K23" s="1" t="n">
        <v>0.034</v>
      </c>
      <c r="L23" s="1" t="n">
        <v>0.151</v>
      </c>
      <c r="M23" s="16" t="n">
        <v>2E-005</v>
      </c>
      <c r="N23" s="0" t="s">
        <v>285</v>
      </c>
    </row>
    <row r="24" customFormat="false" ht="15" hidden="false" customHeight="false" outlineLevel="0" collapsed="false">
      <c r="A24" s="0" t="s">
        <v>53</v>
      </c>
      <c r="B24" s="0" t="s">
        <v>324</v>
      </c>
      <c r="C24" s="0" t="s">
        <v>346</v>
      </c>
      <c r="D24" s="0" t="s">
        <v>326</v>
      </c>
      <c r="E24" s="0" t="s">
        <v>327</v>
      </c>
      <c r="F24" s="1" t="n">
        <v>32</v>
      </c>
      <c r="G24" s="14" t="s">
        <v>328</v>
      </c>
      <c r="H24" s="14" t="s">
        <v>353</v>
      </c>
      <c r="I24" s="15" t="n">
        <v>2</v>
      </c>
      <c r="J24" s="15" t="n">
        <v>8</v>
      </c>
      <c r="K24" s="1" t="n">
        <v>0.034</v>
      </c>
      <c r="L24" s="1" t="n">
        <v>0.151</v>
      </c>
      <c r="M24" s="16" t="n">
        <v>2E-005</v>
      </c>
      <c r="N24" s="0" t="s">
        <v>53</v>
      </c>
    </row>
    <row r="25" customFormat="false" ht="15" hidden="false" customHeight="false" outlineLevel="0" collapsed="false">
      <c r="A25" s="0" t="s">
        <v>97</v>
      </c>
      <c r="B25" s="0" t="s">
        <v>324</v>
      </c>
      <c r="C25" s="0" t="s">
        <v>346</v>
      </c>
      <c r="D25" s="0" t="s">
        <v>326</v>
      </c>
      <c r="E25" s="0" t="s">
        <v>330</v>
      </c>
      <c r="F25" s="1" t="n">
        <v>32</v>
      </c>
      <c r="G25" s="14" t="s">
        <v>328</v>
      </c>
      <c r="H25" s="14" t="s">
        <v>354</v>
      </c>
      <c r="I25" s="15" t="n">
        <v>2</v>
      </c>
      <c r="J25" s="15" t="n">
        <v>8</v>
      </c>
      <c r="K25" s="1" t="n">
        <v>0.034</v>
      </c>
      <c r="L25" s="1" t="n">
        <v>0.151</v>
      </c>
      <c r="M25" s="16" t="n">
        <v>2E-005</v>
      </c>
      <c r="N25" s="0" t="s">
        <v>97</v>
      </c>
    </row>
    <row r="26" customFormat="false" ht="15" hidden="false" customHeight="false" outlineLevel="0" collapsed="false">
      <c r="A26" s="0" t="s">
        <v>103</v>
      </c>
      <c r="B26" s="0" t="s">
        <v>324</v>
      </c>
      <c r="C26" s="0" t="s">
        <v>346</v>
      </c>
      <c r="D26" s="0" t="s">
        <v>326</v>
      </c>
      <c r="E26" s="0" t="s">
        <v>332</v>
      </c>
      <c r="F26" s="1" t="n">
        <v>32</v>
      </c>
      <c r="G26" s="14" t="s">
        <v>328</v>
      </c>
      <c r="H26" s="14" t="s">
        <v>355</v>
      </c>
      <c r="I26" s="15" t="n">
        <v>2</v>
      </c>
      <c r="J26" s="15" t="n">
        <v>8</v>
      </c>
      <c r="K26" s="1" t="n">
        <v>0.034</v>
      </c>
      <c r="L26" s="1" t="n">
        <v>0.151</v>
      </c>
      <c r="M26" s="16" t="n">
        <v>2E-005</v>
      </c>
      <c r="N26" s="0" t="s">
        <v>103</v>
      </c>
    </row>
    <row r="27" customFormat="false" ht="15" hidden="false" customHeight="false" outlineLevel="0" collapsed="false">
      <c r="A27" s="0" t="s">
        <v>286</v>
      </c>
      <c r="B27" s="0" t="s">
        <v>343</v>
      </c>
      <c r="C27" s="0" t="s">
        <v>346</v>
      </c>
      <c r="D27" s="0" t="s">
        <v>344</v>
      </c>
      <c r="E27" s="0" t="s">
        <v>327</v>
      </c>
      <c r="F27" s="1" t="n">
        <v>16</v>
      </c>
      <c r="G27" s="14" t="s">
        <v>328</v>
      </c>
      <c r="H27" s="14" t="s">
        <v>345</v>
      </c>
      <c r="I27" s="15" t="n">
        <v>1</v>
      </c>
      <c r="J27" s="15" t="n">
        <v>4</v>
      </c>
      <c r="K27" s="1" t="n">
        <v>0.034</v>
      </c>
      <c r="L27" s="1" t="n">
        <v>0.151</v>
      </c>
      <c r="M27" s="16" t="n">
        <v>2E-005</v>
      </c>
      <c r="N27" s="0" t="s">
        <v>286</v>
      </c>
    </row>
    <row r="28" customFormat="false" ht="15" hidden="false" customHeight="false" outlineLevel="0" collapsed="false">
      <c r="A28" s="0" t="s">
        <v>287</v>
      </c>
      <c r="B28" s="0" t="s">
        <v>343</v>
      </c>
      <c r="C28" s="0" t="s">
        <v>346</v>
      </c>
      <c r="D28" s="0" t="s">
        <v>344</v>
      </c>
      <c r="E28" s="0" t="s">
        <v>327</v>
      </c>
      <c r="F28" s="1" t="n">
        <v>20</v>
      </c>
      <c r="G28" s="14" t="s">
        <v>328</v>
      </c>
      <c r="H28" s="14" t="s">
        <v>345</v>
      </c>
      <c r="I28" s="15" t="n">
        <v>1</v>
      </c>
      <c r="J28" s="15" t="n">
        <v>4</v>
      </c>
      <c r="K28" s="1" t="n">
        <v>0.034</v>
      </c>
      <c r="L28" s="1" t="n">
        <v>0.151</v>
      </c>
      <c r="M28" s="16" t="n">
        <v>2E-005</v>
      </c>
      <c r="N28" s="0" t="s">
        <v>287</v>
      </c>
    </row>
    <row r="29" customFormat="false" ht="15" hidden="false" customHeight="false" outlineLevel="0" collapsed="false">
      <c r="A29" s="0" t="s">
        <v>288</v>
      </c>
      <c r="B29" s="0" t="s">
        <v>343</v>
      </c>
      <c r="C29" s="0" t="s">
        <v>346</v>
      </c>
      <c r="D29" s="0" t="s">
        <v>344</v>
      </c>
      <c r="E29" s="0" t="s">
        <v>327</v>
      </c>
      <c r="F29" s="1" t="n">
        <v>32</v>
      </c>
      <c r="G29" s="14" t="s">
        <v>328</v>
      </c>
      <c r="H29" s="14" t="s">
        <v>345</v>
      </c>
      <c r="I29" s="15" t="n">
        <v>2</v>
      </c>
      <c r="J29" s="15" t="n">
        <v>8</v>
      </c>
      <c r="K29" s="1" t="n">
        <v>0.034</v>
      </c>
      <c r="L29" s="1" t="n">
        <v>0.151</v>
      </c>
      <c r="M29" s="16" t="n">
        <v>2E-005</v>
      </c>
      <c r="N29" s="0" t="s">
        <v>288</v>
      </c>
    </row>
    <row r="30" customFormat="false" ht="15" hidden="false" customHeight="false" outlineLevel="0" collapsed="false">
      <c r="A30" s="0" t="s">
        <v>289</v>
      </c>
      <c r="B30" s="0" t="s">
        <v>324</v>
      </c>
      <c r="C30" s="0" t="s">
        <v>356</v>
      </c>
      <c r="D30" s="0" t="s">
        <v>326</v>
      </c>
      <c r="E30" s="0" t="s">
        <v>327</v>
      </c>
      <c r="F30" s="1" t="n">
        <v>15</v>
      </c>
      <c r="G30" s="14" t="s">
        <v>328</v>
      </c>
      <c r="H30" s="14" t="s">
        <v>357</v>
      </c>
      <c r="I30" s="15" t="n">
        <v>1</v>
      </c>
      <c r="J30" s="15" t="n">
        <v>4</v>
      </c>
      <c r="K30" s="1" t="n">
        <v>0.041</v>
      </c>
      <c r="L30" s="1" t="n">
        <v>0.251</v>
      </c>
      <c r="M30" s="16" t="n">
        <v>2E-005</v>
      </c>
      <c r="N30" s="0" t="s">
        <v>289</v>
      </c>
    </row>
    <row r="31" customFormat="false" ht="15" hidden="false" customHeight="false" outlineLevel="0" collapsed="false">
      <c r="A31" s="0" t="s">
        <v>290</v>
      </c>
      <c r="B31" s="0" t="s">
        <v>324</v>
      </c>
      <c r="C31" s="0" t="s">
        <v>356</v>
      </c>
      <c r="D31" s="0" t="s">
        <v>326</v>
      </c>
      <c r="E31" s="0" t="s">
        <v>330</v>
      </c>
      <c r="F31" s="1" t="n">
        <v>15</v>
      </c>
      <c r="G31" s="14" t="s">
        <v>328</v>
      </c>
      <c r="H31" s="14" t="s">
        <v>358</v>
      </c>
      <c r="I31" s="15" t="n">
        <v>1</v>
      </c>
      <c r="J31" s="15" t="n">
        <v>4</v>
      </c>
      <c r="K31" s="1" t="n">
        <v>0.041</v>
      </c>
      <c r="L31" s="1" t="n">
        <v>0.251</v>
      </c>
      <c r="M31" s="16" t="n">
        <v>2E-005</v>
      </c>
      <c r="N31" s="0" t="s">
        <v>290</v>
      </c>
    </row>
    <row r="32" customFormat="false" ht="15" hidden="false" customHeight="false" outlineLevel="0" collapsed="false">
      <c r="A32" s="0" t="s">
        <v>291</v>
      </c>
      <c r="B32" s="0" t="s">
        <v>324</v>
      </c>
      <c r="C32" s="0" t="s">
        <v>356</v>
      </c>
      <c r="D32" s="0" t="s">
        <v>326</v>
      </c>
      <c r="E32" s="0" t="s">
        <v>332</v>
      </c>
      <c r="F32" s="1" t="n">
        <v>15</v>
      </c>
      <c r="G32" s="14" t="s">
        <v>359</v>
      </c>
      <c r="H32" s="14" t="s">
        <v>360</v>
      </c>
      <c r="I32" s="15" t="n">
        <v>1</v>
      </c>
      <c r="J32" s="15" t="n">
        <v>4</v>
      </c>
      <c r="K32" s="1" t="n">
        <v>0.041</v>
      </c>
      <c r="L32" s="1" t="n">
        <v>0.251</v>
      </c>
      <c r="M32" s="16" t="n">
        <v>2E-005</v>
      </c>
      <c r="N32" s="0" t="s">
        <v>291</v>
      </c>
    </row>
    <row r="33" customFormat="false" ht="15" hidden="false" customHeight="false" outlineLevel="0" collapsed="false">
      <c r="A33" s="0" t="s">
        <v>45</v>
      </c>
      <c r="B33" s="0" t="s">
        <v>324</v>
      </c>
      <c r="C33" s="0" t="s">
        <v>356</v>
      </c>
      <c r="D33" s="0" t="s">
        <v>326</v>
      </c>
      <c r="E33" s="0" t="s">
        <v>327</v>
      </c>
      <c r="F33" s="1" t="n">
        <v>16</v>
      </c>
      <c r="G33" s="14" t="s">
        <v>359</v>
      </c>
      <c r="H33" s="14" t="s">
        <v>361</v>
      </c>
      <c r="I33" s="15" t="n">
        <v>1</v>
      </c>
      <c r="J33" s="15" t="n">
        <v>4</v>
      </c>
      <c r="K33" s="1" t="n">
        <v>0.041</v>
      </c>
      <c r="L33" s="1" t="n">
        <v>0.251</v>
      </c>
      <c r="M33" s="16" t="n">
        <v>2E-005</v>
      </c>
      <c r="N33" s="0" t="s">
        <v>45</v>
      </c>
    </row>
    <row r="34" customFormat="false" ht="15" hidden="false" customHeight="false" outlineLevel="0" collapsed="false">
      <c r="A34" s="0" t="s">
        <v>148</v>
      </c>
      <c r="B34" s="0" t="s">
        <v>324</v>
      </c>
      <c r="C34" s="0" t="s">
        <v>356</v>
      </c>
      <c r="D34" s="0" t="s">
        <v>326</v>
      </c>
      <c r="E34" s="0" t="s">
        <v>330</v>
      </c>
      <c r="F34" s="1" t="n">
        <v>16</v>
      </c>
      <c r="G34" s="14" t="s">
        <v>359</v>
      </c>
      <c r="H34" s="14" t="s">
        <v>362</v>
      </c>
      <c r="I34" s="15" t="n">
        <v>1</v>
      </c>
      <c r="J34" s="15" t="n">
        <v>4</v>
      </c>
      <c r="K34" s="1" t="n">
        <v>0.041</v>
      </c>
      <c r="L34" s="1" t="n">
        <v>0.251</v>
      </c>
      <c r="M34" s="16" t="n">
        <v>2E-005</v>
      </c>
      <c r="N34" s="0" t="s">
        <v>148</v>
      </c>
    </row>
    <row r="35" customFormat="false" ht="15" hidden="false" customHeight="false" outlineLevel="0" collapsed="false">
      <c r="A35" s="0" t="s">
        <v>65</v>
      </c>
      <c r="B35" s="0" t="s">
        <v>324</v>
      </c>
      <c r="C35" s="0" t="s">
        <v>356</v>
      </c>
      <c r="D35" s="0" t="s">
        <v>326</v>
      </c>
      <c r="E35" s="0" t="s">
        <v>332</v>
      </c>
      <c r="F35" s="1" t="n">
        <v>16</v>
      </c>
      <c r="G35" s="14" t="s">
        <v>359</v>
      </c>
      <c r="H35" s="14" t="s">
        <v>363</v>
      </c>
      <c r="I35" s="15" t="n">
        <v>1</v>
      </c>
      <c r="J35" s="15" t="n">
        <v>4</v>
      </c>
      <c r="K35" s="1" t="n">
        <v>0.041</v>
      </c>
      <c r="L35" s="1" t="n">
        <v>0.251</v>
      </c>
      <c r="M35" s="16" t="n">
        <v>2E-005</v>
      </c>
      <c r="N35" s="0" t="s">
        <v>65</v>
      </c>
    </row>
    <row r="36" customFormat="false" ht="15" hidden="false" customHeight="false" outlineLevel="0" collapsed="false">
      <c r="A36" s="0" t="s">
        <v>292</v>
      </c>
      <c r="B36" s="0" t="s">
        <v>324</v>
      </c>
      <c r="C36" s="0" t="s">
        <v>356</v>
      </c>
      <c r="D36" s="0" t="s">
        <v>326</v>
      </c>
      <c r="E36" s="0" t="s">
        <v>327</v>
      </c>
      <c r="F36" s="1" t="n">
        <v>30</v>
      </c>
      <c r="G36" s="14" t="s">
        <v>359</v>
      </c>
      <c r="H36" s="14" t="s">
        <v>364</v>
      </c>
      <c r="I36" s="15" t="n">
        <v>2</v>
      </c>
      <c r="J36" s="15" t="n">
        <v>8</v>
      </c>
      <c r="K36" s="1" t="n">
        <v>0.041</v>
      </c>
      <c r="L36" s="1" t="n">
        <v>0.251</v>
      </c>
      <c r="M36" s="16" t="n">
        <v>2E-005</v>
      </c>
      <c r="N36" s="0" t="s">
        <v>292</v>
      </c>
    </row>
    <row r="37" customFormat="false" ht="15" hidden="false" customHeight="false" outlineLevel="0" collapsed="false">
      <c r="A37" s="0" t="s">
        <v>293</v>
      </c>
      <c r="B37" s="0" t="s">
        <v>324</v>
      </c>
      <c r="C37" s="0" t="s">
        <v>356</v>
      </c>
      <c r="D37" s="0" t="s">
        <v>326</v>
      </c>
      <c r="E37" s="0" t="s">
        <v>330</v>
      </c>
      <c r="F37" s="1" t="n">
        <v>30</v>
      </c>
      <c r="G37" s="14" t="s">
        <v>359</v>
      </c>
      <c r="H37" s="14" t="s">
        <v>365</v>
      </c>
      <c r="I37" s="15" t="n">
        <v>2</v>
      </c>
      <c r="J37" s="15" t="n">
        <v>8</v>
      </c>
      <c r="K37" s="1" t="n">
        <v>0.041</v>
      </c>
      <c r="L37" s="1" t="n">
        <v>0.251</v>
      </c>
      <c r="M37" s="16" t="n">
        <v>2E-005</v>
      </c>
      <c r="N37" s="0" t="s">
        <v>293</v>
      </c>
    </row>
    <row r="38" customFormat="false" ht="15" hidden="false" customHeight="false" outlineLevel="0" collapsed="false">
      <c r="A38" s="0" t="s">
        <v>294</v>
      </c>
      <c r="B38" s="0" t="s">
        <v>324</v>
      </c>
      <c r="C38" s="0" t="s">
        <v>356</v>
      </c>
      <c r="D38" s="0" t="s">
        <v>326</v>
      </c>
      <c r="E38" s="0" t="s">
        <v>332</v>
      </c>
      <c r="F38" s="1" t="n">
        <v>30</v>
      </c>
      <c r="G38" s="14" t="s">
        <v>359</v>
      </c>
      <c r="H38" s="14" t="s">
        <v>366</v>
      </c>
      <c r="I38" s="15" t="n">
        <v>2</v>
      </c>
      <c r="J38" s="15" t="n">
        <v>8</v>
      </c>
      <c r="K38" s="1" t="n">
        <v>0.041</v>
      </c>
      <c r="L38" s="1" t="n">
        <v>0.251</v>
      </c>
      <c r="M38" s="16" t="n">
        <v>2E-005</v>
      </c>
      <c r="N38" s="0" t="s">
        <v>294</v>
      </c>
    </row>
    <row r="39" customFormat="false" ht="15" hidden="false" customHeight="false" outlineLevel="0" collapsed="false">
      <c r="A39" s="0" t="s">
        <v>194</v>
      </c>
      <c r="B39" s="0" t="s">
        <v>324</v>
      </c>
      <c r="C39" s="0" t="s">
        <v>356</v>
      </c>
      <c r="D39" s="0" t="s">
        <v>326</v>
      </c>
      <c r="E39" s="0" t="s">
        <v>327</v>
      </c>
      <c r="F39" s="1" t="n">
        <v>32</v>
      </c>
      <c r="G39" s="14" t="s">
        <v>359</v>
      </c>
      <c r="H39" s="14" t="s">
        <v>364</v>
      </c>
      <c r="I39" s="15" t="n">
        <v>2</v>
      </c>
      <c r="J39" s="15" t="n">
        <v>8</v>
      </c>
      <c r="K39" s="1" t="n">
        <v>0.041</v>
      </c>
      <c r="L39" s="1" t="n">
        <v>0.251</v>
      </c>
      <c r="M39" s="16" t="n">
        <v>2E-005</v>
      </c>
      <c r="N39" s="0" t="s">
        <v>194</v>
      </c>
    </row>
    <row r="40" customFormat="false" ht="15" hidden="false" customHeight="false" outlineLevel="0" collapsed="false">
      <c r="A40" s="0" t="s">
        <v>295</v>
      </c>
      <c r="B40" s="0" t="s">
        <v>324</v>
      </c>
      <c r="C40" s="0" t="s">
        <v>356</v>
      </c>
      <c r="D40" s="0" t="s">
        <v>326</v>
      </c>
      <c r="E40" s="0" t="s">
        <v>330</v>
      </c>
      <c r="F40" s="1" t="n">
        <v>32</v>
      </c>
      <c r="G40" s="14" t="s">
        <v>359</v>
      </c>
      <c r="H40" s="14" t="s">
        <v>365</v>
      </c>
      <c r="I40" s="15" t="n">
        <v>1</v>
      </c>
      <c r="J40" s="15" t="n">
        <v>8</v>
      </c>
      <c r="K40" s="1" t="n">
        <v>0.041</v>
      </c>
      <c r="L40" s="1" t="n">
        <v>0.251</v>
      </c>
      <c r="M40" s="16" t="n">
        <v>2E-005</v>
      </c>
      <c r="N40" s="0" t="s">
        <v>295</v>
      </c>
    </row>
    <row r="41" customFormat="false" ht="15" hidden="false" customHeight="false" outlineLevel="0" collapsed="false">
      <c r="A41" s="0" t="s">
        <v>296</v>
      </c>
      <c r="B41" s="0" t="s">
        <v>324</v>
      </c>
      <c r="C41" s="0" t="s">
        <v>356</v>
      </c>
      <c r="D41" s="0" t="s">
        <v>326</v>
      </c>
      <c r="E41" s="0" t="s">
        <v>332</v>
      </c>
      <c r="F41" s="1" t="n">
        <v>32</v>
      </c>
      <c r="G41" s="14" t="s">
        <v>359</v>
      </c>
      <c r="H41" s="14" t="s">
        <v>366</v>
      </c>
      <c r="I41" s="15" t="n">
        <v>2</v>
      </c>
      <c r="J41" s="15" t="n">
        <v>8</v>
      </c>
      <c r="K41" s="1" t="n">
        <v>0.041</v>
      </c>
      <c r="L41" s="1" t="n">
        <v>0.251</v>
      </c>
      <c r="M41" s="16" t="n">
        <v>2E-005</v>
      </c>
      <c r="N41" s="0" t="s">
        <v>296</v>
      </c>
    </row>
    <row r="42" customFormat="false" ht="15" hidden="false" customHeight="false" outlineLevel="0" collapsed="false">
      <c r="A42" s="0" t="s">
        <v>297</v>
      </c>
      <c r="B42" s="0" t="s">
        <v>343</v>
      </c>
      <c r="C42" s="0" t="s">
        <v>356</v>
      </c>
      <c r="D42" s="0" t="s">
        <v>344</v>
      </c>
      <c r="E42" s="0" t="s">
        <v>327</v>
      </c>
      <c r="F42" s="1" t="n">
        <v>15</v>
      </c>
      <c r="G42" s="14" t="s">
        <v>367</v>
      </c>
      <c r="H42" s="14" t="s">
        <v>345</v>
      </c>
      <c r="I42" s="15" t="n">
        <v>1</v>
      </c>
      <c r="J42" s="15" t="n">
        <v>4</v>
      </c>
      <c r="K42" s="1" t="n">
        <v>0.041</v>
      </c>
      <c r="L42" s="1" t="n">
        <v>0.251</v>
      </c>
      <c r="M42" s="16" t="n">
        <v>2E-005</v>
      </c>
      <c r="N42" s="0" t="s">
        <v>297</v>
      </c>
    </row>
    <row r="43" customFormat="false" ht="15" hidden="false" customHeight="false" outlineLevel="0" collapsed="false">
      <c r="A43" s="0" t="s">
        <v>298</v>
      </c>
      <c r="B43" s="0" t="s">
        <v>343</v>
      </c>
      <c r="C43" s="0" t="s">
        <v>356</v>
      </c>
      <c r="D43" s="0" t="s">
        <v>344</v>
      </c>
      <c r="E43" s="0" t="s">
        <v>327</v>
      </c>
      <c r="F43" s="1" t="n">
        <v>30</v>
      </c>
      <c r="G43" s="14" t="s">
        <v>367</v>
      </c>
      <c r="H43" s="14" t="s">
        <v>345</v>
      </c>
      <c r="I43" s="15" t="n">
        <v>2</v>
      </c>
      <c r="J43" s="15" t="n">
        <v>8</v>
      </c>
      <c r="K43" s="1" t="n">
        <v>0.041</v>
      </c>
      <c r="L43" s="1" t="n">
        <v>0.251</v>
      </c>
      <c r="M43" s="16" t="n">
        <v>2E-005</v>
      </c>
      <c r="N43" s="0" t="s">
        <v>298</v>
      </c>
    </row>
    <row r="44" customFormat="false" ht="15" hidden="false" customHeight="false" outlineLevel="0" collapsed="false">
      <c r="A44" s="0" t="s">
        <v>299</v>
      </c>
      <c r="B44" s="0" t="s">
        <v>343</v>
      </c>
      <c r="C44" s="0" t="s">
        <v>356</v>
      </c>
      <c r="D44" s="0" t="s">
        <v>344</v>
      </c>
      <c r="E44" s="0" t="s">
        <v>327</v>
      </c>
      <c r="F44" s="1" t="n">
        <v>16</v>
      </c>
      <c r="G44" s="14" t="s">
        <v>368</v>
      </c>
      <c r="H44" s="14" t="s">
        <v>345</v>
      </c>
      <c r="I44" s="15" t="n">
        <v>1</v>
      </c>
      <c r="J44" s="15" t="n">
        <v>4</v>
      </c>
      <c r="K44" s="1" t="n">
        <v>0.041</v>
      </c>
      <c r="L44" s="1" t="n">
        <v>0.251</v>
      </c>
      <c r="M44" s="16" t="n">
        <v>2E-005</v>
      </c>
      <c r="N44" s="0" t="s">
        <v>299</v>
      </c>
    </row>
    <row r="45" customFormat="false" ht="15" hidden="false" customHeight="false" outlineLevel="0" collapsed="false">
      <c r="A45" s="0" t="s">
        <v>300</v>
      </c>
      <c r="B45" s="0" t="s">
        <v>343</v>
      </c>
      <c r="C45" s="0" t="s">
        <v>356</v>
      </c>
      <c r="D45" s="0" t="s">
        <v>344</v>
      </c>
      <c r="E45" s="0" t="s">
        <v>327</v>
      </c>
      <c r="F45" s="1" t="n">
        <v>32</v>
      </c>
      <c r="G45" s="14" t="s">
        <v>368</v>
      </c>
      <c r="H45" s="14" t="s">
        <v>345</v>
      </c>
      <c r="I45" s="15" t="n">
        <v>2</v>
      </c>
      <c r="J45" s="15" t="n">
        <v>8</v>
      </c>
      <c r="K45" s="1" t="n">
        <v>0.041</v>
      </c>
      <c r="L45" s="1" t="n">
        <v>0.251</v>
      </c>
      <c r="M45" s="16" t="n">
        <v>2E-005</v>
      </c>
      <c r="N45" s="0" t="s">
        <v>300</v>
      </c>
    </row>
    <row r="46" customFormat="false" ht="15" hidden="false" customHeight="false" outlineLevel="0" collapsed="false">
      <c r="A46" s="0" t="s">
        <v>301</v>
      </c>
      <c r="B46" s="0" t="s">
        <v>324</v>
      </c>
      <c r="C46" s="0" t="s">
        <v>369</v>
      </c>
      <c r="D46" s="0" t="s">
        <v>326</v>
      </c>
      <c r="E46" s="0" t="s">
        <v>327</v>
      </c>
      <c r="F46" s="1" t="n">
        <v>15</v>
      </c>
      <c r="G46" s="14" t="s">
        <v>370</v>
      </c>
      <c r="H46" s="14" t="s">
        <v>371</v>
      </c>
      <c r="I46" s="15" t="n">
        <v>1</v>
      </c>
      <c r="J46" s="15" t="n">
        <v>4</v>
      </c>
      <c r="K46" s="1" t="n">
        <v>0.041</v>
      </c>
      <c r="L46" s="1" t="n">
        <v>0.251</v>
      </c>
      <c r="M46" s="16" t="n">
        <v>2E-005</v>
      </c>
      <c r="N46" s="0" t="s">
        <v>301</v>
      </c>
    </row>
    <row r="47" customFormat="false" ht="15" hidden="false" customHeight="false" outlineLevel="0" collapsed="false">
      <c r="A47" s="0" t="s">
        <v>61</v>
      </c>
      <c r="B47" s="0" t="s">
        <v>324</v>
      </c>
      <c r="C47" s="0" t="s">
        <v>369</v>
      </c>
      <c r="D47" s="0" t="s">
        <v>326</v>
      </c>
      <c r="E47" s="0" t="s">
        <v>330</v>
      </c>
      <c r="F47" s="1" t="n">
        <v>15</v>
      </c>
      <c r="G47" s="14" t="s">
        <v>372</v>
      </c>
      <c r="H47" s="14" t="s">
        <v>373</v>
      </c>
      <c r="I47" s="15" t="n">
        <v>1</v>
      </c>
      <c r="J47" s="15" t="n">
        <v>4</v>
      </c>
      <c r="K47" s="1" t="n">
        <v>0.041</v>
      </c>
      <c r="L47" s="1" t="n">
        <v>0.251</v>
      </c>
      <c r="M47" s="16" t="n">
        <v>2E-005</v>
      </c>
      <c r="N47" s="0" t="s">
        <v>61</v>
      </c>
    </row>
    <row r="48" customFormat="false" ht="15" hidden="false" customHeight="false" outlineLevel="0" collapsed="false">
      <c r="A48" s="0" t="s">
        <v>302</v>
      </c>
      <c r="B48" s="0" t="s">
        <v>324</v>
      </c>
      <c r="C48" s="0" t="s">
        <v>369</v>
      </c>
      <c r="D48" s="0" t="s">
        <v>326</v>
      </c>
      <c r="E48" s="0" t="s">
        <v>327</v>
      </c>
      <c r="F48" s="1" t="n">
        <v>15</v>
      </c>
      <c r="G48" s="14" t="s">
        <v>372</v>
      </c>
      <c r="H48" s="14" t="s">
        <v>374</v>
      </c>
      <c r="I48" s="15" t="n">
        <v>1</v>
      </c>
      <c r="J48" s="15" t="n">
        <v>4</v>
      </c>
      <c r="K48" s="1" t="n">
        <v>0.041</v>
      </c>
      <c r="L48" s="1" t="n">
        <v>0.251</v>
      </c>
      <c r="M48" s="16" t="n">
        <v>2E-005</v>
      </c>
      <c r="N48" s="0" t="s">
        <v>302</v>
      </c>
    </row>
    <row r="49" customFormat="false" ht="15" hidden="false" customHeight="false" outlineLevel="0" collapsed="false">
      <c r="A49" s="0" t="s">
        <v>303</v>
      </c>
      <c r="B49" s="0" t="s">
        <v>324</v>
      </c>
      <c r="C49" s="0" t="s">
        <v>369</v>
      </c>
      <c r="D49" s="0" t="s">
        <v>326</v>
      </c>
      <c r="E49" s="0" t="s">
        <v>327</v>
      </c>
      <c r="F49" s="1" t="n">
        <v>16</v>
      </c>
      <c r="G49" s="14" t="s">
        <v>372</v>
      </c>
      <c r="H49" s="14" t="s">
        <v>375</v>
      </c>
      <c r="I49" s="15" t="n">
        <v>1</v>
      </c>
      <c r="J49" s="15" t="n">
        <v>4</v>
      </c>
      <c r="K49" s="1" t="n">
        <v>0.041</v>
      </c>
      <c r="L49" s="1" t="n">
        <v>0.251</v>
      </c>
      <c r="M49" s="16" t="n">
        <v>2E-005</v>
      </c>
      <c r="N49" s="0" t="s">
        <v>303</v>
      </c>
    </row>
    <row r="50" customFormat="false" ht="15" hidden="false" customHeight="false" outlineLevel="0" collapsed="false">
      <c r="A50" s="0" t="s">
        <v>304</v>
      </c>
      <c r="B50" s="0" t="s">
        <v>324</v>
      </c>
      <c r="C50" s="0" t="s">
        <v>369</v>
      </c>
      <c r="D50" s="0" t="s">
        <v>326</v>
      </c>
      <c r="E50" s="0" t="s">
        <v>330</v>
      </c>
      <c r="F50" s="1" t="n">
        <v>16</v>
      </c>
      <c r="G50" s="14" t="s">
        <v>372</v>
      </c>
      <c r="H50" s="14" t="s">
        <v>376</v>
      </c>
      <c r="I50" s="15" t="n">
        <v>1</v>
      </c>
      <c r="J50" s="15" t="n">
        <v>4</v>
      </c>
      <c r="K50" s="1" t="n">
        <v>0.041</v>
      </c>
      <c r="L50" s="1" t="n">
        <v>0.251</v>
      </c>
      <c r="M50" s="16" t="n">
        <v>2E-005</v>
      </c>
      <c r="N50" s="0" t="s">
        <v>304</v>
      </c>
    </row>
    <row r="51" customFormat="false" ht="15" hidden="false" customHeight="false" outlineLevel="0" collapsed="false">
      <c r="A51" s="0" t="s">
        <v>305</v>
      </c>
      <c r="B51" s="0" t="s">
        <v>324</v>
      </c>
      <c r="C51" s="0" t="s">
        <v>369</v>
      </c>
      <c r="D51" s="0" t="s">
        <v>326</v>
      </c>
      <c r="E51" s="0" t="s">
        <v>327</v>
      </c>
      <c r="F51" s="1" t="n">
        <v>16</v>
      </c>
      <c r="G51" s="14" t="s">
        <v>372</v>
      </c>
      <c r="H51" s="14" t="s">
        <v>377</v>
      </c>
      <c r="I51" s="15" t="n">
        <v>1</v>
      </c>
      <c r="J51" s="15" t="n">
        <v>4</v>
      </c>
      <c r="K51" s="1" t="n">
        <v>0.041</v>
      </c>
      <c r="L51" s="1" t="n">
        <v>0.251</v>
      </c>
      <c r="M51" s="16" t="n">
        <v>2E-005</v>
      </c>
      <c r="N51" s="0" t="s">
        <v>305</v>
      </c>
    </row>
    <row r="52" customFormat="false" ht="16" hidden="false" customHeight="false" outlineLevel="0" collapsed="false">
      <c r="A52" s="10"/>
      <c r="B52" s="10"/>
      <c r="C52" s="14"/>
      <c r="D52" s="14"/>
      <c r="E52" s="14"/>
      <c r="F52" s="15"/>
      <c r="G52" s="14"/>
      <c r="H52" s="14"/>
      <c r="I52" s="15"/>
      <c r="J52" s="15"/>
      <c r="K52" s="14"/>
      <c r="L52" s="14"/>
      <c r="M52" s="14"/>
      <c r="N52" s="10"/>
    </row>
    <row r="53" customFormat="false" ht="16" hidden="false" customHeight="false" outlineLevel="0" collapsed="false">
      <c r="A53" s="10"/>
      <c r="B53" s="10"/>
      <c r="C53" s="14"/>
      <c r="D53" s="14"/>
      <c r="E53" s="14"/>
      <c r="F53" s="15"/>
      <c r="G53" s="14"/>
      <c r="H53" s="14"/>
      <c r="I53" s="15"/>
      <c r="J53" s="15"/>
      <c r="K53" s="14"/>
      <c r="L53" s="14"/>
      <c r="M53" s="14"/>
      <c r="N53" s="10"/>
    </row>
    <row r="54" customFormat="false" ht="16" hidden="false" customHeight="false" outlineLevel="0" collapsed="false">
      <c r="A54" s="10"/>
      <c r="B54" s="10"/>
      <c r="C54" s="14"/>
      <c r="D54" s="14"/>
      <c r="E54" s="14"/>
      <c r="F54" s="15"/>
      <c r="G54" s="14"/>
      <c r="H54" s="14"/>
      <c r="I54" s="15"/>
      <c r="J54" s="15"/>
      <c r="K54" s="14"/>
      <c r="L54" s="14"/>
      <c r="M54" s="14"/>
      <c r="N54" s="10"/>
    </row>
    <row r="55" customFormat="false" ht="16" hidden="false" customHeight="false" outlineLevel="0" collapsed="false">
      <c r="A55" s="10"/>
      <c r="B55" s="10"/>
      <c r="C55" s="14"/>
      <c r="D55" s="14"/>
      <c r="E55" s="14"/>
      <c r="F55" s="15"/>
      <c r="G55" s="14"/>
      <c r="H55" s="14"/>
      <c r="I55" s="15"/>
      <c r="J55" s="15"/>
      <c r="K55" s="14"/>
      <c r="L55" s="14"/>
      <c r="M55" s="14"/>
      <c r="N55" s="10"/>
    </row>
    <row r="56" customFormat="false" ht="16" hidden="false" customHeight="false" outlineLevel="0" collapsed="false">
      <c r="A56" s="10"/>
      <c r="B56" s="10"/>
      <c r="C56" s="14"/>
      <c r="D56" s="14"/>
      <c r="E56" s="14"/>
      <c r="F56" s="15"/>
      <c r="G56" s="14"/>
      <c r="H56" s="14"/>
      <c r="I56" s="15"/>
      <c r="J56" s="15"/>
      <c r="K56" s="14"/>
      <c r="L56" s="14"/>
      <c r="M56" s="14"/>
      <c r="N56" s="10"/>
    </row>
    <row r="57" customFormat="false" ht="16" hidden="false" customHeight="false" outlineLevel="0" collapsed="false">
      <c r="A57" s="10"/>
      <c r="B57" s="10"/>
      <c r="C57" s="14"/>
      <c r="D57" s="14"/>
      <c r="E57" s="14"/>
      <c r="F57" s="15"/>
      <c r="G57" s="14"/>
      <c r="H57" s="14"/>
      <c r="I57" s="15"/>
      <c r="J57" s="15"/>
      <c r="K57" s="14"/>
      <c r="L57" s="14"/>
      <c r="M57" s="14"/>
      <c r="N57" s="1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9" activeCellId="0" sqref="B9"/>
    </sheetView>
  </sheetViews>
  <sheetFormatPr defaultColWidth="10.50390625" defaultRowHeight="16" zeroHeight="false" outlineLevelRow="0" outlineLevelCol="0"/>
  <sheetData>
    <row r="1" customFormat="false" ht="16" hidden="false" customHeight="false" outlineLevel="0" collapsed="false">
      <c r="A1" s="2" t="s">
        <v>378</v>
      </c>
    </row>
    <row r="2" customFormat="false" ht="16" hidden="false" customHeight="false" outlineLevel="0" collapsed="false">
      <c r="A2" s="0" t="s">
        <v>379</v>
      </c>
      <c r="B2" s="0" t="s">
        <v>380</v>
      </c>
    </row>
    <row r="3" customFormat="false" ht="16" hidden="false" customHeight="false" outlineLevel="0" collapsed="false">
      <c r="A3" s="0" t="s">
        <v>381</v>
      </c>
      <c r="B3" s="0" t="s">
        <v>382</v>
      </c>
    </row>
    <row r="4" customFormat="false" ht="16" hidden="false" customHeight="false" outlineLevel="0" collapsed="false">
      <c r="A4" s="0" t="s">
        <v>383</v>
      </c>
      <c r="B4" s="0" t="s">
        <v>384</v>
      </c>
    </row>
    <row r="5" customFormat="false" ht="16" hidden="false" customHeight="false" outlineLevel="0" collapsed="false">
      <c r="A5" s="0" t="s">
        <v>385</v>
      </c>
      <c r="B5" s="0" t="s">
        <v>386</v>
      </c>
    </row>
    <row r="6" customFormat="false" ht="16" hidden="false" customHeight="false" outlineLevel="0" collapsed="false">
      <c r="A6" s="0" t="s">
        <v>387</v>
      </c>
      <c r="B6" s="0" t="s">
        <v>388</v>
      </c>
    </row>
    <row r="7" customFormat="false" ht="16" hidden="false" customHeight="false" outlineLevel="0" collapsed="false">
      <c r="A7" s="0" t="s">
        <v>389</v>
      </c>
      <c r="B7" s="0" t="s">
        <v>390</v>
      </c>
    </row>
    <row r="8" customFormat="false" ht="16" hidden="false" customHeight="false" outlineLevel="0" collapsed="false">
      <c r="A8" s="0" t="s">
        <v>391</v>
      </c>
      <c r="B8" s="0" t="s">
        <v>392</v>
      </c>
    </row>
    <row r="9" customFormat="false" ht="16" hidden="false" customHeight="false" outlineLevel="0" collapsed="false">
      <c r="A9" s="0" t="s">
        <v>393</v>
      </c>
      <c r="B9" s="0" t="s">
        <v>394</v>
      </c>
    </row>
    <row r="10" customFormat="false" ht="16" hidden="false" customHeight="false" outlineLevel="0" collapsed="false">
      <c r="A10" s="0" t="s">
        <v>395</v>
      </c>
      <c r="B10" s="0" t="s">
        <v>396</v>
      </c>
    </row>
    <row r="11" customFormat="false" ht="16" hidden="false" customHeight="false" outlineLevel="0" collapsed="false">
      <c r="A11" s="0" t="s">
        <v>320</v>
      </c>
      <c r="B11" s="0" t="s">
        <v>397</v>
      </c>
    </row>
    <row r="12" customFormat="false" ht="16" hidden="false" customHeight="false" outlineLevel="0" collapsed="false">
      <c r="A12" s="0" t="s">
        <v>321</v>
      </c>
      <c r="B12" s="0" t="s">
        <v>398</v>
      </c>
    </row>
    <row r="13" customFormat="false" ht="16" hidden="false" customHeight="false" outlineLevel="0" collapsed="false">
      <c r="A13" s="0" t="s">
        <v>322</v>
      </c>
      <c r="B13" s="0" t="s">
        <v>399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7" activeCellId="0" sqref="B7"/>
    </sheetView>
  </sheetViews>
  <sheetFormatPr defaultColWidth="8.83984375"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8"/>
    <col collapsed="false" customWidth="true" hidden="false" outlineLevel="0" max="4" min="3" style="17" width="21"/>
    <col collapsed="false" customWidth="true" hidden="false" outlineLevel="0" max="5" min="5" style="17" width="9.5"/>
    <col collapsed="false" customWidth="true" hidden="false" outlineLevel="0" max="6" min="6" style="17" width="22.5"/>
    <col collapsed="false" customWidth="true" hidden="false" outlineLevel="0" max="7" min="7" style="17" width="16.84"/>
    <col collapsed="false" customWidth="true" hidden="false" outlineLevel="0" max="8" min="8" style="17" width="17.67"/>
    <col collapsed="false" customWidth="true" hidden="false" outlineLevel="0" max="9" min="9" style="17" width="24.83"/>
    <col collapsed="false" customWidth="true" hidden="false" outlineLevel="0" max="10" min="10" style="17" width="45"/>
    <col collapsed="false" customWidth="false" hidden="false" outlineLevel="0" max="1024" min="11" style="17" width="8.83"/>
  </cols>
  <sheetData>
    <row r="1" customFormat="false" ht="26" hidden="false" customHeight="false" outlineLevel="0" collapsed="false">
      <c r="B1" s="18" t="s">
        <v>400</v>
      </c>
      <c r="C1" s="18"/>
      <c r="D1" s="18"/>
      <c r="E1" s="19" t="n">
        <v>42736</v>
      </c>
      <c r="F1" s="20" t="s">
        <v>401</v>
      </c>
      <c r="I1" s="21"/>
    </row>
    <row r="2" s="22" customFormat="true" ht="19" hidden="false" customHeight="false" outlineLevel="0" collapsed="false">
      <c r="B2" s="23"/>
      <c r="C2" s="24"/>
      <c r="D2" s="24"/>
      <c r="E2" s="25"/>
      <c r="F2" s="25"/>
      <c r="H2" s="26"/>
      <c r="I2" s="27"/>
    </row>
    <row r="3" s="22" customFormat="true" ht="19" hidden="false" customHeight="false" outlineLevel="0" collapsed="false">
      <c r="B3" s="25"/>
      <c r="C3" s="25"/>
      <c r="D3" s="25"/>
      <c r="E3" s="25"/>
      <c r="F3" s="25"/>
      <c r="G3" s="28"/>
    </row>
    <row r="4" s="31" customFormat="true" ht="41" hidden="false" customHeight="true" outlineLevel="0" collapsed="false">
      <c r="A4" s="29"/>
      <c r="B4" s="30" t="s">
        <v>2</v>
      </c>
      <c r="C4" s="30" t="s">
        <v>402</v>
      </c>
      <c r="D4" s="30" t="s">
        <v>403</v>
      </c>
      <c r="E4" s="30" t="s">
        <v>404</v>
      </c>
      <c r="F4" s="30" t="s">
        <v>312</v>
      </c>
      <c r="G4" s="30" t="s">
        <v>405</v>
      </c>
      <c r="H4" s="30" t="s">
        <v>406</v>
      </c>
      <c r="I4" s="30" t="s">
        <v>316</v>
      </c>
      <c r="J4" s="30" t="s">
        <v>407</v>
      </c>
    </row>
    <row r="5" s="35" customFormat="true" ht="19.5" hidden="false" customHeight="true" outlineLevel="0" collapsed="false">
      <c r="A5" s="32" t="s">
        <v>408</v>
      </c>
      <c r="B5" s="33"/>
      <c r="C5" s="34"/>
      <c r="D5" s="34"/>
      <c r="E5" s="34"/>
      <c r="F5" s="34"/>
      <c r="G5" s="34"/>
      <c r="H5" s="34"/>
      <c r="I5" s="34"/>
    </row>
    <row r="6" s="35" customFormat="true" ht="19.5" hidden="false" customHeight="true" outlineLevel="0" collapsed="false">
      <c r="A6" s="36"/>
      <c r="B6" s="37" t="s">
        <v>409</v>
      </c>
      <c r="C6" s="38"/>
      <c r="D6" s="38"/>
      <c r="E6" s="38"/>
      <c r="F6" s="38"/>
      <c r="G6" s="38"/>
      <c r="H6" s="38"/>
      <c r="I6" s="38"/>
    </row>
    <row r="7" customFormat="false" ht="15" hidden="false" customHeight="false" outlineLevel="0" collapsed="false">
      <c r="B7" s="39" t="s">
        <v>410</v>
      </c>
      <c r="C7" s="40" t="s">
        <v>92</v>
      </c>
      <c r="D7" s="40" t="str">
        <f aca="false">C7</f>
        <v>CHRGT-TB-16-K-OV</v>
      </c>
      <c r="E7" s="14" t="n">
        <v>16</v>
      </c>
      <c r="F7" s="14" t="s">
        <v>325</v>
      </c>
      <c r="G7" s="14" t="s">
        <v>326</v>
      </c>
      <c r="H7" s="14" t="s">
        <v>327</v>
      </c>
      <c r="I7" s="14" t="s">
        <v>359</v>
      </c>
    </row>
    <row r="8" customFormat="false" ht="15" hidden="false" customHeight="false" outlineLevel="0" collapsed="false">
      <c r="B8" s="39" t="s">
        <v>410</v>
      </c>
      <c r="C8" s="40" t="s">
        <v>217</v>
      </c>
      <c r="D8" s="40" t="str">
        <f aca="false">C8</f>
        <v>CHRGT-TB-16-C-OV</v>
      </c>
      <c r="E8" s="14" t="n">
        <v>16</v>
      </c>
      <c r="F8" s="14" t="s">
        <v>325</v>
      </c>
      <c r="G8" s="14" t="s">
        <v>326</v>
      </c>
      <c r="H8" s="14" t="s">
        <v>330</v>
      </c>
      <c r="I8" s="14" t="s">
        <v>359</v>
      </c>
    </row>
    <row r="9" customFormat="false" ht="15" hidden="false" customHeight="false" outlineLevel="0" collapsed="false">
      <c r="B9" s="39" t="s">
        <v>410</v>
      </c>
      <c r="C9" s="40" t="s">
        <v>273</v>
      </c>
      <c r="D9" s="40" t="str">
        <f aca="false">C9</f>
        <v>CHRGT-TB-16-R-OV</v>
      </c>
      <c r="E9" s="14" t="n">
        <v>16</v>
      </c>
      <c r="F9" s="14" t="s">
        <v>325</v>
      </c>
      <c r="G9" s="14" t="s">
        <v>326</v>
      </c>
      <c r="H9" s="14" t="s">
        <v>332</v>
      </c>
      <c r="I9" s="14" t="s">
        <v>359</v>
      </c>
    </row>
    <row r="10" customFormat="false" ht="15" hidden="false" customHeight="false" outlineLevel="0" collapsed="false">
      <c r="B10" s="39" t="s">
        <v>410</v>
      </c>
      <c r="C10" s="40" t="s">
        <v>267</v>
      </c>
      <c r="D10" s="40" t="str">
        <f aca="false">C10</f>
        <v>CHRGT-TB-32-K-OV</v>
      </c>
      <c r="E10" s="14" t="n">
        <v>32</v>
      </c>
      <c r="F10" s="14" t="s">
        <v>325</v>
      </c>
      <c r="G10" s="14" t="s">
        <v>326</v>
      </c>
      <c r="H10" s="14" t="s">
        <v>327</v>
      </c>
      <c r="I10" s="14" t="s">
        <v>359</v>
      </c>
    </row>
    <row r="11" customFormat="false" ht="15" hidden="false" customHeight="false" outlineLevel="0" collapsed="false">
      <c r="B11" s="39" t="s">
        <v>410</v>
      </c>
      <c r="C11" s="40" t="s">
        <v>235</v>
      </c>
      <c r="D11" s="40" t="str">
        <f aca="false">C11</f>
        <v>CHRGT-TB-32-C-OV</v>
      </c>
      <c r="E11" s="14" t="n">
        <v>32</v>
      </c>
      <c r="F11" s="14" t="s">
        <v>325</v>
      </c>
      <c r="G11" s="14" t="s">
        <v>326</v>
      </c>
      <c r="H11" s="14" t="s">
        <v>330</v>
      </c>
      <c r="I11" s="14" t="s">
        <v>359</v>
      </c>
    </row>
    <row r="12" customFormat="false" ht="15" hidden="false" customHeight="false" outlineLevel="0" collapsed="false">
      <c r="B12" s="39" t="s">
        <v>410</v>
      </c>
      <c r="C12" s="40" t="s">
        <v>276</v>
      </c>
      <c r="D12" s="40" t="str">
        <f aca="false">C12</f>
        <v>CHRGT-TB-32-R-OV</v>
      </c>
      <c r="E12" s="14" t="n">
        <v>32</v>
      </c>
      <c r="F12" s="14" t="s">
        <v>325</v>
      </c>
      <c r="G12" s="14" t="s">
        <v>326</v>
      </c>
      <c r="H12" s="14" t="s">
        <v>332</v>
      </c>
      <c r="I12" s="14" t="s">
        <v>359</v>
      </c>
    </row>
    <row r="13" s="35" customFormat="true" ht="19.5" hidden="false" customHeight="true" outlineLevel="0" collapsed="false">
      <c r="A13" s="36"/>
      <c r="B13" s="37" t="s">
        <v>411</v>
      </c>
      <c r="C13" s="38"/>
      <c r="D13" s="38"/>
      <c r="E13" s="38"/>
      <c r="F13" s="38"/>
      <c r="G13" s="38"/>
      <c r="H13" s="38"/>
      <c r="I13" s="38"/>
    </row>
    <row r="14" customFormat="false" ht="15" hidden="false" customHeight="false" outlineLevel="0" collapsed="false">
      <c r="B14" s="39" t="s">
        <v>410</v>
      </c>
      <c r="C14" s="40" t="s">
        <v>412</v>
      </c>
      <c r="D14" s="40" t="str">
        <f aca="false">C14</f>
        <v>SYNCT-TB-16-K-OV</v>
      </c>
      <c r="E14" s="14" t="n">
        <v>16</v>
      </c>
      <c r="F14" s="14" t="s">
        <v>413</v>
      </c>
      <c r="G14" s="14" t="s">
        <v>326</v>
      </c>
      <c r="H14" s="14" t="s">
        <v>327</v>
      </c>
      <c r="I14" s="14" t="s">
        <v>372</v>
      </c>
    </row>
    <row r="15" customFormat="false" ht="15" hidden="false" customHeight="false" outlineLevel="0" collapsed="false">
      <c r="B15" s="39" t="s">
        <v>410</v>
      </c>
      <c r="C15" s="40" t="s">
        <v>414</v>
      </c>
      <c r="D15" s="40" t="str">
        <f aca="false">C15</f>
        <v>SYNCT-TB-16-C-OV</v>
      </c>
      <c r="E15" s="14" t="n">
        <v>16</v>
      </c>
      <c r="F15" s="14" t="s">
        <v>413</v>
      </c>
      <c r="G15" s="14" t="s">
        <v>326</v>
      </c>
      <c r="H15" s="14" t="s">
        <v>330</v>
      </c>
      <c r="I15" s="14" t="s">
        <v>372</v>
      </c>
    </row>
    <row r="16" customFormat="false" ht="15" hidden="false" customHeight="false" outlineLevel="0" collapsed="false">
      <c r="B16" s="39" t="s">
        <v>410</v>
      </c>
      <c r="C16" s="40" t="s">
        <v>415</v>
      </c>
      <c r="D16" s="40" t="str">
        <f aca="false">C16</f>
        <v>SYNCT-TB-16-R-OV</v>
      </c>
      <c r="E16" s="14" t="n">
        <v>16</v>
      </c>
      <c r="F16" s="14" t="s">
        <v>413</v>
      </c>
      <c r="G16" s="14" t="s">
        <v>326</v>
      </c>
      <c r="H16" s="14" t="s">
        <v>332</v>
      </c>
      <c r="I16" s="14" t="s">
        <v>372</v>
      </c>
    </row>
    <row r="17" customFormat="false" ht="15" hidden="false" customHeight="false" outlineLevel="0" collapsed="false">
      <c r="B17" s="39" t="s">
        <v>410</v>
      </c>
      <c r="C17" s="40" t="s">
        <v>416</v>
      </c>
      <c r="D17" s="40" t="str">
        <f aca="false">C17</f>
        <v>SYNCT-TB-20-K-OV</v>
      </c>
      <c r="E17" s="14" t="n">
        <v>20</v>
      </c>
      <c r="F17" s="14" t="s">
        <v>413</v>
      </c>
      <c r="G17" s="14" t="s">
        <v>326</v>
      </c>
      <c r="H17" s="14" t="s">
        <v>327</v>
      </c>
      <c r="I17" s="14" t="s">
        <v>372</v>
      </c>
    </row>
    <row r="18" customFormat="false" ht="15" hidden="false" customHeight="false" outlineLevel="0" collapsed="false">
      <c r="B18" s="39" t="s">
        <v>410</v>
      </c>
      <c r="C18" s="40" t="s">
        <v>417</v>
      </c>
      <c r="D18" s="40" t="str">
        <f aca="false">C18</f>
        <v>SYNCT-TB-32-K-OV</v>
      </c>
      <c r="E18" s="14" t="n">
        <v>32</v>
      </c>
      <c r="F18" s="14" t="s">
        <v>413</v>
      </c>
      <c r="G18" s="14" t="s">
        <v>326</v>
      </c>
      <c r="H18" s="14" t="s">
        <v>327</v>
      </c>
      <c r="I18" s="14" t="s">
        <v>372</v>
      </c>
    </row>
    <row r="19" customFormat="false" ht="15" hidden="false" customHeight="false" outlineLevel="0" collapsed="false">
      <c r="B19" s="39" t="s">
        <v>410</v>
      </c>
      <c r="C19" s="40" t="s">
        <v>418</v>
      </c>
      <c r="D19" s="40" t="str">
        <f aca="false">C19</f>
        <v>SYNCT-TB-32-C-OV</v>
      </c>
      <c r="E19" s="14" t="n">
        <v>32</v>
      </c>
      <c r="F19" s="14" t="s">
        <v>413</v>
      </c>
      <c r="G19" s="14" t="s">
        <v>326</v>
      </c>
      <c r="H19" s="14" t="s">
        <v>330</v>
      </c>
      <c r="I19" s="14" t="s">
        <v>372</v>
      </c>
    </row>
    <row r="20" customFormat="false" ht="15" hidden="false" customHeight="false" outlineLevel="0" collapsed="false">
      <c r="B20" s="39" t="s">
        <v>410</v>
      </c>
      <c r="C20" s="40" t="s">
        <v>419</v>
      </c>
      <c r="D20" s="40" t="str">
        <f aca="false">C20</f>
        <v>SYNCT-TB-32-R-OV</v>
      </c>
      <c r="E20" s="14" t="n">
        <v>32</v>
      </c>
      <c r="F20" s="14" t="s">
        <v>413</v>
      </c>
      <c r="G20" s="14" t="s">
        <v>326</v>
      </c>
      <c r="H20" s="14" t="s">
        <v>332</v>
      </c>
      <c r="I20" s="14" t="s">
        <v>372</v>
      </c>
    </row>
    <row r="21" customFormat="false" ht="15" hidden="false" customHeight="false" outlineLevel="0" collapsed="false">
      <c r="B21" s="39" t="s">
        <v>410</v>
      </c>
      <c r="C21" s="40" t="s">
        <v>420</v>
      </c>
      <c r="D21" s="40" t="str">
        <f aca="false">C21</f>
        <v>SYNCT-TB-40-K-OV</v>
      </c>
      <c r="E21" s="14" t="n">
        <v>40</v>
      </c>
      <c r="F21" s="14" t="s">
        <v>413</v>
      </c>
      <c r="G21" s="14" t="s">
        <v>326</v>
      </c>
      <c r="H21" s="14" t="s">
        <v>327</v>
      </c>
      <c r="I21" s="14" t="s">
        <v>372</v>
      </c>
    </row>
    <row r="22" s="35" customFormat="true" ht="19" hidden="true" customHeight="true" outlineLevel="0" collapsed="false">
      <c r="A22" s="36"/>
      <c r="B22" s="37" t="s">
        <v>421</v>
      </c>
      <c r="C22" s="38"/>
      <c r="D22" s="38"/>
      <c r="E22" s="38"/>
      <c r="F22" s="38"/>
      <c r="G22" s="38"/>
      <c r="H22" s="38"/>
      <c r="I22" s="38"/>
    </row>
    <row r="23" customFormat="false" ht="15" hidden="true" customHeight="false" outlineLevel="0" collapsed="false">
      <c r="B23" s="10"/>
      <c r="C23" s="40" t="s">
        <v>422</v>
      </c>
      <c r="D23" s="40" t="s">
        <v>423</v>
      </c>
      <c r="E23" s="14" t="n">
        <v>16</v>
      </c>
      <c r="F23" s="14" t="s">
        <v>424</v>
      </c>
      <c r="G23" s="14" t="s">
        <v>425</v>
      </c>
      <c r="H23" s="14" t="s">
        <v>327</v>
      </c>
      <c r="I23" s="14" t="s">
        <v>359</v>
      </c>
      <c r="J23" s="41" t="s">
        <v>426</v>
      </c>
    </row>
    <row r="24" customFormat="false" ht="15" hidden="true" customHeight="false" outlineLevel="0" collapsed="false">
      <c r="B24" s="10"/>
      <c r="C24" s="40" t="s">
        <v>427</v>
      </c>
      <c r="D24" s="40" t="s">
        <v>423</v>
      </c>
      <c r="E24" s="14" t="n">
        <v>16</v>
      </c>
      <c r="F24" s="14" t="s">
        <v>428</v>
      </c>
      <c r="G24" s="14" t="s">
        <v>425</v>
      </c>
      <c r="H24" s="14" t="s">
        <v>327</v>
      </c>
      <c r="I24" s="14" t="s">
        <v>372</v>
      </c>
      <c r="J24" s="41"/>
    </row>
    <row r="25" customFormat="false" ht="15" hidden="true" customHeight="false" outlineLevel="0" collapsed="false">
      <c r="B25" s="10"/>
      <c r="C25" s="40" t="s">
        <v>429</v>
      </c>
      <c r="D25" s="40" t="s">
        <v>423</v>
      </c>
      <c r="E25" s="14" t="n">
        <v>32</v>
      </c>
      <c r="F25" s="14" t="s">
        <v>424</v>
      </c>
      <c r="G25" s="14" t="s">
        <v>425</v>
      </c>
      <c r="H25" s="14" t="s">
        <v>327</v>
      </c>
      <c r="I25" s="14" t="s">
        <v>359</v>
      </c>
      <c r="J25" s="41"/>
    </row>
    <row r="26" customFormat="false" ht="15" hidden="true" customHeight="false" outlineLevel="0" collapsed="false">
      <c r="B26" s="10"/>
      <c r="C26" s="40" t="s">
        <v>430</v>
      </c>
      <c r="D26" s="40" t="s">
        <v>423</v>
      </c>
      <c r="E26" s="14" t="n">
        <v>32</v>
      </c>
      <c r="F26" s="14" t="s">
        <v>428</v>
      </c>
      <c r="G26" s="14" t="s">
        <v>425</v>
      </c>
      <c r="H26" s="14" t="s">
        <v>327</v>
      </c>
      <c r="I26" s="14" t="s">
        <v>372</v>
      </c>
      <c r="J26" s="41"/>
    </row>
    <row r="27" s="35" customFormat="true" ht="19" hidden="true" customHeight="true" outlineLevel="0" collapsed="false">
      <c r="A27" s="36"/>
      <c r="B27" s="37" t="s">
        <v>431</v>
      </c>
      <c r="C27" s="38"/>
      <c r="D27" s="38"/>
      <c r="E27" s="38"/>
      <c r="F27" s="38"/>
      <c r="G27" s="38"/>
      <c r="H27" s="38"/>
      <c r="I27" s="38"/>
    </row>
    <row r="28" customFormat="false" ht="15" hidden="true" customHeight="false" outlineLevel="0" collapsed="false">
      <c r="A28" s="40"/>
      <c r="C28" s="40" t="s">
        <v>432</v>
      </c>
      <c r="D28" s="40" t="s">
        <v>423</v>
      </c>
      <c r="E28" s="14" t="n">
        <v>15</v>
      </c>
      <c r="F28" s="14" t="s">
        <v>433</v>
      </c>
      <c r="G28" s="14" t="s">
        <v>326</v>
      </c>
      <c r="H28" s="14" t="s">
        <v>327</v>
      </c>
      <c r="I28" s="14" t="s">
        <v>359</v>
      </c>
      <c r="J28" s="41" t="s">
        <v>426</v>
      </c>
    </row>
    <row r="29" customFormat="false" ht="15" hidden="true" customHeight="false" outlineLevel="0" collapsed="false">
      <c r="A29" s="40"/>
      <c r="C29" s="40" t="s">
        <v>434</v>
      </c>
      <c r="D29" s="40" t="s">
        <v>423</v>
      </c>
      <c r="E29" s="14" t="n">
        <v>15</v>
      </c>
      <c r="F29" s="14" t="s">
        <v>433</v>
      </c>
      <c r="G29" s="14" t="s">
        <v>326</v>
      </c>
      <c r="H29" s="14" t="s">
        <v>327</v>
      </c>
      <c r="I29" s="14" t="s">
        <v>372</v>
      </c>
      <c r="J29" s="41"/>
    </row>
    <row r="30" customFormat="false" ht="15" hidden="true" customHeight="false" outlineLevel="0" collapsed="false">
      <c r="C30" s="40" t="s">
        <v>435</v>
      </c>
      <c r="D30" s="40" t="s">
        <v>423</v>
      </c>
      <c r="E30" s="14" t="n">
        <v>15</v>
      </c>
      <c r="F30" s="14" t="s">
        <v>436</v>
      </c>
      <c r="G30" s="14" t="s">
        <v>326</v>
      </c>
      <c r="H30" s="14" t="s">
        <v>327</v>
      </c>
      <c r="I30" s="14" t="s">
        <v>359</v>
      </c>
      <c r="J30" s="41"/>
    </row>
    <row r="31" customFormat="false" ht="15" hidden="true" customHeight="false" outlineLevel="0" collapsed="false">
      <c r="C31" s="40" t="s">
        <v>437</v>
      </c>
      <c r="D31" s="40" t="s">
        <v>423</v>
      </c>
      <c r="E31" s="14" t="n">
        <v>15</v>
      </c>
      <c r="F31" s="14" t="s">
        <v>436</v>
      </c>
      <c r="G31" s="14" t="s">
        <v>326</v>
      </c>
      <c r="H31" s="14" t="s">
        <v>327</v>
      </c>
      <c r="I31" s="14" t="s">
        <v>372</v>
      </c>
      <c r="J31" s="41"/>
    </row>
    <row r="32" customFormat="false" ht="15" hidden="true" customHeight="false" outlineLevel="0" collapsed="false">
      <c r="C32" s="40" t="s">
        <v>438</v>
      </c>
      <c r="D32" s="40" t="s">
        <v>423</v>
      </c>
      <c r="E32" s="14" t="n">
        <v>30</v>
      </c>
      <c r="F32" s="14" t="s">
        <v>436</v>
      </c>
      <c r="G32" s="14" t="s">
        <v>326</v>
      </c>
      <c r="H32" s="14" t="s">
        <v>327</v>
      </c>
      <c r="I32" s="14" t="s">
        <v>359</v>
      </c>
      <c r="J32" s="41"/>
    </row>
    <row r="33" customFormat="false" ht="15" hidden="true" customHeight="false" outlineLevel="0" collapsed="false">
      <c r="C33" s="40" t="s">
        <v>439</v>
      </c>
      <c r="D33" s="40" t="s">
        <v>423</v>
      </c>
      <c r="E33" s="14" t="n">
        <v>30</v>
      </c>
      <c r="F33" s="14" t="s">
        <v>436</v>
      </c>
      <c r="G33" s="14" t="s">
        <v>326</v>
      </c>
      <c r="H33" s="14" t="s">
        <v>327</v>
      </c>
      <c r="I33" s="14" t="s">
        <v>372</v>
      </c>
      <c r="J33" s="41"/>
    </row>
    <row r="34" customFormat="false" ht="16" hidden="true" customHeight="false" outlineLevel="0" collapsed="false">
      <c r="C34" s="40" t="s">
        <v>440</v>
      </c>
      <c r="D34" s="40" t="s">
        <v>423</v>
      </c>
      <c r="E34" s="14" t="n">
        <v>16</v>
      </c>
      <c r="F34" s="14" t="s">
        <v>441</v>
      </c>
      <c r="G34" s="14" t="s">
        <v>442</v>
      </c>
      <c r="H34" s="42" t="s">
        <v>327</v>
      </c>
      <c r="I34" s="14" t="s">
        <v>359</v>
      </c>
      <c r="J34" s="41"/>
    </row>
    <row r="35" customFormat="false" ht="16" hidden="true" customHeight="false" outlineLevel="0" collapsed="false">
      <c r="C35" s="40" t="s">
        <v>443</v>
      </c>
      <c r="D35" s="40" t="s">
        <v>423</v>
      </c>
      <c r="E35" s="14" t="n">
        <v>16</v>
      </c>
      <c r="F35" s="14" t="s">
        <v>441</v>
      </c>
      <c r="G35" s="14" t="s">
        <v>442</v>
      </c>
      <c r="H35" s="42" t="s">
        <v>330</v>
      </c>
      <c r="I35" s="14" t="s">
        <v>359</v>
      </c>
      <c r="J35" s="41"/>
    </row>
    <row r="36" customFormat="false" ht="16" hidden="true" customHeight="false" outlineLevel="0" collapsed="false">
      <c r="C36" s="40" t="s">
        <v>444</v>
      </c>
      <c r="D36" s="40" t="s">
        <v>423</v>
      </c>
      <c r="E36" s="14" t="n">
        <v>16</v>
      </c>
      <c r="F36" s="14" t="s">
        <v>441</v>
      </c>
      <c r="G36" s="14" t="s">
        <v>442</v>
      </c>
      <c r="H36" s="42" t="s">
        <v>327</v>
      </c>
      <c r="I36" s="14" t="s">
        <v>372</v>
      </c>
      <c r="J36" s="41"/>
    </row>
    <row r="37" customFormat="false" ht="16" hidden="true" customHeight="false" outlineLevel="0" collapsed="false">
      <c r="C37" s="40" t="s">
        <v>445</v>
      </c>
      <c r="D37" s="40" t="s">
        <v>423</v>
      </c>
      <c r="E37" s="14" t="n">
        <v>16</v>
      </c>
      <c r="F37" s="14" t="s">
        <v>441</v>
      </c>
      <c r="G37" s="14" t="s">
        <v>442</v>
      </c>
      <c r="H37" s="42" t="s">
        <v>330</v>
      </c>
      <c r="I37" s="14" t="s">
        <v>372</v>
      </c>
      <c r="J37" s="41"/>
    </row>
    <row r="38" s="35" customFormat="true" ht="19.5" hidden="false" customHeight="true" outlineLevel="0" collapsed="false">
      <c r="A38" s="36"/>
      <c r="B38" s="37" t="s">
        <v>446</v>
      </c>
      <c r="C38" s="38"/>
      <c r="D38" s="38"/>
      <c r="E38" s="38"/>
      <c r="F38" s="38"/>
      <c r="G38" s="38"/>
      <c r="H38" s="38"/>
      <c r="I38" s="38"/>
    </row>
    <row r="39" customFormat="false" ht="16" hidden="true" customHeight="false" outlineLevel="0" collapsed="false">
      <c r="C39" s="40" t="s">
        <v>447</v>
      </c>
      <c r="D39" s="40" t="s">
        <v>423</v>
      </c>
      <c r="E39" s="14" t="n">
        <v>4</v>
      </c>
      <c r="F39" s="14" t="s">
        <v>428</v>
      </c>
      <c r="G39" s="14" t="s">
        <v>448</v>
      </c>
      <c r="H39" s="42" t="s">
        <v>327</v>
      </c>
      <c r="I39" s="14" t="s">
        <v>359</v>
      </c>
      <c r="J39" s="41" t="s">
        <v>426</v>
      </c>
    </row>
    <row r="40" customFormat="false" ht="16" hidden="true" customHeight="false" outlineLevel="0" collapsed="false">
      <c r="C40" s="40" t="s">
        <v>449</v>
      </c>
      <c r="D40" s="40" t="s">
        <v>423</v>
      </c>
      <c r="E40" s="14" t="n">
        <v>4</v>
      </c>
      <c r="F40" s="14" t="s">
        <v>428</v>
      </c>
      <c r="G40" s="14" t="s">
        <v>448</v>
      </c>
      <c r="H40" s="42" t="s">
        <v>330</v>
      </c>
      <c r="I40" s="14" t="s">
        <v>359</v>
      </c>
    </row>
    <row r="41" customFormat="false" ht="16" hidden="false" customHeight="false" outlineLevel="0" collapsed="false">
      <c r="B41" s="39" t="s">
        <v>450</v>
      </c>
      <c r="C41" s="40" t="s">
        <v>451</v>
      </c>
      <c r="D41" s="40" t="str">
        <f aca="false">C41</f>
        <v>CHRGC-TB-10-K-OV</v>
      </c>
      <c r="E41" s="14" t="n">
        <v>10</v>
      </c>
      <c r="F41" s="14" t="s">
        <v>325</v>
      </c>
      <c r="G41" s="14" t="s">
        <v>448</v>
      </c>
      <c r="H41" s="42" t="s">
        <v>327</v>
      </c>
      <c r="I41" s="14" t="s">
        <v>359</v>
      </c>
    </row>
    <row r="42" customFormat="false" ht="16" hidden="false" customHeight="false" outlineLevel="0" collapsed="false">
      <c r="B42" s="39" t="s">
        <v>450</v>
      </c>
      <c r="C42" s="40" t="s">
        <v>452</v>
      </c>
      <c r="D42" s="40" t="str">
        <f aca="false">C42</f>
        <v>CHRGC-TB-10-C-OV</v>
      </c>
      <c r="E42" s="14" t="n">
        <v>10</v>
      </c>
      <c r="F42" s="14" t="s">
        <v>325</v>
      </c>
      <c r="G42" s="14" t="s">
        <v>448</v>
      </c>
      <c r="H42" s="42" t="s">
        <v>330</v>
      </c>
      <c r="I42" s="14" t="s">
        <v>359</v>
      </c>
    </row>
    <row r="43" customFormat="false" ht="15" hidden="false" customHeight="false" outlineLevel="0" collapsed="false">
      <c r="B43" s="39" t="s">
        <v>450</v>
      </c>
      <c r="C43" s="40" t="s">
        <v>453</v>
      </c>
      <c r="D43" s="40" t="str">
        <f aca="false">C43</f>
        <v>CHRGC-TB-10-R-OV</v>
      </c>
      <c r="E43" s="14" t="n">
        <v>10</v>
      </c>
      <c r="F43" s="14" t="s">
        <v>325</v>
      </c>
      <c r="G43" s="14" t="s">
        <v>448</v>
      </c>
      <c r="H43" s="14" t="s">
        <v>332</v>
      </c>
      <c r="I43" s="14" t="s">
        <v>359</v>
      </c>
    </row>
    <row r="44" customFormat="false" ht="15" hidden="false" customHeight="false" outlineLevel="0" collapsed="false">
      <c r="B44" s="39" t="s">
        <v>450</v>
      </c>
      <c r="C44" s="40" t="s">
        <v>454</v>
      </c>
      <c r="D44" s="40" t="str">
        <f aca="false">C44</f>
        <v>SYNCC-TB-10-K-OV</v>
      </c>
      <c r="E44" s="14" t="n">
        <v>10</v>
      </c>
      <c r="F44" s="14" t="s">
        <v>413</v>
      </c>
      <c r="G44" s="14" t="s">
        <v>448</v>
      </c>
      <c r="H44" s="14" t="s">
        <v>327</v>
      </c>
      <c r="I44" s="14" t="s">
        <v>372</v>
      </c>
    </row>
    <row r="45" customFormat="false" ht="15" hidden="false" customHeight="false" outlineLevel="0" collapsed="false">
      <c r="B45" s="39" t="s">
        <v>450</v>
      </c>
      <c r="C45" s="40" t="s">
        <v>455</v>
      </c>
      <c r="D45" s="40" t="str">
        <f aca="false">C45</f>
        <v>SYNCC-TB-10-C-OV</v>
      </c>
      <c r="E45" s="14" t="n">
        <v>10</v>
      </c>
      <c r="F45" s="14" t="s">
        <v>413</v>
      </c>
      <c r="G45" s="14" t="s">
        <v>448</v>
      </c>
      <c r="H45" s="14" t="s">
        <v>330</v>
      </c>
      <c r="I45" s="14" t="s">
        <v>372</v>
      </c>
    </row>
    <row r="46" customFormat="false" ht="15" hidden="false" customHeight="false" outlineLevel="0" collapsed="false">
      <c r="B46" s="39" t="s">
        <v>450</v>
      </c>
      <c r="C46" s="40" t="s">
        <v>456</v>
      </c>
      <c r="D46" s="40" t="str">
        <f aca="false">C46</f>
        <v>SYNCC-TB-10-R-OV</v>
      </c>
      <c r="E46" s="14" t="n">
        <v>10</v>
      </c>
      <c r="F46" s="14" t="s">
        <v>413</v>
      </c>
      <c r="G46" s="14" t="s">
        <v>448</v>
      </c>
      <c r="H46" s="14" t="s">
        <v>332</v>
      </c>
      <c r="I46" s="14" t="s">
        <v>372</v>
      </c>
    </row>
    <row r="47" customFormat="false" ht="16" hidden="true" customHeight="false" outlineLevel="0" collapsed="false">
      <c r="B47" s="10"/>
      <c r="C47" s="40" t="s">
        <v>457</v>
      </c>
      <c r="D47" s="40" t="s">
        <v>423</v>
      </c>
      <c r="E47" s="14" t="n">
        <v>12</v>
      </c>
      <c r="F47" s="14" t="s">
        <v>428</v>
      </c>
      <c r="G47" s="14" t="s">
        <v>448</v>
      </c>
      <c r="H47" s="42" t="s">
        <v>327</v>
      </c>
      <c r="I47" s="14" t="s">
        <v>359</v>
      </c>
    </row>
    <row r="48" customFormat="false" ht="16" hidden="true" customHeight="false" outlineLevel="0" collapsed="false">
      <c r="C48" s="40" t="s">
        <v>458</v>
      </c>
      <c r="D48" s="40" t="s">
        <v>423</v>
      </c>
      <c r="E48" s="14" t="n">
        <v>12</v>
      </c>
      <c r="F48" s="14" t="s">
        <v>428</v>
      </c>
      <c r="G48" s="14" t="s">
        <v>448</v>
      </c>
      <c r="H48" s="42" t="s">
        <v>330</v>
      </c>
      <c r="I48" s="14" t="s">
        <v>359</v>
      </c>
    </row>
    <row r="49" s="35" customFormat="true" ht="19.5" hidden="false" customHeight="true" outlineLevel="0" collapsed="false">
      <c r="A49" s="36"/>
      <c r="B49" s="37" t="s">
        <v>459</v>
      </c>
      <c r="C49" s="38"/>
      <c r="D49" s="38"/>
      <c r="E49" s="38"/>
      <c r="F49" s="38"/>
      <c r="G49" s="38"/>
      <c r="H49" s="38"/>
      <c r="I49" s="38"/>
    </row>
    <row r="50" customFormat="false" ht="16" hidden="false" customHeight="false" outlineLevel="0" collapsed="false">
      <c r="B50" s="39" t="s">
        <v>450</v>
      </c>
      <c r="C50" s="40" t="s">
        <v>460</v>
      </c>
      <c r="D50" s="40" t="str">
        <f aca="false">C50</f>
        <v>CHRGWC-TB-10-K-OV</v>
      </c>
      <c r="E50" s="14" t="n">
        <v>10</v>
      </c>
      <c r="F50" s="14" t="s">
        <v>325</v>
      </c>
      <c r="G50" s="14" t="s">
        <v>461</v>
      </c>
      <c r="H50" s="42" t="s">
        <v>327</v>
      </c>
      <c r="I50" s="14" t="s">
        <v>359</v>
      </c>
    </row>
    <row r="51" customFormat="false" ht="16" hidden="false" customHeight="false" outlineLevel="0" collapsed="false">
      <c r="B51" s="39" t="s">
        <v>450</v>
      </c>
      <c r="C51" s="40" t="s">
        <v>462</v>
      </c>
      <c r="D51" s="40" t="str">
        <f aca="false">C51</f>
        <v>CHRGWC-TB-10-C-OV</v>
      </c>
      <c r="E51" s="14" t="n">
        <v>10</v>
      </c>
      <c r="F51" s="14" t="s">
        <v>325</v>
      </c>
      <c r="G51" s="14" t="s">
        <v>461</v>
      </c>
      <c r="H51" s="42" t="s">
        <v>330</v>
      </c>
      <c r="I51" s="14" t="s">
        <v>359</v>
      </c>
    </row>
    <row r="52" customFormat="false" ht="15" hidden="false" customHeight="false" outlineLevel="0" collapsed="false">
      <c r="B52" s="39" t="s">
        <v>450</v>
      </c>
      <c r="C52" s="40" t="s">
        <v>463</v>
      </c>
      <c r="D52" s="40" t="str">
        <f aca="false">C52</f>
        <v>CHRGWC-TB-10-R-OV</v>
      </c>
      <c r="E52" s="14" t="n">
        <v>10</v>
      </c>
      <c r="F52" s="14" t="s">
        <v>325</v>
      </c>
      <c r="G52" s="14" t="s">
        <v>461</v>
      </c>
      <c r="H52" s="14" t="s">
        <v>332</v>
      </c>
      <c r="I52" s="14" t="s">
        <v>359</v>
      </c>
    </row>
    <row r="53" customFormat="false" ht="16" hidden="false" customHeight="false" outlineLevel="0" collapsed="false">
      <c r="B53" s="39" t="s">
        <v>450</v>
      </c>
      <c r="C53" s="40" t="s">
        <v>464</v>
      </c>
      <c r="D53" s="40" t="str">
        <f aca="false">C53</f>
        <v>CHRGWCU-TB-10-K-OV</v>
      </c>
      <c r="E53" s="14" t="n">
        <v>10</v>
      </c>
      <c r="F53" s="14" t="s">
        <v>325</v>
      </c>
      <c r="G53" s="14" t="s">
        <v>461</v>
      </c>
      <c r="H53" s="42" t="s">
        <v>327</v>
      </c>
      <c r="I53" s="14" t="s">
        <v>367</v>
      </c>
    </row>
    <row r="54" customFormat="false" ht="16" hidden="false" customHeight="false" outlineLevel="0" collapsed="false">
      <c r="B54" s="39" t="s">
        <v>450</v>
      </c>
      <c r="C54" s="40" t="s">
        <v>465</v>
      </c>
      <c r="D54" s="40" t="str">
        <f aca="false">C54</f>
        <v>CHRGWCU-TB-10-C-OV</v>
      </c>
      <c r="E54" s="14" t="n">
        <v>10</v>
      </c>
      <c r="F54" s="14" t="s">
        <v>325</v>
      </c>
      <c r="G54" s="14" t="s">
        <v>461</v>
      </c>
      <c r="H54" s="42" t="s">
        <v>330</v>
      </c>
      <c r="I54" s="14" t="s">
        <v>367</v>
      </c>
    </row>
    <row r="55" customFormat="false" ht="15" hidden="false" customHeight="false" outlineLevel="0" collapsed="false">
      <c r="B55" s="39" t="s">
        <v>450</v>
      </c>
      <c r="C55" s="40" t="s">
        <v>466</v>
      </c>
      <c r="D55" s="40" t="str">
        <f aca="false">C55</f>
        <v>CHRGWCU-TB-10-R-OV</v>
      </c>
      <c r="E55" s="14" t="n">
        <v>10</v>
      </c>
      <c r="F55" s="14" t="s">
        <v>325</v>
      </c>
      <c r="G55" s="14" t="s">
        <v>461</v>
      </c>
      <c r="H55" s="14" t="s">
        <v>332</v>
      </c>
      <c r="I55" s="14" t="s">
        <v>367</v>
      </c>
    </row>
    <row r="56" s="35" customFormat="true" ht="19.5" hidden="false" customHeight="true" outlineLevel="0" collapsed="false">
      <c r="A56" s="36"/>
      <c r="B56" s="37" t="s">
        <v>467</v>
      </c>
      <c r="C56" s="38"/>
      <c r="D56" s="38"/>
      <c r="E56" s="38"/>
      <c r="F56" s="38"/>
      <c r="G56" s="38"/>
      <c r="H56" s="38"/>
      <c r="I56" s="38"/>
    </row>
    <row r="57" customFormat="false" ht="15" hidden="false" customHeight="false" outlineLevel="0" collapsed="false">
      <c r="B57" s="39" t="s">
        <v>450</v>
      </c>
      <c r="C57" s="40" t="s">
        <v>280</v>
      </c>
      <c r="D57" s="40" t="str">
        <f aca="false">C57</f>
        <v>CHRGC-TB-16-K-OV</v>
      </c>
      <c r="E57" s="14" t="n">
        <v>16</v>
      </c>
      <c r="F57" s="14" t="s">
        <v>325</v>
      </c>
      <c r="G57" s="14" t="s">
        <v>344</v>
      </c>
      <c r="H57" s="43" t="s">
        <v>327</v>
      </c>
      <c r="I57" s="14" t="s">
        <v>359</v>
      </c>
    </row>
    <row r="58" customFormat="false" ht="15" hidden="true" customHeight="false" outlineLevel="0" collapsed="false">
      <c r="C58" s="40" t="s">
        <v>468</v>
      </c>
      <c r="D58" s="40" t="s">
        <v>423</v>
      </c>
      <c r="E58" s="14" t="n">
        <v>16</v>
      </c>
      <c r="F58" s="14" t="s">
        <v>325</v>
      </c>
      <c r="G58" s="14" t="s">
        <v>344</v>
      </c>
      <c r="H58" s="14" t="s">
        <v>327</v>
      </c>
      <c r="I58" s="14" t="s">
        <v>372</v>
      </c>
    </row>
    <row r="59" customFormat="false" ht="15" hidden="false" customHeight="false" outlineLevel="0" collapsed="false">
      <c r="B59" s="39" t="s">
        <v>450</v>
      </c>
      <c r="C59" s="40" t="s">
        <v>282</v>
      </c>
      <c r="D59" s="40" t="str">
        <f aca="false">C59</f>
        <v>CHRGC-TB-32-K-OV</v>
      </c>
      <c r="E59" s="14" t="n">
        <v>32</v>
      </c>
      <c r="F59" s="14" t="s">
        <v>325</v>
      </c>
      <c r="G59" s="14" t="s">
        <v>344</v>
      </c>
      <c r="H59" s="43" t="s">
        <v>327</v>
      </c>
      <c r="I59" s="14" t="s">
        <v>359</v>
      </c>
    </row>
    <row r="60" customFormat="false" ht="15" hidden="true" customHeight="false" outlineLevel="0" collapsed="false">
      <c r="C60" s="40" t="s">
        <v>469</v>
      </c>
      <c r="D60" s="40" t="s">
        <v>423</v>
      </c>
      <c r="E60" s="14" t="n">
        <v>32</v>
      </c>
      <c r="F60" s="14" t="s">
        <v>428</v>
      </c>
      <c r="G60" s="14" t="s">
        <v>344</v>
      </c>
      <c r="H60" s="14" t="s">
        <v>327</v>
      </c>
      <c r="I60" s="14" t="s">
        <v>372</v>
      </c>
    </row>
    <row r="61" customFormat="false" ht="15" hidden="true" customHeight="false" outlineLevel="0" collapsed="false">
      <c r="C61" s="40" t="s">
        <v>470</v>
      </c>
      <c r="D61" s="40" t="s">
        <v>423</v>
      </c>
      <c r="E61" s="14" t="n">
        <v>16</v>
      </c>
      <c r="F61" s="14" t="s">
        <v>424</v>
      </c>
      <c r="G61" s="14" t="s">
        <v>471</v>
      </c>
      <c r="H61" s="14" t="s">
        <v>327</v>
      </c>
      <c r="I61" s="14" t="s">
        <v>359</v>
      </c>
    </row>
    <row r="62" customFormat="false" ht="15" hidden="true" customHeight="false" outlineLevel="0" collapsed="false">
      <c r="C62" s="40" t="s">
        <v>472</v>
      </c>
      <c r="D62" s="40" t="s">
        <v>423</v>
      </c>
      <c r="E62" s="14" t="n">
        <v>16</v>
      </c>
      <c r="F62" s="14" t="s">
        <v>428</v>
      </c>
      <c r="G62" s="14" t="s">
        <v>471</v>
      </c>
      <c r="H62" s="14" t="s">
        <v>327</v>
      </c>
      <c r="I62" s="14" t="s">
        <v>372</v>
      </c>
    </row>
    <row r="63" customFormat="false" ht="15" hidden="true" customHeight="false" outlineLevel="0" collapsed="false">
      <c r="C63" s="40" t="s">
        <v>473</v>
      </c>
      <c r="D63" s="40" t="s">
        <v>423</v>
      </c>
      <c r="E63" s="14" t="n">
        <v>32</v>
      </c>
      <c r="F63" s="14" t="s">
        <v>424</v>
      </c>
      <c r="G63" s="14" t="s">
        <v>471</v>
      </c>
      <c r="H63" s="14" t="s">
        <v>327</v>
      </c>
      <c r="I63" s="14" t="s">
        <v>359</v>
      </c>
    </row>
    <row r="64" customFormat="false" ht="15" hidden="true" customHeight="false" outlineLevel="0" collapsed="false">
      <c r="C64" s="40" t="s">
        <v>474</v>
      </c>
      <c r="D64" s="40" t="s">
        <v>423</v>
      </c>
      <c r="E64" s="14" t="n">
        <v>32</v>
      </c>
      <c r="F64" s="14" t="s">
        <v>428</v>
      </c>
      <c r="G64" s="14" t="s">
        <v>471</v>
      </c>
      <c r="H64" s="14" t="s">
        <v>327</v>
      </c>
      <c r="I64" s="14" t="s">
        <v>372</v>
      </c>
    </row>
    <row r="65" s="35" customFormat="true" ht="18" hidden="true" customHeight="true" outlineLevel="0" collapsed="false">
      <c r="A65" s="36"/>
      <c r="B65" s="37" t="s">
        <v>475</v>
      </c>
      <c r="C65" s="38"/>
      <c r="D65" s="38"/>
      <c r="E65" s="38"/>
      <c r="F65" s="38"/>
      <c r="G65" s="38"/>
      <c r="H65" s="38"/>
      <c r="I65" s="38"/>
    </row>
    <row r="66" customFormat="false" ht="15" hidden="true" customHeight="false" outlineLevel="0" collapsed="false">
      <c r="C66" s="40" t="s">
        <v>476</v>
      </c>
      <c r="D66" s="40" t="s">
        <v>423</v>
      </c>
      <c r="E66" s="14" t="n">
        <v>8</v>
      </c>
      <c r="F66" s="14" t="s">
        <v>424</v>
      </c>
      <c r="G66" s="14" t="s">
        <v>477</v>
      </c>
      <c r="H66" s="14" t="s">
        <v>327</v>
      </c>
      <c r="I66" s="14" t="s">
        <v>359</v>
      </c>
    </row>
    <row r="67" customFormat="false" ht="15" hidden="true" customHeight="false" outlineLevel="0" collapsed="false">
      <c r="C67" s="40" t="s">
        <v>478</v>
      </c>
      <c r="D67" s="40" t="s">
        <v>423</v>
      </c>
      <c r="E67" s="14" t="n">
        <v>8</v>
      </c>
      <c r="F67" s="14" t="s">
        <v>424</v>
      </c>
      <c r="G67" s="14" t="s">
        <v>477</v>
      </c>
      <c r="H67" s="14" t="s">
        <v>330</v>
      </c>
      <c r="I67" s="14" t="s">
        <v>359</v>
      </c>
    </row>
    <row r="68" customFormat="false" ht="15" hidden="true" customHeight="false" outlineLevel="0" collapsed="false">
      <c r="C68" s="40" t="s">
        <v>479</v>
      </c>
      <c r="D68" s="40" t="s">
        <v>423</v>
      </c>
      <c r="E68" s="14" t="n">
        <v>10</v>
      </c>
      <c r="F68" s="14" t="s">
        <v>424</v>
      </c>
      <c r="G68" s="14" t="s">
        <v>477</v>
      </c>
      <c r="H68" s="14" t="s">
        <v>327</v>
      </c>
      <c r="I68" s="14" t="s">
        <v>359</v>
      </c>
    </row>
    <row r="69" customFormat="false" ht="15" hidden="true" customHeight="false" outlineLevel="0" collapsed="false">
      <c r="C69" s="40" t="s">
        <v>480</v>
      </c>
      <c r="D69" s="40" t="s">
        <v>423</v>
      </c>
      <c r="E69" s="14" t="n">
        <v>10</v>
      </c>
      <c r="F69" s="14" t="s">
        <v>424</v>
      </c>
      <c r="G69" s="14" t="s">
        <v>477</v>
      </c>
      <c r="H69" s="14" t="s">
        <v>330</v>
      </c>
      <c r="I69" s="14" t="s">
        <v>359</v>
      </c>
    </row>
    <row r="70" s="35" customFormat="true" ht="19" hidden="true" customHeight="true" outlineLevel="0" collapsed="false">
      <c r="A70" s="36"/>
      <c r="B70" s="37" t="s">
        <v>481</v>
      </c>
      <c r="C70" s="38"/>
      <c r="D70" s="38"/>
      <c r="E70" s="38"/>
      <c r="F70" s="38"/>
      <c r="G70" s="38"/>
      <c r="H70" s="38"/>
      <c r="I70" s="38"/>
    </row>
    <row r="71" s="35" customFormat="true" ht="13" hidden="true" customHeight="true" outlineLevel="0" collapsed="false">
      <c r="B71" s="17"/>
      <c r="C71" s="40" t="s">
        <v>482</v>
      </c>
      <c r="D71" s="40" t="s">
        <v>423</v>
      </c>
      <c r="E71" s="14" t="n">
        <v>15</v>
      </c>
      <c r="F71" s="14" t="s">
        <v>424</v>
      </c>
      <c r="G71" s="14" t="s">
        <v>483</v>
      </c>
      <c r="H71" s="14" t="s">
        <v>327</v>
      </c>
      <c r="I71" s="14" t="s">
        <v>367</v>
      </c>
    </row>
    <row r="72" customFormat="false" ht="15" hidden="true" customHeight="false" outlineLevel="0" collapsed="false">
      <c r="C72" s="40" t="s">
        <v>484</v>
      </c>
      <c r="D72" s="40" t="s">
        <v>423</v>
      </c>
      <c r="E72" s="14" t="n">
        <v>15</v>
      </c>
      <c r="F72" s="14" t="s">
        <v>424</v>
      </c>
      <c r="G72" s="14" t="s">
        <v>483</v>
      </c>
      <c r="H72" s="14" t="s">
        <v>327</v>
      </c>
      <c r="I72" s="14" t="s">
        <v>372</v>
      </c>
    </row>
    <row r="73" s="35" customFormat="true" ht="19" hidden="true" customHeight="true" outlineLevel="0" collapsed="false">
      <c r="A73" s="36"/>
      <c r="B73" s="37" t="s">
        <v>485</v>
      </c>
      <c r="C73" s="38"/>
      <c r="D73" s="38"/>
      <c r="E73" s="38"/>
      <c r="F73" s="38"/>
      <c r="G73" s="38"/>
      <c r="H73" s="38"/>
      <c r="I73" s="38"/>
    </row>
    <row r="74" customFormat="false" ht="15" hidden="true" customHeight="false" outlineLevel="0" collapsed="false">
      <c r="C74" s="40" t="s">
        <v>486</v>
      </c>
      <c r="D74" s="40" t="s">
        <v>423</v>
      </c>
      <c r="E74" s="14" t="n">
        <v>10</v>
      </c>
      <c r="F74" s="14" t="s">
        <v>428</v>
      </c>
      <c r="G74" s="14" t="s">
        <v>487</v>
      </c>
      <c r="H74" s="14"/>
      <c r="I74" s="14" t="s">
        <v>367</v>
      </c>
    </row>
    <row r="75" customFormat="false" ht="15" hidden="true" customHeight="false" outlineLevel="0" collapsed="false">
      <c r="C75" s="40" t="s">
        <v>488</v>
      </c>
      <c r="D75" s="40" t="s">
        <v>423</v>
      </c>
      <c r="E75" s="14" t="n">
        <v>10</v>
      </c>
      <c r="F75" s="14" t="s">
        <v>428</v>
      </c>
      <c r="G75" s="14" t="s">
        <v>489</v>
      </c>
      <c r="H75" s="14"/>
      <c r="I75" s="14" t="s">
        <v>372</v>
      </c>
    </row>
    <row r="76" customFormat="false" ht="15" hidden="false" customHeight="false" outlineLevel="0" collapsed="false">
      <c r="C76" s="40"/>
      <c r="D76" s="40"/>
      <c r="E76" s="14"/>
      <c r="F76" s="14"/>
      <c r="G76" s="14"/>
      <c r="H76" s="14"/>
      <c r="I76" s="14"/>
    </row>
    <row r="77" s="35" customFormat="true" ht="19.5" hidden="false" customHeight="true" outlineLevel="0" collapsed="false">
      <c r="A77" s="44" t="s">
        <v>490</v>
      </c>
      <c r="B77" s="44"/>
      <c r="C77" s="45"/>
      <c r="D77" s="45"/>
      <c r="E77" s="45"/>
      <c r="F77" s="45"/>
      <c r="G77" s="45"/>
      <c r="H77" s="45"/>
      <c r="I77" s="45"/>
    </row>
    <row r="78" s="35" customFormat="true" ht="19.5" hidden="false" customHeight="true" outlineLevel="0" collapsed="false">
      <c r="A78" s="36"/>
      <c r="B78" s="37" t="s">
        <v>491</v>
      </c>
      <c r="C78" s="38"/>
      <c r="D78" s="38"/>
      <c r="E78" s="38"/>
      <c r="F78" s="38"/>
      <c r="G78" s="38"/>
      <c r="H78" s="38"/>
      <c r="I78" s="38"/>
    </row>
    <row r="79" customFormat="false" ht="15" hidden="false" customHeight="false" outlineLevel="0" collapsed="false">
      <c r="B79" s="39" t="s">
        <v>324</v>
      </c>
      <c r="C79" s="40" t="s">
        <v>37</v>
      </c>
      <c r="D79" s="40" t="str">
        <f aca="false">C79</f>
        <v>CHRGT-CB-16-K-OV</v>
      </c>
      <c r="E79" s="14" t="n">
        <v>16</v>
      </c>
      <c r="F79" s="14" t="s">
        <v>346</v>
      </c>
      <c r="G79" s="14" t="s">
        <v>326</v>
      </c>
      <c r="H79" s="43" t="s">
        <v>327</v>
      </c>
      <c r="I79" s="14" t="s">
        <v>328</v>
      </c>
    </row>
    <row r="80" customFormat="false" ht="15" hidden="false" customHeight="false" outlineLevel="0" collapsed="false">
      <c r="B80" s="39" t="s">
        <v>324</v>
      </c>
      <c r="C80" s="40" t="s">
        <v>72</v>
      </c>
      <c r="D80" s="40" t="str">
        <f aca="false">C80</f>
        <v>CHRGT-CB-16-C-OV</v>
      </c>
      <c r="E80" s="14" t="n">
        <v>16</v>
      </c>
      <c r="F80" s="14" t="s">
        <v>346</v>
      </c>
      <c r="G80" s="14" t="s">
        <v>326</v>
      </c>
      <c r="H80" s="43" t="s">
        <v>330</v>
      </c>
      <c r="I80" s="14" t="s">
        <v>328</v>
      </c>
    </row>
    <row r="81" customFormat="false" ht="15" hidden="false" customHeight="false" outlineLevel="0" collapsed="false">
      <c r="B81" s="39" t="s">
        <v>324</v>
      </c>
      <c r="C81" s="40" t="s">
        <v>249</v>
      </c>
      <c r="D81" s="40" t="str">
        <f aca="false">C81</f>
        <v>CHRGT-CB-16-R-OV</v>
      </c>
      <c r="E81" s="14" t="n">
        <v>16</v>
      </c>
      <c r="F81" s="14" t="s">
        <v>346</v>
      </c>
      <c r="G81" s="14" t="s">
        <v>326</v>
      </c>
      <c r="H81" s="14" t="s">
        <v>332</v>
      </c>
      <c r="I81" s="14" t="s">
        <v>328</v>
      </c>
    </row>
    <row r="82" customFormat="false" ht="15" hidden="false" customHeight="false" outlineLevel="0" collapsed="false">
      <c r="B82" s="39" t="s">
        <v>324</v>
      </c>
      <c r="C82" s="40" t="s">
        <v>53</v>
      </c>
      <c r="D82" s="40" t="str">
        <f aca="false">C82</f>
        <v>CHRGT-CB-32-K-OV</v>
      </c>
      <c r="E82" s="14" t="n">
        <v>32</v>
      </c>
      <c r="F82" s="14" t="s">
        <v>346</v>
      </c>
      <c r="G82" s="14" t="s">
        <v>326</v>
      </c>
      <c r="H82" s="43" t="s">
        <v>327</v>
      </c>
      <c r="I82" s="14" t="s">
        <v>328</v>
      </c>
    </row>
    <row r="83" customFormat="false" ht="15" hidden="false" customHeight="false" outlineLevel="0" collapsed="false">
      <c r="B83" s="39" t="s">
        <v>324</v>
      </c>
      <c r="C83" s="40" t="s">
        <v>97</v>
      </c>
      <c r="D83" s="40" t="str">
        <f aca="false">C83</f>
        <v>CHRGT-CB-32-C-OV</v>
      </c>
      <c r="E83" s="14" t="n">
        <v>32</v>
      </c>
      <c r="F83" s="14" t="s">
        <v>346</v>
      </c>
      <c r="G83" s="14" t="s">
        <v>326</v>
      </c>
      <c r="H83" s="43" t="s">
        <v>330</v>
      </c>
      <c r="I83" s="14" t="s">
        <v>328</v>
      </c>
    </row>
    <row r="84" customFormat="false" ht="15" hidden="false" customHeight="false" outlineLevel="0" collapsed="false">
      <c r="B84" s="39" t="s">
        <v>324</v>
      </c>
      <c r="C84" s="40" t="s">
        <v>103</v>
      </c>
      <c r="D84" s="40" t="str">
        <f aca="false">C84</f>
        <v>CHRGT-CB-32-R-OV</v>
      </c>
      <c r="E84" s="14" t="n">
        <v>32</v>
      </c>
      <c r="F84" s="14" t="s">
        <v>346</v>
      </c>
      <c r="G84" s="14" t="s">
        <v>326</v>
      </c>
      <c r="H84" s="14" t="s">
        <v>332</v>
      </c>
      <c r="I84" s="14" t="s">
        <v>328</v>
      </c>
    </row>
    <row r="85" s="35" customFormat="true" ht="19.5" hidden="false" customHeight="true" outlineLevel="0" collapsed="false">
      <c r="A85" s="36"/>
      <c r="B85" s="37" t="s">
        <v>492</v>
      </c>
      <c r="C85" s="38"/>
      <c r="D85" s="38"/>
      <c r="E85" s="38"/>
      <c r="F85" s="38"/>
      <c r="G85" s="38"/>
      <c r="H85" s="38"/>
      <c r="I85" s="38"/>
    </row>
    <row r="86" customFormat="false" ht="15" hidden="true" customHeight="false" outlineLevel="0" collapsed="false">
      <c r="C86" s="40" t="s">
        <v>493</v>
      </c>
      <c r="D86" s="40" t="s">
        <v>423</v>
      </c>
      <c r="E86" s="14" t="n">
        <v>8</v>
      </c>
      <c r="F86" s="14" t="s">
        <v>494</v>
      </c>
      <c r="G86" s="14" t="s">
        <v>448</v>
      </c>
      <c r="H86" s="14" t="s">
        <v>327</v>
      </c>
      <c r="I86" s="14" t="s">
        <v>359</v>
      </c>
    </row>
    <row r="87" customFormat="false" ht="15" hidden="true" customHeight="false" outlineLevel="0" collapsed="false">
      <c r="C87" s="40" t="s">
        <v>495</v>
      </c>
      <c r="D87" s="40" t="s">
        <v>423</v>
      </c>
      <c r="E87" s="14" t="n">
        <v>8</v>
      </c>
      <c r="F87" s="14" t="s">
        <v>494</v>
      </c>
      <c r="G87" s="14" t="s">
        <v>448</v>
      </c>
      <c r="H87" s="14" t="s">
        <v>330</v>
      </c>
      <c r="I87" s="14" t="s">
        <v>359</v>
      </c>
    </row>
    <row r="88" customFormat="false" ht="15" hidden="true" customHeight="false" outlineLevel="0" collapsed="false">
      <c r="C88" s="40" t="s">
        <v>496</v>
      </c>
      <c r="D88" s="40" t="s">
        <v>423</v>
      </c>
      <c r="E88" s="14" t="n">
        <v>8</v>
      </c>
      <c r="F88" s="14" t="s">
        <v>494</v>
      </c>
      <c r="G88" s="14" t="s">
        <v>448</v>
      </c>
      <c r="H88" s="14" t="s">
        <v>332</v>
      </c>
      <c r="I88" s="14" t="s">
        <v>359</v>
      </c>
    </row>
    <row r="89" customFormat="false" ht="15" hidden="true" customHeight="false" outlineLevel="0" collapsed="false">
      <c r="C89" s="40" t="s">
        <v>497</v>
      </c>
      <c r="D89" s="40" t="s">
        <v>423</v>
      </c>
      <c r="E89" s="14" t="s">
        <v>498</v>
      </c>
      <c r="F89" s="14" t="s">
        <v>494</v>
      </c>
      <c r="G89" s="14" t="s">
        <v>499</v>
      </c>
      <c r="H89" s="14"/>
      <c r="I89" s="14"/>
    </row>
    <row r="90" customFormat="false" ht="16" hidden="true" customHeight="false" outlineLevel="0" collapsed="false">
      <c r="C90" s="40" t="s">
        <v>500</v>
      </c>
      <c r="D90" s="40" t="s">
        <v>423</v>
      </c>
      <c r="E90" s="14" t="n">
        <v>16</v>
      </c>
      <c r="F90" s="14" t="s">
        <v>494</v>
      </c>
      <c r="G90" s="14" t="s">
        <v>442</v>
      </c>
      <c r="H90" s="42" t="s">
        <v>327</v>
      </c>
      <c r="I90" s="14" t="s">
        <v>359</v>
      </c>
    </row>
    <row r="91" customFormat="false" ht="16" hidden="true" customHeight="false" outlineLevel="0" collapsed="false">
      <c r="C91" s="40" t="s">
        <v>501</v>
      </c>
      <c r="D91" s="40" t="s">
        <v>423</v>
      </c>
      <c r="E91" s="14" t="n">
        <v>16</v>
      </c>
      <c r="F91" s="14" t="s">
        <v>494</v>
      </c>
      <c r="G91" s="14" t="s">
        <v>442</v>
      </c>
      <c r="H91" s="42" t="s">
        <v>330</v>
      </c>
      <c r="I91" s="14" t="s">
        <v>359</v>
      </c>
    </row>
    <row r="92" customFormat="false" ht="15" hidden="false" customHeight="false" outlineLevel="0" collapsed="false">
      <c r="B92" s="39" t="s">
        <v>343</v>
      </c>
      <c r="C92" s="40" t="s">
        <v>286</v>
      </c>
      <c r="D92" s="40" t="str">
        <f aca="false">C92</f>
        <v>CHRGC-CB-16-K-OV</v>
      </c>
      <c r="E92" s="14" t="n">
        <v>16</v>
      </c>
      <c r="F92" s="14" t="s">
        <v>346</v>
      </c>
      <c r="G92" s="14" t="s">
        <v>344</v>
      </c>
      <c r="H92" s="14" t="s">
        <v>327</v>
      </c>
      <c r="I92" s="14" t="s">
        <v>328</v>
      </c>
    </row>
    <row r="93" customFormat="false" ht="15" hidden="false" customHeight="false" outlineLevel="0" collapsed="false">
      <c r="B93" s="39" t="s">
        <v>343</v>
      </c>
      <c r="C93" s="40" t="s">
        <v>288</v>
      </c>
      <c r="D93" s="40" t="str">
        <f aca="false">C93</f>
        <v>CHRGC-CB-32-K-OV</v>
      </c>
      <c r="E93" s="14" t="n">
        <v>32</v>
      </c>
      <c r="F93" s="14" t="s">
        <v>346</v>
      </c>
      <c r="G93" s="14" t="s">
        <v>344</v>
      </c>
      <c r="H93" s="14" t="s">
        <v>327</v>
      </c>
      <c r="I93" s="14" t="s">
        <v>328</v>
      </c>
    </row>
    <row r="94" s="35" customFormat="true" ht="19" hidden="true" customHeight="true" outlineLevel="0" collapsed="false">
      <c r="A94" s="36"/>
      <c r="B94" s="37" t="s">
        <v>502</v>
      </c>
      <c r="C94" s="38"/>
      <c r="D94" s="38"/>
      <c r="E94" s="38"/>
      <c r="F94" s="38"/>
      <c r="G94" s="38"/>
      <c r="H94" s="38"/>
      <c r="I94" s="38"/>
    </row>
    <row r="95" customFormat="false" ht="15" hidden="true" customHeight="false" outlineLevel="0" collapsed="false">
      <c r="C95" s="40" t="s">
        <v>503</v>
      </c>
      <c r="D95" s="40" t="s">
        <v>423</v>
      </c>
      <c r="E95" s="14" t="n">
        <v>20</v>
      </c>
      <c r="F95" s="14" t="s">
        <v>494</v>
      </c>
      <c r="G95" s="14" t="s">
        <v>477</v>
      </c>
      <c r="H95" s="14" t="s">
        <v>327</v>
      </c>
      <c r="I95" s="14" t="s">
        <v>359</v>
      </c>
    </row>
    <row r="96" customFormat="false" ht="15" hidden="true" customHeight="false" outlineLevel="0" collapsed="false">
      <c r="C96" s="40" t="s">
        <v>504</v>
      </c>
      <c r="D96" s="40" t="s">
        <v>423</v>
      </c>
      <c r="E96" s="14" t="n">
        <v>20</v>
      </c>
      <c r="F96" s="14" t="s">
        <v>494</v>
      </c>
      <c r="G96" s="14" t="s">
        <v>477</v>
      </c>
      <c r="H96" s="14" t="s">
        <v>330</v>
      </c>
      <c r="I96" s="14" t="s">
        <v>359</v>
      </c>
    </row>
    <row r="97" customFormat="false" ht="15" hidden="true" customHeight="false" outlineLevel="0" collapsed="false">
      <c r="C97" s="40" t="s">
        <v>505</v>
      </c>
      <c r="D97" s="40" t="s">
        <v>423</v>
      </c>
      <c r="E97" s="14" t="n">
        <v>40</v>
      </c>
      <c r="F97" s="14" t="s">
        <v>494</v>
      </c>
      <c r="G97" s="14" t="s">
        <v>477</v>
      </c>
      <c r="H97" s="14" t="s">
        <v>327</v>
      </c>
      <c r="I97" s="14" t="s">
        <v>359</v>
      </c>
    </row>
    <row r="98" customFormat="false" ht="15" hidden="true" customHeight="false" outlineLevel="0" collapsed="false">
      <c r="C98" s="40" t="s">
        <v>506</v>
      </c>
      <c r="D98" s="40" t="s">
        <v>423</v>
      </c>
      <c r="E98" s="14" t="n">
        <v>40</v>
      </c>
      <c r="F98" s="14" t="s">
        <v>494</v>
      </c>
      <c r="G98" s="14" t="s">
        <v>477</v>
      </c>
      <c r="H98" s="14" t="s">
        <v>330</v>
      </c>
      <c r="I98" s="14" t="s">
        <v>359</v>
      </c>
    </row>
    <row r="99" customFormat="false" ht="15" hidden="false" customHeight="false" outlineLevel="0" collapsed="false">
      <c r="C99" s="40"/>
      <c r="D99" s="40"/>
      <c r="E99" s="14"/>
      <c r="F99" s="14"/>
      <c r="G99" s="14"/>
      <c r="H99" s="14"/>
      <c r="I99" s="14"/>
    </row>
    <row r="100" s="35" customFormat="true" ht="19.5" hidden="false" customHeight="true" outlineLevel="0" collapsed="false">
      <c r="A100" s="32" t="s">
        <v>507</v>
      </c>
      <c r="B100" s="33"/>
      <c r="C100" s="34"/>
      <c r="D100" s="34"/>
      <c r="E100" s="34"/>
      <c r="F100" s="34"/>
      <c r="G100" s="34"/>
      <c r="H100" s="34"/>
      <c r="I100" s="34"/>
    </row>
    <row r="101" s="35" customFormat="true" ht="19.5" hidden="false" customHeight="true" outlineLevel="0" collapsed="false">
      <c r="A101" s="36"/>
      <c r="B101" s="37" t="s">
        <v>508</v>
      </c>
      <c r="C101" s="38"/>
      <c r="D101" s="38"/>
      <c r="E101" s="38"/>
      <c r="F101" s="38"/>
      <c r="G101" s="38"/>
      <c r="H101" s="38"/>
      <c r="I101" s="38"/>
    </row>
    <row r="102" customFormat="false" ht="15" hidden="false" customHeight="false" outlineLevel="0" collapsed="false">
      <c r="B102" s="39" t="s">
        <v>324</v>
      </c>
      <c r="C102" s="40" t="s">
        <v>289</v>
      </c>
      <c r="D102" s="40" t="str">
        <f aca="false">C102</f>
        <v>CHRGT-LS-15-K-OV</v>
      </c>
      <c r="E102" s="14" t="n">
        <v>15</v>
      </c>
      <c r="F102" s="14" t="s">
        <v>356</v>
      </c>
      <c r="G102" s="14" t="s">
        <v>326</v>
      </c>
      <c r="H102" s="14" t="s">
        <v>327</v>
      </c>
      <c r="I102" s="14" t="s">
        <v>328</v>
      </c>
    </row>
    <row r="103" customFormat="false" ht="15" hidden="false" customHeight="false" outlineLevel="0" collapsed="false">
      <c r="B103" s="39" t="s">
        <v>324</v>
      </c>
      <c r="C103" s="40" t="s">
        <v>290</v>
      </c>
      <c r="D103" s="40" t="str">
        <f aca="false">C103</f>
        <v>CHRGT-LS-15-C-OV</v>
      </c>
      <c r="E103" s="14" t="n">
        <v>15</v>
      </c>
      <c r="F103" s="14" t="s">
        <v>356</v>
      </c>
      <c r="G103" s="14" t="s">
        <v>326</v>
      </c>
      <c r="H103" s="14" t="s">
        <v>330</v>
      </c>
      <c r="I103" s="14" t="s">
        <v>328</v>
      </c>
    </row>
    <row r="104" customFormat="false" ht="15" hidden="false" customHeight="false" outlineLevel="0" collapsed="false">
      <c r="B104" s="39" t="s">
        <v>324</v>
      </c>
      <c r="C104" s="40" t="s">
        <v>291</v>
      </c>
      <c r="D104" s="40" t="str">
        <f aca="false">C104</f>
        <v>CHRGT-LS-15-R-OV</v>
      </c>
      <c r="E104" s="14" t="n">
        <v>15</v>
      </c>
      <c r="F104" s="14" t="s">
        <v>356</v>
      </c>
      <c r="G104" s="14" t="s">
        <v>326</v>
      </c>
      <c r="H104" s="14" t="s">
        <v>332</v>
      </c>
      <c r="I104" s="14" t="s">
        <v>328</v>
      </c>
    </row>
    <row r="105" customFormat="false" ht="15" hidden="false" customHeight="false" outlineLevel="0" collapsed="false">
      <c r="B105" s="39" t="s">
        <v>324</v>
      </c>
      <c r="C105" s="40" t="s">
        <v>292</v>
      </c>
      <c r="D105" s="40" t="str">
        <f aca="false">C105</f>
        <v>CHRGT-LS-30-K-OV</v>
      </c>
      <c r="E105" s="14" t="n">
        <v>30</v>
      </c>
      <c r="F105" s="14" t="s">
        <v>356</v>
      </c>
      <c r="G105" s="14" t="s">
        <v>326</v>
      </c>
      <c r="H105" s="14" t="s">
        <v>327</v>
      </c>
      <c r="I105" s="14" t="s">
        <v>328</v>
      </c>
    </row>
    <row r="106" customFormat="false" ht="15" hidden="false" customHeight="false" outlineLevel="0" collapsed="false">
      <c r="B106" s="39" t="s">
        <v>324</v>
      </c>
      <c r="C106" s="40" t="s">
        <v>293</v>
      </c>
      <c r="D106" s="40" t="str">
        <f aca="false">C106</f>
        <v>CHRGT-LS-30-C-OV</v>
      </c>
      <c r="E106" s="14" t="n">
        <v>30</v>
      </c>
      <c r="F106" s="14" t="s">
        <v>356</v>
      </c>
      <c r="G106" s="14" t="s">
        <v>326</v>
      </c>
      <c r="H106" s="14" t="s">
        <v>330</v>
      </c>
      <c r="I106" s="14" t="s">
        <v>328</v>
      </c>
    </row>
    <row r="107" customFormat="false" ht="15" hidden="false" customHeight="false" outlineLevel="0" collapsed="false">
      <c r="B107" s="39" t="s">
        <v>324</v>
      </c>
      <c r="C107" s="40" t="s">
        <v>294</v>
      </c>
      <c r="D107" s="40" t="str">
        <f aca="false">C107</f>
        <v>CHRGT-LS-30-R-OV</v>
      </c>
      <c r="E107" s="14" t="n">
        <v>30</v>
      </c>
      <c r="F107" s="14" t="s">
        <v>356</v>
      </c>
      <c r="G107" s="14" t="s">
        <v>326</v>
      </c>
      <c r="H107" s="14" t="s">
        <v>332</v>
      </c>
      <c r="I107" s="14" t="s">
        <v>328</v>
      </c>
    </row>
    <row r="108" customFormat="false" ht="15" hidden="false" customHeight="false" outlineLevel="0" collapsed="false">
      <c r="B108" s="39" t="s">
        <v>343</v>
      </c>
      <c r="C108" s="40" t="s">
        <v>297</v>
      </c>
      <c r="D108" s="40" t="str">
        <f aca="false">C108</f>
        <v>CHRGC-LS-15-K-OV</v>
      </c>
      <c r="E108" s="14" t="n">
        <v>15</v>
      </c>
      <c r="F108" s="14" t="s">
        <v>356</v>
      </c>
      <c r="G108" s="14" t="s">
        <v>344</v>
      </c>
      <c r="H108" s="14" t="s">
        <v>327</v>
      </c>
      <c r="I108" s="14" t="s">
        <v>328</v>
      </c>
    </row>
    <row r="109" customFormat="false" ht="15" hidden="false" customHeight="false" outlineLevel="0" collapsed="false">
      <c r="B109" s="39" t="s">
        <v>343</v>
      </c>
      <c r="C109" s="40" t="s">
        <v>298</v>
      </c>
      <c r="D109" s="40" t="str">
        <f aca="false">C109</f>
        <v>CHRGC-LS-30-K-OV</v>
      </c>
      <c r="E109" s="14" t="n">
        <v>30</v>
      </c>
      <c r="F109" s="14" t="s">
        <v>356</v>
      </c>
      <c r="G109" s="14" t="s">
        <v>344</v>
      </c>
      <c r="H109" s="14" t="s">
        <v>327</v>
      </c>
      <c r="I109" s="14" t="s">
        <v>328</v>
      </c>
    </row>
    <row r="110" s="35" customFormat="true" ht="19.5" hidden="false" customHeight="true" outlineLevel="0" collapsed="false">
      <c r="A110" s="36"/>
      <c r="B110" s="37" t="s">
        <v>509</v>
      </c>
      <c r="C110" s="38"/>
      <c r="D110" s="38"/>
      <c r="E110" s="38"/>
      <c r="F110" s="38"/>
      <c r="G110" s="38"/>
      <c r="H110" s="38"/>
      <c r="I110" s="38"/>
    </row>
    <row r="111" customFormat="false" ht="15" hidden="false" customHeight="false" outlineLevel="0" collapsed="false">
      <c r="B111" s="39" t="s">
        <v>324</v>
      </c>
      <c r="C111" s="40" t="s">
        <v>301</v>
      </c>
      <c r="D111" s="40" t="str">
        <f aca="false">C111</f>
        <v>NETT-LS-15-K-OV</v>
      </c>
      <c r="E111" s="14" t="n">
        <v>15</v>
      </c>
      <c r="F111" s="14" t="s">
        <v>369</v>
      </c>
      <c r="G111" s="14" t="s">
        <v>326</v>
      </c>
      <c r="H111" s="14" t="s">
        <v>327</v>
      </c>
      <c r="I111" s="14" t="s">
        <v>368</v>
      </c>
    </row>
    <row r="112" customFormat="false" ht="15" hidden="false" customHeight="false" outlineLevel="0" collapsed="false">
      <c r="B112" s="39" t="s">
        <v>324</v>
      </c>
      <c r="C112" s="40" t="s">
        <v>61</v>
      </c>
      <c r="D112" s="40" t="str">
        <f aca="false">C112</f>
        <v>NETT-LS-15-C-OV</v>
      </c>
      <c r="E112" s="14" t="n">
        <v>15</v>
      </c>
      <c r="F112" s="14" t="s">
        <v>369</v>
      </c>
      <c r="G112" s="14" t="s">
        <v>326</v>
      </c>
      <c r="H112" s="14" t="s">
        <v>330</v>
      </c>
      <c r="I112" s="14" t="s">
        <v>368</v>
      </c>
    </row>
    <row r="113" customFormat="false" ht="15" hidden="false" customHeight="false" outlineLevel="0" collapsed="false">
      <c r="B113" s="39" t="s">
        <v>324</v>
      </c>
      <c r="C113" s="40" t="s">
        <v>302</v>
      </c>
      <c r="D113" s="40" t="str">
        <f aca="false">C113</f>
        <v>NETTXS-LS-15-K-OV</v>
      </c>
      <c r="E113" s="14" t="n">
        <v>15</v>
      </c>
      <c r="F113" s="14" t="s">
        <v>369</v>
      </c>
      <c r="G113" s="14" t="s">
        <v>326</v>
      </c>
      <c r="H113" s="14" t="s">
        <v>327</v>
      </c>
      <c r="I113" s="14" t="s">
        <v>370</v>
      </c>
    </row>
    <row r="114" customFormat="false" ht="15" hidden="true" customHeight="false" outlineLevel="0" collapsed="false">
      <c r="C114" s="40" t="s">
        <v>510</v>
      </c>
      <c r="D114" s="40" t="s">
        <v>423</v>
      </c>
      <c r="E114" s="14" t="n">
        <v>15</v>
      </c>
      <c r="F114" s="14" t="s">
        <v>356</v>
      </c>
      <c r="G114" s="14" t="s">
        <v>344</v>
      </c>
      <c r="H114" s="14" t="s">
        <v>327</v>
      </c>
      <c r="I114" s="14" t="s">
        <v>368</v>
      </c>
    </row>
    <row r="115" customFormat="false" ht="15" hidden="true" customHeight="false" outlineLevel="0" collapsed="false">
      <c r="C115" s="40" t="s">
        <v>511</v>
      </c>
      <c r="D115" s="40" t="s">
        <v>423</v>
      </c>
      <c r="E115" s="14" t="n">
        <v>30</v>
      </c>
      <c r="F115" s="14" t="s">
        <v>356</v>
      </c>
      <c r="G115" s="14" t="s">
        <v>344</v>
      </c>
      <c r="H115" s="14" t="s">
        <v>327</v>
      </c>
      <c r="I115" s="14" t="s">
        <v>368</v>
      </c>
    </row>
    <row r="116" s="35" customFormat="true" ht="19" hidden="true" customHeight="true" outlineLevel="0" collapsed="false">
      <c r="A116" s="36"/>
      <c r="B116" s="37" t="s">
        <v>512</v>
      </c>
      <c r="C116" s="38"/>
      <c r="D116" s="38"/>
      <c r="E116" s="38"/>
      <c r="F116" s="38"/>
      <c r="G116" s="38"/>
      <c r="H116" s="38"/>
      <c r="I116" s="38"/>
    </row>
    <row r="117" customFormat="false" ht="15" hidden="true" customHeight="false" outlineLevel="0" collapsed="false">
      <c r="C117" s="40" t="s">
        <v>513</v>
      </c>
      <c r="D117" s="40" t="s">
        <v>423</v>
      </c>
      <c r="E117" s="14" t="n">
        <v>8</v>
      </c>
      <c r="F117" s="14" t="s">
        <v>356</v>
      </c>
      <c r="G117" s="14" t="s">
        <v>477</v>
      </c>
      <c r="H117" s="14" t="s">
        <v>327</v>
      </c>
      <c r="I117" s="14" t="s">
        <v>359</v>
      </c>
    </row>
    <row r="118" customFormat="false" ht="15" hidden="true" customHeight="false" outlineLevel="0" collapsed="false">
      <c r="C118" s="40" t="s">
        <v>514</v>
      </c>
      <c r="D118" s="40" t="s">
        <v>423</v>
      </c>
      <c r="E118" s="14" t="n">
        <v>8</v>
      </c>
      <c r="F118" s="14" t="s">
        <v>356</v>
      </c>
      <c r="G118" s="14" t="s">
        <v>477</v>
      </c>
      <c r="H118" s="14" t="s">
        <v>330</v>
      </c>
      <c r="I118" s="14" t="s">
        <v>359</v>
      </c>
    </row>
    <row r="119" customFormat="false" ht="15" hidden="true" customHeight="false" outlineLevel="0" collapsed="false">
      <c r="C119" s="40" t="s">
        <v>515</v>
      </c>
      <c r="D119" s="40" t="s">
        <v>423</v>
      </c>
      <c r="E119" s="14" t="n">
        <v>8</v>
      </c>
      <c r="F119" s="14" t="s">
        <v>516</v>
      </c>
      <c r="G119" s="14" t="s">
        <v>517</v>
      </c>
      <c r="H119" s="14" t="s">
        <v>327</v>
      </c>
      <c r="I119" s="14" t="s">
        <v>359</v>
      </c>
    </row>
    <row r="120" customFormat="false" ht="15" hidden="true" customHeight="false" outlineLevel="0" collapsed="false">
      <c r="C120" s="40" t="s">
        <v>518</v>
      </c>
      <c r="D120" s="40" t="s">
        <v>423</v>
      </c>
      <c r="E120" s="14" t="n">
        <v>8</v>
      </c>
      <c r="F120" s="14" t="s">
        <v>516</v>
      </c>
      <c r="G120" s="14" t="s">
        <v>517</v>
      </c>
      <c r="H120" s="14" t="s">
        <v>330</v>
      </c>
      <c r="I120" s="14" t="s">
        <v>359</v>
      </c>
    </row>
    <row r="121" customFormat="false" ht="15" hidden="false" customHeight="false" outlineLevel="0" collapsed="false">
      <c r="C121" s="40"/>
      <c r="D121" s="40"/>
      <c r="E121" s="14"/>
      <c r="F121" s="14"/>
      <c r="G121" s="14"/>
      <c r="H121" s="14"/>
      <c r="I121" s="14"/>
    </row>
    <row r="122" s="35" customFormat="true" ht="19" hidden="false" customHeight="true" outlineLevel="0" collapsed="false">
      <c r="A122" s="32" t="s">
        <v>519</v>
      </c>
      <c r="B122" s="33"/>
      <c r="C122" s="34"/>
      <c r="D122" s="34"/>
      <c r="E122" s="34"/>
      <c r="F122" s="34"/>
      <c r="G122" s="34"/>
      <c r="H122" s="34"/>
      <c r="I122" s="34"/>
    </row>
    <row r="123" s="35" customFormat="true" ht="19" hidden="true" customHeight="true" outlineLevel="0" collapsed="false">
      <c r="A123" s="36"/>
      <c r="B123" s="37" t="s">
        <v>520</v>
      </c>
      <c r="C123" s="38"/>
      <c r="D123" s="38"/>
      <c r="E123" s="38"/>
      <c r="F123" s="38"/>
      <c r="G123" s="38"/>
      <c r="H123" s="38"/>
      <c r="I123" s="38"/>
    </row>
    <row r="124" customFormat="false" ht="15" hidden="true" customHeight="false" outlineLevel="0" collapsed="false">
      <c r="C124" s="40" t="s">
        <v>521</v>
      </c>
      <c r="D124" s="40" t="s">
        <v>423</v>
      </c>
      <c r="E124" s="14" t="n">
        <v>10</v>
      </c>
      <c r="F124" s="14" t="s">
        <v>522</v>
      </c>
      <c r="G124" s="14" t="s">
        <v>477</v>
      </c>
      <c r="H124" s="14" t="s">
        <v>330</v>
      </c>
      <c r="I124" s="14" t="s">
        <v>359</v>
      </c>
    </row>
    <row r="125" customFormat="false" ht="15" hidden="true" customHeight="false" outlineLevel="0" collapsed="false">
      <c r="C125" s="40" t="s">
        <v>523</v>
      </c>
      <c r="D125" s="40" t="s">
        <v>423</v>
      </c>
      <c r="E125" s="14" t="n">
        <v>10</v>
      </c>
      <c r="F125" s="14" t="s">
        <v>522</v>
      </c>
      <c r="G125" s="14" t="s">
        <v>477</v>
      </c>
      <c r="H125" s="14" t="s">
        <v>330</v>
      </c>
      <c r="I125" s="14" t="s">
        <v>367</v>
      </c>
    </row>
    <row r="126" customFormat="false" ht="15" hidden="true" customHeight="false" outlineLevel="0" collapsed="false">
      <c r="C126" s="40" t="s">
        <v>524</v>
      </c>
      <c r="D126" s="40" t="s">
        <v>423</v>
      </c>
      <c r="E126" s="14" t="n">
        <v>10</v>
      </c>
      <c r="F126" s="14" t="s">
        <v>522</v>
      </c>
      <c r="G126" s="14" t="s">
        <v>477</v>
      </c>
      <c r="H126" s="14" t="s">
        <v>327</v>
      </c>
      <c r="I126" s="14" t="s">
        <v>359</v>
      </c>
    </row>
    <row r="127" customFormat="false" ht="15" hidden="true" customHeight="false" outlineLevel="0" collapsed="false">
      <c r="C127" s="40" t="s">
        <v>525</v>
      </c>
      <c r="D127" s="40" t="s">
        <v>423</v>
      </c>
      <c r="E127" s="14" t="n">
        <v>10</v>
      </c>
      <c r="F127" s="14" t="s">
        <v>522</v>
      </c>
      <c r="G127" s="14" t="s">
        <v>477</v>
      </c>
      <c r="H127" s="14" t="s">
        <v>327</v>
      </c>
      <c r="I127" s="14" t="s">
        <v>367</v>
      </c>
    </row>
    <row r="128" customFormat="false" ht="15" hidden="true" customHeight="false" outlineLevel="0" collapsed="false">
      <c r="C128" s="40" t="s">
        <v>526</v>
      </c>
      <c r="D128" s="40" t="s">
        <v>423</v>
      </c>
      <c r="E128" s="14" t="s">
        <v>498</v>
      </c>
      <c r="F128" s="14" t="s">
        <v>522</v>
      </c>
      <c r="G128" s="14" t="s">
        <v>499</v>
      </c>
      <c r="H128" s="14"/>
      <c r="I128" s="14"/>
    </row>
    <row r="129" customFormat="false" ht="15" hidden="true" customHeight="false" outlineLevel="0" collapsed="false">
      <c r="C129" s="40" t="s">
        <v>527</v>
      </c>
      <c r="D129" s="40" t="s">
        <v>423</v>
      </c>
      <c r="E129" s="14" t="n">
        <v>5</v>
      </c>
      <c r="F129" s="14" t="s">
        <v>522</v>
      </c>
      <c r="G129" s="14" t="s">
        <v>528</v>
      </c>
      <c r="H129" s="14" t="s">
        <v>330</v>
      </c>
      <c r="I129" s="14" t="s">
        <v>367</v>
      </c>
    </row>
    <row r="130" customFormat="false" ht="15" hidden="true" customHeight="false" outlineLevel="0" collapsed="false">
      <c r="C130" s="40" t="s">
        <v>529</v>
      </c>
      <c r="D130" s="40" t="s">
        <v>423</v>
      </c>
      <c r="E130" s="14" t="n">
        <v>12</v>
      </c>
      <c r="F130" s="14" t="s">
        <v>522</v>
      </c>
      <c r="G130" s="14" t="s">
        <v>528</v>
      </c>
      <c r="H130" s="14" t="s">
        <v>330</v>
      </c>
      <c r="I130" s="14" t="s">
        <v>367</v>
      </c>
    </row>
    <row r="131" s="35" customFormat="true" ht="19.5" hidden="false" customHeight="true" outlineLevel="0" collapsed="false">
      <c r="A131" s="36"/>
      <c r="B131" s="37" t="s">
        <v>530</v>
      </c>
      <c r="C131" s="38"/>
      <c r="D131" s="38"/>
      <c r="E131" s="38"/>
      <c r="F131" s="38"/>
      <c r="G131" s="38"/>
      <c r="H131" s="38"/>
      <c r="I131" s="38"/>
    </row>
    <row r="132" customFormat="false" ht="16" hidden="true" customHeight="false" outlineLevel="0" collapsed="false">
      <c r="B132" s="10"/>
      <c r="C132" s="40" t="s">
        <v>531</v>
      </c>
      <c r="D132" s="40" t="s">
        <v>423</v>
      </c>
      <c r="E132" s="14" t="n">
        <v>10</v>
      </c>
      <c r="F132" s="14" t="s">
        <v>532</v>
      </c>
      <c r="G132" s="14" t="s">
        <v>448</v>
      </c>
      <c r="H132" s="42" t="s">
        <v>327</v>
      </c>
      <c r="I132" s="14" t="s">
        <v>359</v>
      </c>
    </row>
    <row r="133" customFormat="false" ht="16" hidden="true" customHeight="false" outlineLevel="0" collapsed="false">
      <c r="B133" s="10"/>
      <c r="C133" s="40" t="s">
        <v>533</v>
      </c>
      <c r="D133" s="40" t="s">
        <v>423</v>
      </c>
      <c r="E133" s="14" t="n">
        <v>10</v>
      </c>
      <c r="F133" s="14" t="s">
        <v>532</v>
      </c>
      <c r="G133" s="14" t="s">
        <v>448</v>
      </c>
      <c r="H133" s="42" t="s">
        <v>330</v>
      </c>
      <c r="I133" s="14" t="s">
        <v>359</v>
      </c>
    </row>
    <row r="134" customFormat="false" ht="16" hidden="true" customHeight="false" outlineLevel="0" collapsed="false">
      <c r="B134" s="10"/>
      <c r="C134" s="40" t="s">
        <v>534</v>
      </c>
      <c r="D134" s="40" t="s">
        <v>423</v>
      </c>
      <c r="E134" s="14" t="n">
        <v>10</v>
      </c>
      <c r="F134" s="14" t="s">
        <v>532</v>
      </c>
      <c r="G134" s="14" t="s">
        <v>448</v>
      </c>
      <c r="H134" s="42" t="s">
        <v>327</v>
      </c>
      <c r="I134" s="14" t="s">
        <v>367</v>
      </c>
    </row>
    <row r="135" customFormat="false" ht="16" hidden="true" customHeight="false" outlineLevel="0" collapsed="false">
      <c r="B135" s="10"/>
      <c r="C135" s="40" t="s">
        <v>535</v>
      </c>
      <c r="D135" s="40" t="s">
        <v>423</v>
      </c>
      <c r="E135" s="14" t="n">
        <v>10</v>
      </c>
      <c r="F135" s="14" t="s">
        <v>532</v>
      </c>
      <c r="G135" s="14" t="s">
        <v>448</v>
      </c>
      <c r="H135" s="42" t="s">
        <v>330</v>
      </c>
      <c r="I135" s="14" t="s">
        <v>367</v>
      </c>
    </row>
    <row r="136" customFormat="false" ht="16" hidden="true" customHeight="false" outlineLevel="0" collapsed="false">
      <c r="B136" s="10"/>
      <c r="C136" s="40" t="s">
        <v>536</v>
      </c>
      <c r="D136" s="40" t="s">
        <v>423</v>
      </c>
      <c r="E136" s="14" t="n">
        <v>10</v>
      </c>
      <c r="F136" s="14" t="s">
        <v>532</v>
      </c>
      <c r="G136" s="14" t="s">
        <v>448</v>
      </c>
      <c r="H136" s="42" t="s">
        <v>327</v>
      </c>
      <c r="I136" s="14" t="s">
        <v>372</v>
      </c>
    </row>
    <row r="137" customFormat="false" ht="15" hidden="true" customHeight="false" outlineLevel="0" collapsed="false">
      <c r="B137" s="10"/>
      <c r="C137" s="40" t="s">
        <v>537</v>
      </c>
      <c r="D137" s="40" t="s">
        <v>423</v>
      </c>
      <c r="E137" s="14" t="n">
        <v>10</v>
      </c>
      <c r="F137" s="14" t="s">
        <v>532</v>
      </c>
      <c r="G137" s="14" t="s">
        <v>448</v>
      </c>
      <c r="H137" s="14" t="s">
        <v>330</v>
      </c>
      <c r="I137" s="14" t="s">
        <v>372</v>
      </c>
    </row>
    <row r="138" customFormat="false" ht="15" hidden="true" customHeight="false" outlineLevel="0" collapsed="false">
      <c r="C138" s="40" t="s">
        <v>538</v>
      </c>
      <c r="D138" s="40" t="s">
        <v>423</v>
      </c>
      <c r="E138" s="14" t="n">
        <v>10</v>
      </c>
      <c r="F138" s="14" t="s">
        <v>522</v>
      </c>
      <c r="G138" s="14" t="s">
        <v>528</v>
      </c>
      <c r="H138" s="14" t="s">
        <v>327</v>
      </c>
      <c r="I138" s="14" t="s">
        <v>367</v>
      </c>
    </row>
    <row r="139" customFormat="false" ht="16" hidden="true" customHeight="false" outlineLevel="0" collapsed="false">
      <c r="C139" s="40" t="s">
        <v>539</v>
      </c>
      <c r="D139" s="40" t="s">
        <v>423</v>
      </c>
      <c r="E139" s="14" t="n">
        <v>16</v>
      </c>
      <c r="F139" s="14" t="s">
        <v>532</v>
      </c>
      <c r="G139" s="14" t="s">
        <v>344</v>
      </c>
      <c r="H139" s="42" t="s">
        <v>327</v>
      </c>
      <c r="I139" s="14" t="s">
        <v>359</v>
      </c>
    </row>
    <row r="140" customFormat="false" ht="15" hidden="true" customHeight="false" outlineLevel="0" collapsed="false">
      <c r="C140" s="40" t="s">
        <v>540</v>
      </c>
      <c r="D140" s="40" t="s">
        <v>423</v>
      </c>
      <c r="E140" s="14" t="n">
        <v>16</v>
      </c>
      <c r="F140" s="14" t="s">
        <v>532</v>
      </c>
      <c r="G140" s="14" t="s">
        <v>344</v>
      </c>
      <c r="H140" s="14" t="s">
        <v>330</v>
      </c>
      <c r="I140" s="14" t="s">
        <v>359</v>
      </c>
    </row>
    <row r="141" customFormat="false" ht="16" hidden="false" customHeight="false" outlineLevel="0" collapsed="false">
      <c r="B141" s="39" t="s">
        <v>450</v>
      </c>
      <c r="C141" s="40" t="s">
        <v>306</v>
      </c>
      <c r="D141" s="40" t="str">
        <f aca="false">C141</f>
        <v>CHRGC-SP-32-K-OV</v>
      </c>
      <c r="E141" s="14" t="n">
        <v>32</v>
      </c>
      <c r="F141" s="14" t="s">
        <v>541</v>
      </c>
      <c r="G141" s="14" t="s">
        <v>344</v>
      </c>
      <c r="H141" s="42" t="s">
        <v>327</v>
      </c>
      <c r="I141" s="14" t="s">
        <v>359</v>
      </c>
    </row>
    <row r="142" customFormat="false" ht="15" hidden="false" customHeight="false" outlineLevel="0" collapsed="false">
      <c r="B142" s="39" t="s">
        <v>450</v>
      </c>
      <c r="C142" s="40" t="s">
        <v>307</v>
      </c>
      <c r="D142" s="40" t="str">
        <f aca="false">C142</f>
        <v>CHRGC-SP-32-C-OV</v>
      </c>
      <c r="E142" s="14" t="n">
        <v>32</v>
      </c>
      <c r="F142" s="14" t="s">
        <v>541</v>
      </c>
      <c r="G142" s="14" t="s">
        <v>344</v>
      </c>
      <c r="H142" s="14" t="s">
        <v>330</v>
      </c>
      <c r="I142" s="14" t="s">
        <v>359</v>
      </c>
    </row>
    <row r="143" customFormat="false" ht="15" hidden="false" customHeight="false" outlineLevel="0" collapsed="false">
      <c r="B143" s="39" t="s">
        <v>450</v>
      </c>
      <c r="C143" s="40" t="s">
        <v>308</v>
      </c>
      <c r="D143" s="40" t="str">
        <f aca="false">C143</f>
        <v>CHRGC-SP-32-R-OV</v>
      </c>
      <c r="E143" s="14" t="n">
        <v>32</v>
      </c>
      <c r="F143" s="14" t="s">
        <v>541</v>
      </c>
      <c r="G143" s="14" t="s">
        <v>344</v>
      </c>
      <c r="H143" s="14" t="s">
        <v>332</v>
      </c>
      <c r="I143" s="14" t="s">
        <v>359</v>
      </c>
    </row>
    <row r="144" customFormat="false" ht="15" hidden="false" customHeight="false" outlineLevel="0" collapsed="false">
      <c r="B144" s="39" t="s">
        <v>450</v>
      </c>
      <c r="C144" s="40" t="s">
        <v>309</v>
      </c>
      <c r="D144" s="40" t="str">
        <f aca="false">C144</f>
        <v>CHRGCU-SP-32-C-OV</v>
      </c>
      <c r="E144" s="14" t="n">
        <v>32</v>
      </c>
      <c r="F144" s="14" t="s">
        <v>541</v>
      </c>
      <c r="G144" s="14" t="s">
        <v>344</v>
      </c>
      <c r="H144" s="14" t="s">
        <v>330</v>
      </c>
      <c r="I144" s="14" t="s">
        <v>367</v>
      </c>
    </row>
    <row r="145" customFormat="false" ht="15" hidden="false" customHeight="false" outlineLevel="0" collapsed="false">
      <c r="B145" s="39" t="s">
        <v>450</v>
      </c>
      <c r="C145" s="40" t="s">
        <v>310</v>
      </c>
      <c r="D145" s="40" t="str">
        <f aca="false">C145</f>
        <v>CHRGC-SP-40-C-OV</v>
      </c>
      <c r="E145" s="14" t="n">
        <v>40</v>
      </c>
      <c r="F145" s="14" t="s">
        <v>541</v>
      </c>
      <c r="G145" s="14" t="s">
        <v>344</v>
      </c>
      <c r="H145" s="14" t="s">
        <v>330</v>
      </c>
      <c r="I145" s="14" t="s">
        <v>359</v>
      </c>
    </row>
    <row r="146" customFormat="false" ht="15" hidden="false" customHeight="false" outlineLevel="0" collapsed="false">
      <c r="B146" s="39" t="s">
        <v>450</v>
      </c>
      <c r="C146" s="40" t="s">
        <v>311</v>
      </c>
      <c r="D146" s="40" t="str">
        <f aca="false">C146</f>
        <v>CHRGCU-SP-40-C-OV</v>
      </c>
      <c r="E146" s="14" t="n">
        <v>40</v>
      </c>
      <c r="F146" s="14" t="s">
        <v>541</v>
      </c>
      <c r="G146" s="14" t="s">
        <v>344</v>
      </c>
      <c r="H146" s="14" t="s">
        <v>330</v>
      </c>
      <c r="I146" s="14" t="s">
        <v>367</v>
      </c>
    </row>
    <row r="147" customFormat="false" ht="15" hidden="true" customHeight="false" outlineLevel="0" collapsed="false">
      <c r="C147" s="40" t="s">
        <v>542</v>
      </c>
      <c r="D147" s="40" t="s">
        <v>423</v>
      </c>
      <c r="E147" s="14" t="n">
        <v>40</v>
      </c>
      <c r="F147" s="14" t="s">
        <v>532</v>
      </c>
      <c r="G147" s="14" t="s">
        <v>344</v>
      </c>
      <c r="H147" s="14" t="s">
        <v>330</v>
      </c>
      <c r="I147" s="14" t="s">
        <v>372</v>
      </c>
    </row>
    <row r="148" s="35" customFormat="true" ht="19" hidden="true" customHeight="true" outlineLevel="0" collapsed="false">
      <c r="A148" s="36"/>
      <c r="B148" s="37" t="s">
        <v>543</v>
      </c>
      <c r="C148" s="38"/>
      <c r="D148" s="38"/>
      <c r="E148" s="38"/>
      <c r="F148" s="38"/>
      <c r="G148" s="38"/>
      <c r="H148" s="38"/>
      <c r="I148" s="38"/>
    </row>
    <row r="149" customFormat="false" ht="15" hidden="true" customHeight="false" outlineLevel="0" collapsed="false">
      <c r="B149" s="10"/>
      <c r="C149" s="40" t="s">
        <v>544</v>
      </c>
      <c r="D149" s="40" t="s">
        <v>423</v>
      </c>
      <c r="E149" s="14" t="n">
        <v>16</v>
      </c>
      <c r="F149" s="14" t="s">
        <v>545</v>
      </c>
      <c r="G149" s="14" t="s">
        <v>489</v>
      </c>
      <c r="I149" s="14" t="s">
        <v>372</v>
      </c>
    </row>
    <row r="150" customFormat="false" ht="15" hidden="true" customHeight="false" outlineLevel="0" collapsed="false">
      <c r="C150" s="40" t="s">
        <v>546</v>
      </c>
      <c r="D150" s="40" t="s">
        <v>423</v>
      </c>
      <c r="E150" s="14" t="n">
        <v>16</v>
      </c>
      <c r="F150" s="14" t="s">
        <v>545</v>
      </c>
      <c r="G150" s="14" t="s">
        <v>487</v>
      </c>
      <c r="I150" s="14" t="s">
        <v>367</v>
      </c>
    </row>
    <row r="151" customFormat="false" ht="15" hidden="true" customHeight="false" outlineLevel="0" collapsed="false">
      <c r="C151" s="40" t="s">
        <v>547</v>
      </c>
      <c r="D151" s="40" t="s">
        <v>423</v>
      </c>
      <c r="E151" s="14" t="n">
        <v>20</v>
      </c>
      <c r="F151" s="14" t="s">
        <v>545</v>
      </c>
      <c r="G151" s="14" t="s">
        <v>487</v>
      </c>
      <c r="I151" s="14" t="s">
        <v>367</v>
      </c>
    </row>
  </sheetData>
  <autoFilter ref="B4:I12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L63" activeCellId="0" sqref="L63"/>
    </sheetView>
  </sheetViews>
  <sheetFormatPr defaultColWidth="8.83984375"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8"/>
    <col collapsed="false" customWidth="true" hidden="false" outlineLevel="0" max="4" min="3" style="17" width="21"/>
    <col collapsed="false" customWidth="true" hidden="false" outlineLevel="0" max="6" min="5" style="17" width="10.33"/>
    <col collapsed="false" customWidth="true" hidden="false" outlineLevel="0" max="7" min="7" style="17" width="13.66"/>
    <col collapsed="false" customWidth="true" hidden="false" outlineLevel="0" max="8" min="8" style="17" width="9.5"/>
    <col collapsed="false" customWidth="true" hidden="false" outlineLevel="0" max="9" min="9" style="17" width="22.5"/>
    <col collapsed="false" customWidth="true" hidden="false" outlineLevel="0" max="10" min="10" style="17" width="16.84"/>
    <col collapsed="false" customWidth="true" hidden="false" outlineLevel="0" max="11" min="11" style="17" width="17.67"/>
    <col collapsed="false" customWidth="true" hidden="false" outlineLevel="0" max="12" min="12" style="17" width="24.83"/>
    <col collapsed="false" customWidth="true" hidden="false" outlineLevel="0" max="13" min="13" style="17" width="102.83"/>
    <col collapsed="false" customWidth="false" hidden="false" outlineLevel="0" max="1024" min="14" style="17" width="8.83"/>
  </cols>
  <sheetData>
    <row r="1" customFormat="false" ht="26" hidden="false" customHeight="false" outlineLevel="0" collapsed="false">
      <c r="B1" s="18" t="s">
        <v>400</v>
      </c>
      <c r="C1" s="18"/>
      <c r="D1" s="19" t="n">
        <v>43221</v>
      </c>
      <c r="E1" s="19"/>
      <c r="F1" s="19"/>
      <c r="G1" s="20" t="s">
        <v>548</v>
      </c>
      <c r="L1" s="21"/>
    </row>
    <row r="2" s="22" customFormat="true" ht="19" hidden="false" customHeight="false" outlineLevel="0" collapsed="false">
      <c r="B2" s="23"/>
      <c r="C2" s="24"/>
      <c r="D2" s="24"/>
      <c r="E2" s="24"/>
      <c r="F2" s="24"/>
      <c r="G2" s="46" t="s">
        <v>549</v>
      </c>
      <c r="H2" s="25"/>
      <c r="K2" s="26"/>
      <c r="L2" s="27"/>
    </row>
    <row r="3" s="22" customFormat="true" ht="19" hidden="false" customHeight="false" outlineLevel="0" collapsed="false">
      <c r="B3" s="25"/>
      <c r="C3" s="25"/>
      <c r="D3" s="25"/>
      <c r="E3" s="25"/>
      <c r="F3" s="25"/>
      <c r="G3" s="25"/>
      <c r="H3" s="25"/>
      <c r="I3" s="25"/>
      <c r="J3" s="28"/>
    </row>
    <row r="4" s="31" customFormat="true" ht="41" hidden="false" customHeight="true" outlineLevel="0" collapsed="false">
      <c r="A4" s="29"/>
      <c r="B4" s="30" t="s">
        <v>2</v>
      </c>
      <c r="C4" s="30" t="s">
        <v>402</v>
      </c>
      <c r="D4" s="30" t="s">
        <v>403</v>
      </c>
      <c r="E4" s="30" t="s">
        <v>550</v>
      </c>
      <c r="F4" s="30" t="s">
        <v>550</v>
      </c>
      <c r="G4" s="30" t="s">
        <v>551</v>
      </c>
      <c r="H4" s="30" t="s">
        <v>404</v>
      </c>
      <c r="I4" s="30" t="s">
        <v>21</v>
      </c>
      <c r="J4" s="30" t="s">
        <v>405</v>
      </c>
      <c r="K4" s="30" t="s">
        <v>406</v>
      </c>
      <c r="L4" s="30" t="s">
        <v>316</v>
      </c>
      <c r="M4" s="30" t="s">
        <v>407</v>
      </c>
    </row>
    <row r="5" s="35" customFormat="true" ht="19.5" hidden="false" customHeight="true" outlineLevel="0" collapsed="false">
      <c r="A5" s="32" t="s">
        <v>408</v>
      </c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="35" customFormat="true" ht="19.5" hidden="false" customHeight="true" outlineLevel="0" collapsed="false">
      <c r="A6" s="36"/>
      <c r="B6" s="37" t="s">
        <v>409</v>
      </c>
      <c r="C6" s="38"/>
      <c r="D6" s="38"/>
      <c r="E6" s="38"/>
      <c r="F6" s="38"/>
      <c r="G6" s="38"/>
      <c r="H6" s="38"/>
      <c r="I6" s="38"/>
      <c r="J6" s="38"/>
      <c r="K6" s="38"/>
      <c r="L6" s="38"/>
    </row>
    <row r="7" customFormat="false" ht="15" hidden="false" customHeight="false" outlineLevel="0" collapsed="false">
      <c r="B7" s="10" t="s">
        <v>324</v>
      </c>
      <c r="C7" s="40" t="s">
        <v>92</v>
      </c>
      <c r="D7" s="40" t="str">
        <f aca="false">C7</f>
        <v>CHRGT-TB-16-K-OV</v>
      </c>
      <c r="E7" s="47" t="s">
        <v>552</v>
      </c>
      <c r="F7" s="47" t="s">
        <v>553</v>
      </c>
      <c r="G7" s="48" t="s">
        <v>554</v>
      </c>
      <c r="H7" s="14" t="n">
        <v>16</v>
      </c>
      <c r="I7" s="14" t="s">
        <v>325</v>
      </c>
      <c r="J7" s="14" t="s">
        <v>326</v>
      </c>
      <c r="K7" s="14" t="s">
        <v>327</v>
      </c>
      <c r="L7" s="14" t="s">
        <v>328</v>
      </c>
      <c r="M7" s="41"/>
    </row>
    <row r="8" customFormat="false" ht="15" hidden="false" customHeight="false" outlineLevel="0" collapsed="false">
      <c r="B8" s="10" t="s">
        <v>324</v>
      </c>
      <c r="C8" s="40" t="s">
        <v>217</v>
      </c>
      <c r="D8" s="40" t="str">
        <f aca="false">C8</f>
        <v>CHRGT-TB-16-C-OV</v>
      </c>
      <c r="E8" s="47" t="s">
        <v>552</v>
      </c>
      <c r="F8" s="47" t="s">
        <v>553</v>
      </c>
      <c r="G8" s="48" t="s">
        <v>554</v>
      </c>
      <c r="H8" s="14" t="n">
        <v>16</v>
      </c>
      <c r="I8" s="14" t="s">
        <v>325</v>
      </c>
      <c r="J8" s="14" t="s">
        <v>326</v>
      </c>
      <c r="K8" s="14" t="s">
        <v>330</v>
      </c>
      <c r="L8" s="14" t="s">
        <v>328</v>
      </c>
      <c r="M8" s="41"/>
    </row>
    <row r="9" customFormat="false" ht="15" hidden="false" customHeight="false" outlineLevel="0" collapsed="false">
      <c r="B9" s="10" t="s">
        <v>324</v>
      </c>
      <c r="C9" s="40" t="s">
        <v>273</v>
      </c>
      <c r="D9" s="40" t="str">
        <f aca="false">C9</f>
        <v>CHRGT-TB-16-R-OV</v>
      </c>
      <c r="E9" s="47" t="s">
        <v>552</v>
      </c>
      <c r="F9" s="47" t="s">
        <v>553</v>
      </c>
      <c r="G9" s="48" t="s">
        <v>554</v>
      </c>
      <c r="H9" s="14" t="n">
        <v>16</v>
      </c>
      <c r="I9" s="14" t="s">
        <v>325</v>
      </c>
      <c r="J9" s="14" t="s">
        <v>326</v>
      </c>
      <c r="K9" s="14" t="s">
        <v>332</v>
      </c>
      <c r="L9" s="14" t="s">
        <v>328</v>
      </c>
      <c r="M9" s="41"/>
    </row>
    <row r="10" customFormat="false" ht="15" hidden="false" customHeight="false" outlineLevel="0" collapsed="false">
      <c r="B10" s="10" t="s">
        <v>324</v>
      </c>
      <c r="C10" s="40" t="s">
        <v>274</v>
      </c>
      <c r="D10" s="40" t="str">
        <f aca="false">C10</f>
        <v>CHRGT-TB-20-K-OV</v>
      </c>
      <c r="E10" s="47" t="s">
        <v>552</v>
      </c>
      <c r="F10" s="47" t="s">
        <v>553</v>
      </c>
      <c r="G10" s="48" t="s">
        <v>554</v>
      </c>
      <c r="H10" s="14" t="n">
        <v>20</v>
      </c>
      <c r="I10" s="14" t="s">
        <v>325</v>
      </c>
      <c r="J10" s="14" t="s">
        <v>326</v>
      </c>
      <c r="K10" s="14" t="s">
        <v>327</v>
      </c>
      <c r="L10" s="14" t="s">
        <v>328</v>
      </c>
      <c r="M10" s="41"/>
    </row>
    <row r="11" customFormat="false" ht="15" hidden="false" customHeight="false" outlineLevel="0" collapsed="false">
      <c r="B11" s="10" t="s">
        <v>324</v>
      </c>
      <c r="C11" s="40" t="s">
        <v>136</v>
      </c>
      <c r="D11" s="40" t="str">
        <f aca="false">C11</f>
        <v>CHRGT-TB-20-C-OV</v>
      </c>
      <c r="E11" s="47" t="s">
        <v>552</v>
      </c>
      <c r="F11" s="47" t="s">
        <v>553</v>
      </c>
      <c r="G11" s="48" t="s">
        <v>554</v>
      </c>
      <c r="H11" s="14" t="n">
        <v>20</v>
      </c>
      <c r="I11" s="14" t="s">
        <v>325</v>
      </c>
      <c r="J11" s="14" t="s">
        <v>326</v>
      </c>
      <c r="K11" s="14" t="s">
        <v>330</v>
      </c>
      <c r="L11" s="14" t="s">
        <v>328</v>
      </c>
      <c r="M11" s="41"/>
    </row>
    <row r="12" customFormat="false" ht="15" hidden="false" customHeight="false" outlineLevel="0" collapsed="false">
      <c r="B12" s="10" t="s">
        <v>324</v>
      </c>
      <c r="C12" s="40" t="s">
        <v>275</v>
      </c>
      <c r="D12" s="40" t="str">
        <f aca="false">C12</f>
        <v>CHRGT-TB-20-R-OV</v>
      </c>
      <c r="E12" s="47" t="s">
        <v>552</v>
      </c>
      <c r="F12" s="47" t="s">
        <v>553</v>
      </c>
      <c r="G12" s="48" t="s">
        <v>554</v>
      </c>
      <c r="H12" s="14" t="n">
        <v>20</v>
      </c>
      <c r="I12" s="14" t="s">
        <v>325</v>
      </c>
      <c r="J12" s="14" t="s">
        <v>326</v>
      </c>
      <c r="K12" s="14" t="s">
        <v>332</v>
      </c>
      <c r="L12" s="14" t="s">
        <v>328</v>
      </c>
      <c r="M12" s="41"/>
    </row>
    <row r="13" customFormat="false" ht="15" hidden="false" customHeight="false" outlineLevel="0" collapsed="false">
      <c r="B13" s="10" t="s">
        <v>324</v>
      </c>
      <c r="C13" s="40" t="s">
        <v>267</v>
      </c>
      <c r="D13" s="40" t="str">
        <f aca="false">C13</f>
        <v>CHRGT-TB-32-K-OV</v>
      </c>
      <c r="E13" s="47" t="s">
        <v>552</v>
      </c>
      <c r="F13" s="47" t="s">
        <v>553</v>
      </c>
      <c r="G13" s="48" t="s">
        <v>554</v>
      </c>
      <c r="H13" s="14" t="n">
        <v>32</v>
      </c>
      <c r="I13" s="14" t="s">
        <v>325</v>
      </c>
      <c r="J13" s="14" t="s">
        <v>326</v>
      </c>
      <c r="K13" s="14" t="s">
        <v>327</v>
      </c>
      <c r="L13" s="14" t="s">
        <v>328</v>
      </c>
      <c r="M13" s="41"/>
    </row>
    <row r="14" customFormat="false" ht="15" hidden="false" customHeight="false" outlineLevel="0" collapsed="false">
      <c r="B14" s="10" t="s">
        <v>324</v>
      </c>
      <c r="C14" s="40" t="s">
        <v>235</v>
      </c>
      <c r="D14" s="40" t="str">
        <f aca="false">C14</f>
        <v>CHRGT-TB-32-C-OV</v>
      </c>
      <c r="E14" s="47" t="s">
        <v>552</v>
      </c>
      <c r="F14" s="47" t="s">
        <v>553</v>
      </c>
      <c r="G14" s="48" t="s">
        <v>554</v>
      </c>
      <c r="H14" s="14" t="n">
        <v>32</v>
      </c>
      <c r="I14" s="14" t="s">
        <v>325</v>
      </c>
      <c r="J14" s="14" t="s">
        <v>326</v>
      </c>
      <c r="K14" s="14" t="s">
        <v>330</v>
      </c>
      <c r="L14" s="14" t="s">
        <v>328</v>
      </c>
      <c r="M14" s="41"/>
    </row>
    <row r="15" customFormat="false" ht="15" hidden="false" customHeight="false" outlineLevel="0" collapsed="false">
      <c r="B15" s="10" t="s">
        <v>324</v>
      </c>
      <c r="C15" s="40" t="s">
        <v>276</v>
      </c>
      <c r="D15" s="40" t="str">
        <f aca="false">C15</f>
        <v>CHRGT-TB-32-R-OV</v>
      </c>
      <c r="E15" s="47" t="s">
        <v>552</v>
      </c>
      <c r="F15" s="47" t="s">
        <v>553</v>
      </c>
      <c r="G15" s="48" t="s">
        <v>554</v>
      </c>
      <c r="H15" s="14" t="n">
        <v>32</v>
      </c>
      <c r="I15" s="14" t="s">
        <v>325</v>
      </c>
      <c r="J15" s="14" t="s">
        <v>326</v>
      </c>
      <c r="K15" s="14" t="s">
        <v>332</v>
      </c>
      <c r="L15" s="14" t="s">
        <v>328</v>
      </c>
      <c r="M15" s="41"/>
    </row>
    <row r="16" customFormat="false" ht="15" hidden="false" customHeight="false" outlineLevel="0" collapsed="false">
      <c r="B16" s="10" t="s">
        <v>324</v>
      </c>
      <c r="C16" s="40" t="s">
        <v>277</v>
      </c>
      <c r="D16" s="40" t="str">
        <f aca="false">C16</f>
        <v>CHRGT-TB-40-K-OV</v>
      </c>
      <c r="E16" s="47" t="s">
        <v>552</v>
      </c>
      <c r="F16" s="47" t="s">
        <v>553</v>
      </c>
      <c r="G16" s="48" t="s">
        <v>554</v>
      </c>
      <c r="H16" s="14" t="n">
        <v>40</v>
      </c>
      <c r="I16" s="14" t="s">
        <v>325</v>
      </c>
      <c r="J16" s="14" t="s">
        <v>326</v>
      </c>
      <c r="K16" s="14" t="s">
        <v>327</v>
      </c>
      <c r="L16" s="14" t="s">
        <v>328</v>
      </c>
      <c r="M16" s="41"/>
    </row>
    <row r="17" customFormat="false" ht="15" hidden="false" customHeight="false" outlineLevel="0" collapsed="false">
      <c r="B17" s="10" t="s">
        <v>324</v>
      </c>
      <c r="C17" s="40" t="s">
        <v>278</v>
      </c>
      <c r="D17" s="40" t="str">
        <f aca="false">C17</f>
        <v>CHRGT-TB-40-C-OV</v>
      </c>
      <c r="E17" s="47" t="s">
        <v>552</v>
      </c>
      <c r="F17" s="47" t="s">
        <v>553</v>
      </c>
      <c r="G17" s="48" t="s">
        <v>554</v>
      </c>
      <c r="H17" s="14" t="n">
        <v>40</v>
      </c>
      <c r="I17" s="14" t="s">
        <v>325</v>
      </c>
      <c r="J17" s="14" t="s">
        <v>326</v>
      </c>
      <c r="K17" s="14" t="s">
        <v>330</v>
      </c>
      <c r="L17" s="14" t="s">
        <v>328</v>
      </c>
      <c r="M17" s="41"/>
    </row>
    <row r="18" customFormat="false" ht="13" hidden="false" customHeight="true" outlineLevel="0" collapsed="false">
      <c r="B18" s="10" t="s">
        <v>324</v>
      </c>
      <c r="C18" s="40" t="s">
        <v>279</v>
      </c>
      <c r="D18" s="40" t="str">
        <f aca="false">C18</f>
        <v>CHRGT-TB-40-R-OV</v>
      </c>
      <c r="E18" s="47" t="s">
        <v>552</v>
      </c>
      <c r="F18" s="47" t="s">
        <v>553</v>
      </c>
      <c r="G18" s="48" t="s">
        <v>554</v>
      </c>
      <c r="H18" s="14" t="n">
        <v>40</v>
      </c>
      <c r="I18" s="14" t="s">
        <v>325</v>
      </c>
      <c r="J18" s="14" t="s">
        <v>326</v>
      </c>
      <c r="K18" s="14" t="s">
        <v>332</v>
      </c>
      <c r="L18" s="14" t="s">
        <v>328</v>
      </c>
      <c r="M18" s="41"/>
    </row>
    <row r="19" s="35" customFormat="true" ht="19" hidden="true" customHeight="true" outlineLevel="0" collapsed="false">
      <c r="A19" s="36"/>
      <c r="B19" s="37" t="s">
        <v>411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</row>
    <row r="20" customFormat="false" ht="15" hidden="true" customHeight="false" outlineLevel="0" collapsed="false">
      <c r="B20" s="39" t="s">
        <v>410</v>
      </c>
      <c r="C20" s="40" t="s">
        <v>412</v>
      </c>
      <c r="D20" s="40" t="str">
        <f aca="false">C20</f>
        <v>SYNCT-TB-16-K-OV</v>
      </c>
      <c r="E20" s="40"/>
      <c r="F20" s="40"/>
      <c r="G20" s="48" t="s">
        <v>555</v>
      </c>
      <c r="H20" s="14" t="n">
        <v>16</v>
      </c>
      <c r="I20" s="14" t="s">
        <v>413</v>
      </c>
      <c r="J20" s="14" t="s">
        <v>326</v>
      </c>
      <c r="K20" s="14" t="s">
        <v>327</v>
      </c>
      <c r="L20" s="14" t="s">
        <v>372</v>
      </c>
    </row>
    <row r="21" customFormat="false" ht="15" hidden="true" customHeight="false" outlineLevel="0" collapsed="false">
      <c r="B21" s="39" t="s">
        <v>410</v>
      </c>
      <c r="C21" s="40" t="s">
        <v>414</v>
      </c>
      <c r="D21" s="40" t="str">
        <f aca="false">C21</f>
        <v>SYNCT-TB-16-C-OV</v>
      </c>
      <c r="E21" s="40"/>
      <c r="F21" s="40"/>
      <c r="G21" s="48" t="s">
        <v>555</v>
      </c>
      <c r="H21" s="14" t="n">
        <v>16</v>
      </c>
      <c r="I21" s="14" t="s">
        <v>413</v>
      </c>
      <c r="J21" s="14" t="s">
        <v>326</v>
      </c>
      <c r="K21" s="14" t="s">
        <v>330</v>
      </c>
      <c r="L21" s="14" t="s">
        <v>372</v>
      </c>
    </row>
    <row r="22" customFormat="false" ht="15" hidden="true" customHeight="false" outlineLevel="0" collapsed="false">
      <c r="B22" s="39" t="s">
        <v>410</v>
      </c>
      <c r="C22" s="40" t="s">
        <v>415</v>
      </c>
      <c r="D22" s="40" t="str">
        <f aca="false">C22</f>
        <v>SYNCT-TB-16-R-OV</v>
      </c>
      <c r="E22" s="40"/>
      <c r="F22" s="40"/>
      <c r="G22" s="48" t="s">
        <v>555</v>
      </c>
      <c r="H22" s="14" t="n">
        <v>16</v>
      </c>
      <c r="I22" s="14" t="s">
        <v>413</v>
      </c>
      <c r="J22" s="14" t="s">
        <v>326</v>
      </c>
      <c r="K22" s="14" t="s">
        <v>332</v>
      </c>
      <c r="L22" s="14" t="s">
        <v>372</v>
      </c>
    </row>
    <row r="23" customFormat="false" ht="15" hidden="true" customHeight="false" outlineLevel="0" collapsed="false">
      <c r="B23" s="39" t="s">
        <v>410</v>
      </c>
      <c r="C23" s="40" t="s">
        <v>416</v>
      </c>
      <c r="D23" s="40" t="str">
        <f aca="false">C23</f>
        <v>SYNCT-TB-20-K-OV</v>
      </c>
      <c r="E23" s="40"/>
      <c r="F23" s="40"/>
      <c r="G23" s="48" t="s">
        <v>555</v>
      </c>
      <c r="H23" s="14" t="n">
        <v>20</v>
      </c>
      <c r="I23" s="14" t="s">
        <v>413</v>
      </c>
      <c r="J23" s="14" t="s">
        <v>326</v>
      </c>
      <c r="K23" s="14" t="s">
        <v>327</v>
      </c>
      <c r="L23" s="14" t="s">
        <v>372</v>
      </c>
    </row>
    <row r="24" customFormat="false" ht="15" hidden="true" customHeight="false" outlineLevel="0" collapsed="false">
      <c r="B24" s="39" t="s">
        <v>410</v>
      </c>
      <c r="C24" s="40" t="s">
        <v>417</v>
      </c>
      <c r="D24" s="40" t="str">
        <f aca="false">C24</f>
        <v>SYNCT-TB-32-K-OV</v>
      </c>
      <c r="E24" s="40"/>
      <c r="F24" s="40"/>
      <c r="G24" s="48" t="s">
        <v>555</v>
      </c>
      <c r="H24" s="14" t="n">
        <v>32</v>
      </c>
      <c r="I24" s="14" t="s">
        <v>413</v>
      </c>
      <c r="J24" s="14" t="s">
        <v>326</v>
      </c>
      <c r="K24" s="14" t="s">
        <v>327</v>
      </c>
      <c r="L24" s="14" t="s">
        <v>372</v>
      </c>
    </row>
    <row r="25" customFormat="false" ht="15" hidden="true" customHeight="false" outlineLevel="0" collapsed="false">
      <c r="B25" s="39" t="s">
        <v>410</v>
      </c>
      <c r="C25" s="40" t="s">
        <v>418</v>
      </c>
      <c r="D25" s="40" t="str">
        <f aca="false">C25</f>
        <v>SYNCT-TB-32-C-OV</v>
      </c>
      <c r="E25" s="40"/>
      <c r="F25" s="40"/>
      <c r="G25" s="48" t="s">
        <v>555</v>
      </c>
      <c r="H25" s="14" t="n">
        <v>32</v>
      </c>
      <c r="I25" s="14" t="s">
        <v>413</v>
      </c>
      <c r="J25" s="14" t="s">
        <v>326</v>
      </c>
      <c r="K25" s="14" t="s">
        <v>330</v>
      </c>
      <c r="L25" s="14" t="s">
        <v>372</v>
      </c>
    </row>
    <row r="26" customFormat="false" ht="15" hidden="true" customHeight="false" outlineLevel="0" collapsed="false">
      <c r="B26" s="39" t="s">
        <v>410</v>
      </c>
      <c r="C26" s="40" t="s">
        <v>419</v>
      </c>
      <c r="D26" s="40" t="str">
        <f aca="false">C26</f>
        <v>SYNCT-TB-32-R-OV</v>
      </c>
      <c r="E26" s="40"/>
      <c r="F26" s="40"/>
      <c r="G26" s="48" t="s">
        <v>555</v>
      </c>
      <c r="H26" s="14" t="n">
        <v>32</v>
      </c>
      <c r="I26" s="14" t="s">
        <v>413</v>
      </c>
      <c r="J26" s="14" t="s">
        <v>326</v>
      </c>
      <c r="K26" s="14" t="s">
        <v>332</v>
      </c>
      <c r="L26" s="14" t="s">
        <v>372</v>
      </c>
    </row>
    <row r="27" customFormat="false" ht="15" hidden="true" customHeight="false" outlineLevel="0" collapsed="false">
      <c r="B27" s="39" t="s">
        <v>410</v>
      </c>
      <c r="C27" s="40" t="s">
        <v>420</v>
      </c>
      <c r="D27" s="40" t="str">
        <f aca="false">C27</f>
        <v>SYNCT-TB-40-K-OV</v>
      </c>
      <c r="E27" s="40"/>
      <c r="F27" s="40"/>
      <c r="G27" s="48" t="s">
        <v>555</v>
      </c>
      <c r="H27" s="14" t="n">
        <v>40</v>
      </c>
      <c r="I27" s="14" t="s">
        <v>413</v>
      </c>
      <c r="J27" s="14" t="s">
        <v>326</v>
      </c>
      <c r="K27" s="14" t="s">
        <v>327</v>
      </c>
      <c r="L27" s="14" t="s">
        <v>372</v>
      </c>
    </row>
    <row r="28" s="35" customFormat="true" ht="15" hidden="true" customHeight="false" outlineLevel="0" collapsed="false">
      <c r="A28" s="36"/>
      <c r="B28" s="37" t="s">
        <v>421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</row>
    <row r="29" customFormat="false" ht="15" hidden="true" customHeight="false" outlineLevel="0" collapsed="false">
      <c r="B29" s="10"/>
      <c r="C29" s="40" t="s">
        <v>422</v>
      </c>
      <c r="D29" s="40" t="s">
        <v>423</v>
      </c>
      <c r="E29" s="40"/>
      <c r="F29" s="40"/>
      <c r="G29" s="40"/>
      <c r="H29" s="14" t="n">
        <v>16</v>
      </c>
      <c r="I29" s="14" t="s">
        <v>424</v>
      </c>
      <c r="J29" s="14" t="s">
        <v>425</v>
      </c>
      <c r="K29" s="14" t="s">
        <v>327</v>
      </c>
      <c r="L29" s="14" t="s">
        <v>359</v>
      </c>
      <c r="M29" s="41"/>
    </row>
    <row r="30" customFormat="false" ht="15" hidden="true" customHeight="false" outlineLevel="0" collapsed="false">
      <c r="B30" s="10"/>
      <c r="C30" s="40" t="s">
        <v>427</v>
      </c>
      <c r="D30" s="40" t="s">
        <v>423</v>
      </c>
      <c r="E30" s="40"/>
      <c r="F30" s="40"/>
      <c r="G30" s="40"/>
      <c r="H30" s="14" t="n">
        <v>16</v>
      </c>
      <c r="I30" s="14" t="s">
        <v>428</v>
      </c>
      <c r="J30" s="14" t="s">
        <v>425</v>
      </c>
      <c r="K30" s="14" t="s">
        <v>327</v>
      </c>
      <c r="L30" s="14" t="s">
        <v>372</v>
      </c>
      <c r="M30" s="41"/>
    </row>
    <row r="31" customFormat="false" ht="15" hidden="true" customHeight="false" outlineLevel="0" collapsed="false">
      <c r="B31" s="10"/>
      <c r="C31" s="40" t="s">
        <v>429</v>
      </c>
      <c r="D31" s="40" t="s">
        <v>423</v>
      </c>
      <c r="E31" s="40"/>
      <c r="F31" s="40"/>
      <c r="G31" s="40"/>
      <c r="H31" s="14" t="n">
        <v>32</v>
      </c>
      <c r="I31" s="14" t="s">
        <v>424</v>
      </c>
      <c r="J31" s="14" t="s">
        <v>425</v>
      </c>
      <c r="K31" s="14" t="s">
        <v>327</v>
      </c>
      <c r="L31" s="14" t="s">
        <v>359</v>
      </c>
      <c r="M31" s="41"/>
    </row>
    <row r="32" customFormat="false" ht="15" hidden="true" customHeight="false" outlineLevel="0" collapsed="false">
      <c r="B32" s="10"/>
      <c r="C32" s="40" t="s">
        <v>430</v>
      </c>
      <c r="D32" s="40" t="s">
        <v>423</v>
      </c>
      <c r="E32" s="40"/>
      <c r="F32" s="40"/>
      <c r="G32" s="40"/>
      <c r="H32" s="14" t="n">
        <v>32</v>
      </c>
      <c r="I32" s="14" t="s">
        <v>428</v>
      </c>
      <c r="J32" s="14" t="s">
        <v>425</v>
      </c>
      <c r="K32" s="14" t="s">
        <v>327</v>
      </c>
      <c r="L32" s="14" t="s">
        <v>372</v>
      </c>
      <c r="M32" s="41"/>
    </row>
    <row r="33" s="35" customFormat="true" ht="15" hidden="true" customHeight="false" outlineLevel="0" collapsed="false">
      <c r="A33" s="36"/>
      <c r="B33" s="37" t="s">
        <v>431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</row>
    <row r="34" customFormat="false" ht="15" hidden="true" customHeight="false" outlineLevel="0" collapsed="false">
      <c r="A34" s="40"/>
      <c r="C34" s="40" t="s">
        <v>432</v>
      </c>
      <c r="D34" s="40" t="s">
        <v>423</v>
      </c>
      <c r="E34" s="40"/>
      <c r="F34" s="40"/>
      <c r="G34" s="40"/>
      <c r="H34" s="14" t="n">
        <v>15</v>
      </c>
      <c r="I34" s="14" t="s">
        <v>433</v>
      </c>
      <c r="J34" s="14" t="s">
        <v>326</v>
      </c>
      <c r="K34" s="14" t="s">
        <v>327</v>
      </c>
      <c r="L34" s="14" t="s">
        <v>359</v>
      </c>
      <c r="M34" s="41"/>
    </row>
    <row r="35" customFormat="false" ht="15" hidden="true" customHeight="false" outlineLevel="0" collapsed="false">
      <c r="A35" s="40"/>
      <c r="C35" s="40" t="s">
        <v>434</v>
      </c>
      <c r="D35" s="40" t="s">
        <v>423</v>
      </c>
      <c r="E35" s="40"/>
      <c r="F35" s="40"/>
      <c r="G35" s="40"/>
      <c r="H35" s="14" t="n">
        <v>15</v>
      </c>
      <c r="I35" s="14" t="s">
        <v>433</v>
      </c>
      <c r="J35" s="14" t="s">
        <v>326</v>
      </c>
      <c r="K35" s="14" t="s">
        <v>327</v>
      </c>
      <c r="L35" s="14" t="s">
        <v>372</v>
      </c>
      <c r="M35" s="41"/>
    </row>
    <row r="36" customFormat="false" ht="15" hidden="true" customHeight="false" outlineLevel="0" collapsed="false">
      <c r="C36" s="40" t="s">
        <v>435</v>
      </c>
      <c r="D36" s="40" t="s">
        <v>423</v>
      </c>
      <c r="E36" s="40"/>
      <c r="F36" s="40"/>
      <c r="G36" s="40"/>
      <c r="H36" s="14" t="n">
        <v>15</v>
      </c>
      <c r="I36" s="14" t="s">
        <v>436</v>
      </c>
      <c r="J36" s="14" t="s">
        <v>326</v>
      </c>
      <c r="K36" s="14" t="s">
        <v>327</v>
      </c>
      <c r="L36" s="14" t="s">
        <v>359</v>
      </c>
      <c r="M36" s="41"/>
    </row>
    <row r="37" customFormat="false" ht="15" hidden="true" customHeight="false" outlineLevel="0" collapsed="false">
      <c r="C37" s="40" t="s">
        <v>437</v>
      </c>
      <c r="D37" s="40" t="s">
        <v>423</v>
      </c>
      <c r="E37" s="40"/>
      <c r="F37" s="40"/>
      <c r="G37" s="40"/>
      <c r="H37" s="14" t="n">
        <v>15</v>
      </c>
      <c r="I37" s="14" t="s">
        <v>436</v>
      </c>
      <c r="J37" s="14" t="s">
        <v>326</v>
      </c>
      <c r="K37" s="14" t="s">
        <v>327</v>
      </c>
      <c r="L37" s="14" t="s">
        <v>372</v>
      </c>
      <c r="M37" s="41"/>
    </row>
    <row r="38" customFormat="false" ht="15" hidden="true" customHeight="false" outlineLevel="0" collapsed="false">
      <c r="C38" s="40" t="s">
        <v>438</v>
      </c>
      <c r="D38" s="40" t="s">
        <v>423</v>
      </c>
      <c r="E38" s="40"/>
      <c r="F38" s="40"/>
      <c r="G38" s="40"/>
      <c r="H38" s="14" t="n">
        <v>30</v>
      </c>
      <c r="I38" s="14" t="s">
        <v>436</v>
      </c>
      <c r="J38" s="14" t="s">
        <v>326</v>
      </c>
      <c r="K38" s="14" t="s">
        <v>327</v>
      </c>
      <c r="L38" s="14" t="s">
        <v>359</v>
      </c>
      <c r="M38" s="41"/>
    </row>
    <row r="39" customFormat="false" ht="15" hidden="true" customHeight="false" outlineLevel="0" collapsed="false">
      <c r="C39" s="40" t="s">
        <v>439</v>
      </c>
      <c r="D39" s="40" t="s">
        <v>423</v>
      </c>
      <c r="E39" s="40"/>
      <c r="F39" s="40"/>
      <c r="G39" s="40"/>
      <c r="H39" s="14" t="n">
        <v>30</v>
      </c>
      <c r="I39" s="14" t="s">
        <v>436</v>
      </c>
      <c r="J39" s="14" t="s">
        <v>326</v>
      </c>
      <c r="K39" s="14" t="s">
        <v>327</v>
      </c>
      <c r="L39" s="14" t="s">
        <v>372</v>
      </c>
      <c r="M39" s="41"/>
    </row>
    <row r="40" customFormat="false" ht="16" hidden="true" customHeight="false" outlineLevel="0" collapsed="false">
      <c r="C40" s="40" t="s">
        <v>440</v>
      </c>
      <c r="D40" s="40" t="s">
        <v>423</v>
      </c>
      <c r="E40" s="40"/>
      <c r="F40" s="40"/>
      <c r="G40" s="40"/>
      <c r="H40" s="14" t="n">
        <v>16</v>
      </c>
      <c r="I40" s="14" t="s">
        <v>441</v>
      </c>
      <c r="J40" s="14" t="s">
        <v>442</v>
      </c>
      <c r="K40" s="42" t="s">
        <v>327</v>
      </c>
      <c r="L40" s="14" t="s">
        <v>359</v>
      </c>
      <c r="M40" s="41"/>
    </row>
    <row r="41" customFormat="false" ht="16" hidden="true" customHeight="false" outlineLevel="0" collapsed="false">
      <c r="C41" s="40" t="s">
        <v>443</v>
      </c>
      <c r="D41" s="40" t="s">
        <v>423</v>
      </c>
      <c r="E41" s="40"/>
      <c r="F41" s="40"/>
      <c r="G41" s="40"/>
      <c r="H41" s="14" t="n">
        <v>16</v>
      </c>
      <c r="I41" s="14" t="s">
        <v>441</v>
      </c>
      <c r="J41" s="14" t="s">
        <v>442</v>
      </c>
      <c r="K41" s="42" t="s">
        <v>330</v>
      </c>
      <c r="L41" s="14" t="s">
        <v>359</v>
      </c>
      <c r="M41" s="41"/>
    </row>
    <row r="42" customFormat="false" ht="16" hidden="true" customHeight="false" outlineLevel="0" collapsed="false">
      <c r="C42" s="40" t="s">
        <v>444</v>
      </c>
      <c r="D42" s="40" t="s">
        <v>423</v>
      </c>
      <c r="E42" s="40"/>
      <c r="F42" s="40"/>
      <c r="G42" s="40"/>
      <c r="H42" s="14" t="n">
        <v>16</v>
      </c>
      <c r="I42" s="14" t="s">
        <v>441</v>
      </c>
      <c r="J42" s="14" t="s">
        <v>442</v>
      </c>
      <c r="K42" s="42" t="s">
        <v>327</v>
      </c>
      <c r="L42" s="14" t="s">
        <v>372</v>
      </c>
      <c r="M42" s="41"/>
    </row>
    <row r="43" customFormat="false" ht="16" hidden="true" customHeight="false" outlineLevel="0" collapsed="false">
      <c r="C43" s="40" t="s">
        <v>445</v>
      </c>
      <c r="D43" s="40" t="s">
        <v>423</v>
      </c>
      <c r="E43" s="40"/>
      <c r="F43" s="40"/>
      <c r="G43" s="40"/>
      <c r="H43" s="14" t="n">
        <v>16</v>
      </c>
      <c r="I43" s="14" t="s">
        <v>441</v>
      </c>
      <c r="J43" s="14" t="s">
        <v>442</v>
      </c>
      <c r="K43" s="42" t="s">
        <v>330</v>
      </c>
      <c r="L43" s="14" t="s">
        <v>372</v>
      </c>
      <c r="M43" s="41"/>
    </row>
    <row r="44" s="35" customFormat="true" ht="15" hidden="true" customHeight="false" outlineLevel="0" collapsed="false">
      <c r="A44" s="36"/>
      <c r="B44" s="37" t="s">
        <v>446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</row>
    <row r="45" customFormat="false" ht="16" hidden="true" customHeight="false" outlineLevel="0" collapsed="false">
      <c r="C45" s="40" t="s">
        <v>447</v>
      </c>
      <c r="D45" s="40" t="s">
        <v>423</v>
      </c>
      <c r="E45" s="40"/>
      <c r="F45" s="40"/>
      <c r="G45" s="40"/>
      <c r="H45" s="14" t="n">
        <v>4</v>
      </c>
      <c r="I45" s="14" t="s">
        <v>428</v>
      </c>
      <c r="J45" s="14" t="s">
        <v>448</v>
      </c>
      <c r="K45" s="42" t="s">
        <v>327</v>
      </c>
      <c r="L45" s="14" t="s">
        <v>359</v>
      </c>
      <c r="M45" s="41"/>
    </row>
    <row r="46" customFormat="false" ht="16" hidden="true" customHeight="false" outlineLevel="0" collapsed="false">
      <c r="C46" s="40" t="s">
        <v>449</v>
      </c>
      <c r="D46" s="40" t="s">
        <v>423</v>
      </c>
      <c r="E46" s="40"/>
      <c r="F46" s="40"/>
      <c r="G46" s="40"/>
      <c r="H46" s="14" t="n">
        <v>4</v>
      </c>
      <c r="I46" s="14" t="s">
        <v>428</v>
      </c>
      <c r="J46" s="14" t="s">
        <v>448</v>
      </c>
      <c r="K46" s="42" t="s">
        <v>330</v>
      </c>
      <c r="L46" s="14" t="s">
        <v>359</v>
      </c>
    </row>
    <row r="47" customFormat="false" ht="16" hidden="true" customHeight="false" outlineLevel="0" collapsed="false">
      <c r="B47" s="10" t="s">
        <v>450</v>
      </c>
      <c r="C47" s="40" t="s">
        <v>451</v>
      </c>
      <c r="D47" s="40" t="str">
        <f aca="false">C47</f>
        <v>CHRGC-TB-10-K-OV</v>
      </c>
      <c r="E47" s="40"/>
      <c r="F47" s="40"/>
      <c r="G47" s="48" t="s">
        <v>555</v>
      </c>
      <c r="H47" s="14" t="n">
        <v>10</v>
      </c>
      <c r="I47" s="14" t="s">
        <v>325</v>
      </c>
      <c r="J47" s="14" t="s">
        <v>448</v>
      </c>
      <c r="K47" s="42" t="s">
        <v>327</v>
      </c>
      <c r="L47" s="14" t="s">
        <v>359</v>
      </c>
    </row>
    <row r="48" customFormat="false" ht="16" hidden="true" customHeight="false" outlineLevel="0" collapsed="false">
      <c r="B48" s="10" t="s">
        <v>450</v>
      </c>
      <c r="C48" s="40" t="s">
        <v>452</v>
      </c>
      <c r="D48" s="40" t="str">
        <f aca="false">C48</f>
        <v>CHRGC-TB-10-C-OV</v>
      </c>
      <c r="E48" s="40"/>
      <c r="F48" s="40"/>
      <c r="G48" s="48" t="s">
        <v>555</v>
      </c>
      <c r="H48" s="14" t="n">
        <v>10</v>
      </c>
      <c r="I48" s="14" t="s">
        <v>325</v>
      </c>
      <c r="J48" s="14" t="s">
        <v>448</v>
      </c>
      <c r="K48" s="42" t="s">
        <v>330</v>
      </c>
      <c r="L48" s="14" t="s">
        <v>359</v>
      </c>
    </row>
    <row r="49" customFormat="false" ht="15" hidden="true" customHeight="false" outlineLevel="0" collapsed="false">
      <c r="B49" s="10" t="s">
        <v>450</v>
      </c>
      <c r="C49" s="40" t="s">
        <v>453</v>
      </c>
      <c r="D49" s="40" t="str">
        <f aca="false">C49</f>
        <v>CHRGC-TB-10-R-OV</v>
      </c>
      <c r="E49" s="40"/>
      <c r="F49" s="40"/>
      <c r="G49" s="48" t="s">
        <v>555</v>
      </c>
      <c r="H49" s="14" t="n">
        <v>10</v>
      </c>
      <c r="I49" s="14" t="s">
        <v>325</v>
      </c>
      <c r="J49" s="14" t="s">
        <v>448</v>
      </c>
      <c r="K49" s="14" t="s">
        <v>332</v>
      </c>
      <c r="L49" s="14" t="s">
        <v>359</v>
      </c>
    </row>
    <row r="50" customFormat="false" ht="15" hidden="true" customHeight="false" outlineLevel="0" collapsed="false">
      <c r="B50" s="10" t="s">
        <v>450</v>
      </c>
      <c r="C50" s="40" t="s">
        <v>454</v>
      </c>
      <c r="D50" s="40" t="str">
        <f aca="false">C50</f>
        <v>SYNCC-TB-10-K-OV</v>
      </c>
      <c r="E50" s="40"/>
      <c r="F50" s="40"/>
      <c r="G50" s="48" t="s">
        <v>555</v>
      </c>
      <c r="H50" s="14" t="n">
        <v>10</v>
      </c>
      <c r="I50" s="14" t="s">
        <v>413</v>
      </c>
      <c r="J50" s="14" t="s">
        <v>448</v>
      </c>
      <c r="K50" s="14" t="s">
        <v>327</v>
      </c>
      <c r="L50" s="14" t="s">
        <v>372</v>
      </c>
    </row>
    <row r="51" customFormat="false" ht="15" hidden="true" customHeight="false" outlineLevel="0" collapsed="false">
      <c r="B51" s="10" t="s">
        <v>450</v>
      </c>
      <c r="C51" s="40" t="s">
        <v>455</v>
      </c>
      <c r="D51" s="40" t="str">
        <f aca="false">C51</f>
        <v>SYNCC-TB-10-C-OV</v>
      </c>
      <c r="E51" s="40"/>
      <c r="F51" s="40"/>
      <c r="G51" s="48" t="s">
        <v>555</v>
      </c>
      <c r="H51" s="14" t="n">
        <v>10</v>
      </c>
      <c r="I51" s="14" t="s">
        <v>413</v>
      </c>
      <c r="J51" s="14" t="s">
        <v>448</v>
      </c>
      <c r="K51" s="14" t="s">
        <v>330</v>
      </c>
      <c r="L51" s="14" t="s">
        <v>372</v>
      </c>
    </row>
    <row r="52" customFormat="false" ht="15" hidden="true" customHeight="false" outlineLevel="0" collapsed="false">
      <c r="B52" s="10" t="s">
        <v>450</v>
      </c>
      <c r="C52" s="40" t="s">
        <v>456</v>
      </c>
      <c r="D52" s="40" t="str">
        <f aca="false">C52</f>
        <v>SYNCC-TB-10-R-OV</v>
      </c>
      <c r="E52" s="40"/>
      <c r="F52" s="40"/>
      <c r="G52" s="48" t="s">
        <v>555</v>
      </c>
      <c r="H52" s="14" t="n">
        <v>10</v>
      </c>
      <c r="I52" s="14" t="s">
        <v>413</v>
      </c>
      <c r="J52" s="14" t="s">
        <v>448</v>
      </c>
      <c r="K52" s="14" t="s">
        <v>332</v>
      </c>
      <c r="L52" s="14" t="s">
        <v>372</v>
      </c>
    </row>
    <row r="53" customFormat="false" ht="16" hidden="true" customHeight="false" outlineLevel="0" collapsed="false">
      <c r="B53" s="10"/>
      <c r="C53" s="40" t="s">
        <v>457</v>
      </c>
      <c r="D53" s="40" t="s">
        <v>423</v>
      </c>
      <c r="E53" s="40"/>
      <c r="F53" s="40"/>
      <c r="G53" s="40"/>
      <c r="H53" s="14" t="n">
        <v>12</v>
      </c>
      <c r="I53" s="14" t="s">
        <v>428</v>
      </c>
      <c r="J53" s="14" t="s">
        <v>448</v>
      </c>
      <c r="K53" s="42" t="s">
        <v>327</v>
      </c>
      <c r="L53" s="14" t="s">
        <v>359</v>
      </c>
    </row>
    <row r="54" customFormat="false" ht="16" hidden="true" customHeight="false" outlineLevel="0" collapsed="false">
      <c r="C54" s="40" t="s">
        <v>458</v>
      </c>
      <c r="D54" s="40" t="s">
        <v>423</v>
      </c>
      <c r="E54" s="40"/>
      <c r="F54" s="40"/>
      <c r="G54" s="40"/>
      <c r="H54" s="14" t="n">
        <v>12</v>
      </c>
      <c r="I54" s="14" t="s">
        <v>428</v>
      </c>
      <c r="J54" s="14" t="s">
        <v>448</v>
      </c>
      <c r="K54" s="42" t="s">
        <v>330</v>
      </c>
      <c r="L54" s="14" t="s">
        <v>359</v>
      </c>
    </row>
    <row r="55" s="35" customFormat="true" ht="19" hidden="true" customHeight="true" outlineLevel="0" collapsed="false">
      <c r="A55" s="36"/>
      <c r="B55" s="37" t="s">
        <v>459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</row>
    <row r="56" customFormat="false" ht="16" hidden="true" customHeight="false" outlineLevel="0" collapsed="false">
      <c r="B56" s="10" t="s">
        <v>450</v>
      </c>
      <c r="C56" s="40" t="s">
        <v>460</v>
      </c>
      <c r="D56" s="40" t="str">
        <f aca="false">C56</f>
        <v>CHRGWC-TB-10-K-OV</v>
      </c>
      <c r="E56" s="40"/>
      <c r="F56" s="40"/>
      <c r="G56" s="48" t="s">
        <v>555</v>
      </c>
      <c r="H56" s="14" t="n">
        <v>10</v>
      </c>
      <c r="I56" s="14" t="s">
        <v>325</v>
      </c>
      <c r="J56" s="14" t="s">
        <v>461</v>
      </c>
      <c r="K56" s="42" t="s">
        <v>327</v>
      </c>
      <c r="L56" s="14" t="s">
        <v>359</v>
      </c>
    </row>
    <row r="57" customFormat="false" ht="16" hidden="true" customHeight="false" outlineLevel="0" collapsed="false">
      <c r="B57" s="10" t="s">
        <v>450</v>
      </c>
      <c r="C57" s="40" t="s">
        <v>462</v>
      </c>
      <c r="D57" s="40" t="str">
        <f aca="false">C57</f>
        <v>CHRGWC-TB-10-C-OV</v>
      </c>
      <c r="E57" s="40"/>
      <c r="F57" s="40"/>
      <c r="G57" s="48" t="s">
        <v>555</v>
      </c>
      <c r="H57" s="14" t="n">
        <v>10</v>
      </c>
      <c r="I57" s="14" t="s">
        <v>325</v>
      </c>
      <c r="J57" s="14" t="s">
        <v>461</v>
      </c>
      <c r="K57" s="42" t="s">
        <v>330</v>
      </c>
      <c r="L57" s="14" t="s">
        <v>359</v>
      </c>
    </row>
    <row r="58" customFormat="false" ht="15" hidden="true" customHeight="false" outlineLevel="0" collapsed="false">
      <c r="B58" s="10" t="s">
        <v>450</v>
      </c>
      <c r="C58" s="40" t="s">
        <v>463</v>
      </c>
      <c r="D58" s="40" t="str">
        <f aca="false">C58</f>
        <v>CHRGWC-TB-10-R-OV</v>
      </c>
      <c r="E58" s="40"/>
      <c r="F58" s="40"/>
      <c r="G58" s="48" t="s">
        <v>555</v>
      </c>
      <c r="H58" s="14" t="n">
        <v>10</v>
      </c>
      <c r="I58" s="14" t="s">
        <v>325</v>
      </c>
      <c r="J58" s="14" t="s">
        <v>461</v>
      </c>
      <c r="K58" s="14" t="s">
        <v>332</v>
      </c>
      <c r="L58" s="14" t="s">
        <v>359</v>
      </c>
    </row>
    <row r="59" customFormat="false" ht="16" hidden="true" customHeight="false" outlineLevel="0" collapsed="false">
      <c r="B59" s="10" t="s">
        <v>450</v>
      </c>
      <c r="C59" s="40" t="s">
        <v>464</v>
      </c>
      <c r="D59" s="40" t="str">
        <f aca="false">C59</f>
        <v>CHRGWCU-TB-10-K-OV</v>
      </c>
      <c r="E59" s="40"/>
      <c r="F59" s="40"/>
      <c r="G59" s="48" t="s">
        <v>555</v>
      </c>
      <c r="H59" s="14" t="n">
        <v>10</v>
      </c>
      <c r="I59" s="14" t="s">
        <v>325</v>
      </c>
      <c r="J59" s="14" t="s">
        <v>461</v>
      </c>
      <c r="K59" s="42" t="s">
        <v>327</v>
      </c>
      <c r="L59" s="14" t="s">
        <v>367</v>
      </c>
    </row>
    <row r="60" customFormat="false" ht="16" hidden="true" customHeight="false" outlineLevel="0" collapsed="false">
      <c r="B60" s="10" t="s">
        <v>450</v>
      </c>
      <c r="C60" s="40" t="s">
        <v>465</v>
      </c>
      <c r="D60" s="40" t="str">
        <f aca="false">C60</f>
        <v>CHRGWCU-TB-10-C-OV</v>
      </c>
      <c r="E60" s="40"/>
      <c r="F60" s="40"/>
      <c r="G60" s="48" t="s">
        <v>555</v>
      </c>
      <c r="H60" s="14" t="n">
        <v>10</v>
      </c>
      <c r="I60" s="14" t="s">
        <v>325</v>
      </c>
      <c r="J60" s="14" t="s">
        <v>461</v>
      </c>
      <c r="K60" s="42" t="s">
        <v>330</v>
      </c>
      <c r="L60" s="14" t="s">
        <v>367</v>
      </c>
    </row>
    <row r="61" customFormat="false" ht="15" hidden="true" customHeight="false" outlineLevel="0" collapsed="false">
      <c r="B61" s="10" t="s">
        <v>450</v>
      </c>
      <c r="C61" s="40" t="s">
        <v>466</v>
      </c>
      <c r="D61" s="40" t="str">
        <f aca="false">C61</f>
        <v>CHRGWCU-TB-10-R-OV</v>
      </c>
      <c r="E61" s="40"/>
      <c r="F61" s="40"/>
      <c r="G61" s="48" t="s">
        <v>555</v>
      </c>
      <c r="H61" s="14" t="n">
        <v>10</v>
      </c>
      <c r="I61" s="14" t="s">
        <v>325</v>
      </c>
      <c r="J61" s="14" t="s">
        <v>461</v>
      </c>
      <c r="K61" s="14" t="s">
        <v>332</v>
      </c>
      <c r="L61" s="14" t="s">
        <v>367</v>
      </c>
    </row>
    <row r="62" s="35" customFormat="true" ht="19.5" hidden="false" customHeight="true" outlineLevel="0" collapsed="false">
      <c r="A62" s="36"/>
      <c r="B62" s="37" t="s">
        <v>467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</row>
    <row r="63" customFormat="false" ht="15" hidden="false" customHeight="false" outlineLevel="0" collapsed="false">
      <c r="B63" s="10" t="s">
        <v>343</v>
      </c>
      <c r="C63" s="40" t="s">
        <v>280</v>
      </c>
      <c r="D63" s="40" t="str">
        <f aca="false">C63</f>
        <v>CHRGC-TB-16-K-OV</v>
      </c>
      <c r="E63" s="40"/>
      <c r="F63" s="40"/>
      <c r="G63" s="48" t="s">
        <v>556</v>
      </c>
      <c r="H63" s="14" t="n">
        <v>16</v>
      </c>
      <c r="I63" s="14" t="s">
        <v>325</v>
      </c>
      <c r="J63" s="14" t="s">
        <v>344</v>
      </c>
      <c r="K63" s="43" t="s">
        <v>327</v>
      </c>
      <c r="L63" s="14" t="s">
        <v>328</v>
      </c>
      <c r="M63" s="41"/>
    </row>
    <row r="64" customFormat="false" ht="15" hidden="false" customHeight="false" outlineLevel="0" collapsed="false">
      <c r="B64" s="10" t="s">
        <v>343</v>
      </c>
      <c r="C64" s="40" t="s">
        <v>281</v>
      </c>
      <c r="D64" s="40" t="str">
        <f aca="false">C64</f>
        <v>CHRGC-TB-20-K-OV</v>
      </c>
      <c r="E64" s="40"/>
      <c r="F64" s="40"/>
      <c r="G64" s="48" t="s">
        <v>556</v>
      </c>
      <c r="H64" s="14" t="n">
        <v>20</v>
      </c>
      <c r="I64" s="14" t="s">
        <v>325</v>
      </c>
      <c r="J64" s="14" t="s">
        <v>344</v>
      </c>
      <c r="K64" s="43" t="s">
        <v>327</v>
      </c>
      <c r="L64" s="14" t="s">
        <v>328</v>
      </c>
      <c r="M64" s="41"/>
    </row>
    <row r="65" customFormat="false" ht="15" hidden="false" customHeight="false" outlineLevel="0" collapsed="false">
      <c r="B65" s="10" t="s">
        <v>343</v>
      </c>
      <c r="C65" s="40" t="s">
        <v>282</v>
      </c>
      <c r="D65" s="40" t="str">
        <f aca="false">C65</f>
        <v>CHRGC-TB-32-K-OV</v>
      </c>
      <c r="E65" s="40"/>
      <c r="F65" s="40"/>
      <c r="G65" s="48" t="s">
        <v>556</v>
      </c>
      <c r="H65" s="14" t="n">
        <v>32</v>
      </c>
      <c r="I65" s="14" t="s">
        <v>325</v>
      </c>
      <c r="J65" s="14" t="s">
        <v>344</v>
      </c>
      <c r="K65" s="43" t="s">
        <v>327</v>
      </c>
      <c r="L65" s="14" t="s">
        <v>328</v>
      </c>
      <c r="M65" s="41"/>
    </row>
    <row r="66" customFormat="false" ht="15" hidden="false" customHeight="false" outlineLevel="0" collapsed="false">
      <c r="B66" s="10" t="s">
        <v>343</v>
      </c>
      <c r="C66" s="40" t="s">
        <v>283</v>
      </c>
      <c r="D66" s="40" t="str">
        <f aca="false">C66</f>
        <v>CHRGC-TB-40-K-OV</v>
      </c>
      <c r="E66" s="40"/>
      <c r="F66" s="40"/>
      <c r="G66" s="48" t="s">
        <v>556</v>
      </c>
      <c r="H66" s="14" t="n">
        <v>40</v>
      </c>
      <c r="I66" s="14" t="s">
        <v>325</v>
      </c>
      <c r="J66" s="14" t="s">
        <v>344</v>
      </c>
      <c r="K66" s="43" t="s">
        <v>327</v>
      </c>
      <c r="L66" s="14" t="s">
        <v>328</v>
      </c>
      <c r="M66" s="41"/>
    </row>
    <row r="67" customFormat="false" ht="15" hidden="true" customHeight="false" outlineLevel="0" collapsed="false">
      <c r="C67" s="40" t="s">
        <v>468</v>
      </c>
      <c r="D67" s="40" t="s">
        <v>423</v>
      </c>
      <c r="E67" s="40"/>
      <c r="F67" s="40"/>
      <c r="G67" s="40"/>
      <c r="H67" s="14" t="n">
        <v>16</v>
      </c>
      <c r="I67" s="14" t="s">
        <v>325</v>
      </c>
      <c r="J67" s="14" t="s">
        <v>344</v>
      </c>
      <c r="K67" s="14" t="s">
        <v>327</v>
      </c>
      <c r="L67" s="14" t="s">
        <v>372</v>
      </c>
    </row>
    <row r="68" customFormat="false" ht="15" hidden="true" customHeight="false" outlineLevel="0" collapsed="false">
      <c r="C68" s="40" t="s">
        <v>469</v>
      </c>
      <c r="D68" s="40" t="s">
        <v>423</v>
      </c>
      <c r="E68" s="40"/>
      <c r="F68" s="40"/>
      <c r="G68" s="40"/>
      <c r="H68" s="14" t="n">
        <v>32</v>
      </c>
      <c r="I68" s="14" t="s">
        <v>428</v>
      </c>
      <c r="J68" s="14" t="s">
        <v>344</v>
      </c>
      <c r="K68" s="14" t="s">
        <v>327</v>
      </c>
      <c r="L68" s="14" t="s">
        <v>372</v>
      </c>
    </row>
    <row r="69" customFormat="false" ht="15" hidden="true" customHeight="false" outlineLevel="0" collapsed="false">
      <c r="C69" s="40" t="s">
        <v>470</v>
      </c>
      <c r="D69" s="40" t="s">
        <v>423</v>
      </c>
      <c r="E69" s="40"/>
      <c r="F69" s="40"/>
      <c r="G69" s="40"/>
      <c r="H69" s="14" t="n">
        <v>16</v>
      </c>
      <c r="I69" s="14" t="s">
        <v>424</v>
      </c>
      <c r="J69" s="14" t="s">
        <v>471</v>
      </c>
      <c r="K69" s="14" t="s">
        <v>327</v>
      </c>
      <c r="L69" s="14" t="s">
        <v>359</v>
      </c>
    </row>
    <row r="70" customFormat="false" ht="15" hidden="true" customHeight="false" outlineLevel="0" collapsed="false">
      <c r="C70" s="40" t="s">
        <v>472</v>
      </c>
      <c r="D70" s="40" t="s">
        <v>423</v>
      </c>
      <c r="E70" s="40"/>
      <c r="F70" s="40"/>
      <c r="G70" s="40"/>
      <c r="H70" s="14" t="n">
        <v>16</v>
      </c>
      <c r="I70" s="14" t="s">
        <v>428</v>
      </c>
      <c r="J70" s="14" t="s">
        <v>471</v>
      </c>
      <c r="K70" s="14" t="s">
        <v>327</v>
      </c>
      <c r="L70" s="14" t="s">
        <v>372</v>
      </c>
    </row>
    <row r="71" customFormat="false" ht="15" hidden="true" customHeight="false" outlineLevel="0" collapsed="false">
      <c r="C71" s="40" t="s">
        <v>473</v>
      </c>
      <c r="D71" s="40" t="s">
        <v>423</v>
      </c>
      <c r="E71" s="40"/>
      <c r="F71" s="40"/>
      <c r="G71" s="40"/>
      <c r="H71" s="14" t="n">
        <v>32</v>
      </c>
      <c r="I71" s="14" t="s">
        <v>424</v>
      </c>
      <c r="J71" s="14" t="s">
        <v>471</v>
      </c>
      <c r="K71" s="14" t="s">
        <v>327</v>
      </c>
      <c r="L71" s="14" t="s">
        <v>359</v>
      </c>
    </row>
    <row r="72" customFormat="false" ht="15" hidden="true" customHeight="false" outlineLevel="0" collapsed="false">
      <c r="C72" s="40" t="s">
        <v>474</v>
      </c>
      <c r="D72" s="40" t="s">
        <v>423</v>
      </c>
      <c r="E72" s="40"/>
      <c r="F72" s="40"/>
      <c r="G72" s="40"/>
      <c r="H72" s="14" t="n">
        <v>32</v>
      </c>
      <c r="I72" s="14" t="s">
        <v>428</v>
      </c>
      <c r="J72" s="14" t="s">
        <v>471</v>
      </c>
      <c r="K72" s="14" t="s">
        <v>327</v>
      </c>
      <c r="L72" s="14" t="s">
        <v>372</v>
      </c>
    </row>
    <row r="73" s="35" customFormat="true" ht="15" hidden="true" customHeight="false" outlineLevel="0" collapsed="false">
      <c r="A73" s="36"/>
      <c r="B73" s="37" t="s">
        <v>475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</row>
    <row r="74" customFormat="false" ht="15" hidden="true" customHeight="false" outlineLevel="0" collapsed="false">
      <c r="C74" s="40" t="s">
        <v>476</v>
      </c>
      <c r="D74" s="40" t="s">
        <v>423</v>
      </c>
      <c r="E74" s="40"/>
      <c r="F74" s="40"/>
      <c r="G74" s="40"/>
      <c r="H74" s="14" t="n">
        <v>8</v>
      </c>
      <c r="I74" s="14" t="s">
        <v>424</v>
      </c>
      <c r="J74" s="14" t="s">
        <v>477</v>
      </c>
      <c r="K74" s="14" t="s">
        <v>327</v>
      </c>
      <c r="L74" s="14" t="s">
        <v>359</v>
      </c>
    </row>
    <row r="75" customFormat="false" ht="15" hidden="true" customHeight="false" outlineLevel="0" collapsed="false">
      <c r="C75" s="40" t="s">
        <v>478</v>
      </c>
      <c r="D75" s="40" t="s">
        <v>423</v>
      </c>
      <c r="E75" s="40"/>
      <c r="F75" s="40"/>
      <c r="G75" s="40"/>
      <c r="H75" s="14" t="n">
        <v>8</v>
      </c>
      <c r="I75" s="14" t="s">
        <v>424</v>
      </c>
      <c r="J75" s="14" t="s">
        <v>477</v>
      </c>
      <c r="K75" s="14" t="s">
        <v>330</v>
      </c>
      <c r="L75" s="14" t="s">
        <v>359</v>
      </c>
    </row>
    <row r="76" customFormat="false" ht="15" hidden="true" customHeight="false" outlineLevel="0" collapsed="false">
      <c r="C76" s="40" t="s">
        <v>479</v>
      </c>
      <c r="D76" s="40" t="s">
        <v>423</v>
      </c>
      <c r="E76" s="40"/>
      <c r="F76" s="40"/>
      <c r="G76" s="40"/>
      <c r="H76" s="14" t="n">
        <v>10</v>
      </c>
      <c r="I76" s="14" t="s">
        <v>424</v>
      </c>
      <c r="J76" s="14" t="s">
        <v>477</v>
      </c>
      <c r="K76" s="14" t="s">
        <v>327</v>
      </c>
      <c r="L76" s="14" t="s">
        <v>359</v>
      </c>
    </row>
    <row r="77" customFormat="false" ht="15" hidden="true" customHeight="false" outlineLevel="0" collapsed="false">
      <c r="C77" s="40" t="s">
        <v>480</v>
      </c>
      <c r="D77" s="40" t="s">
        <v>423</v>
      </c>
      <c r="E77" s="40"/>
      <c r="F77" s="40"/>
      <c r="G77" s="40"/>
      <c r="H77" s="14" t="n">
        <v>10</v>
      </c>
      <c r="I77" s="14" t="s">
        <v>424</v>
      </c>
      <c r="J77" s="14" t="s">
        <v>477</v>
      </c>
      <c r="K77" s="14" t="s">
        <v>330</v>
      </c>
      <c r="L77" s="14" t="s">
        <v>359</v>
      </c>
    </row>
    <row r="78" s="35" customFormat="true" ht="15" hidden="true" customHeight="false" outlineLevel="0" collapsed="false">
      <c r="A78" s="36"/>
      <c r="B78" s="37" t="s">
        <v>481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</row>
    <row r="79" s="35" customFormat="true" ht="15" hidden="true" customHeight="false" outlineLevel="0" collapsed="false">
      <c r="B79" s="17"/>
      <c r="C79" s="40" t="s">
        <v>482</v>
      </c>
      <c r="D79" s="40" t="s">
        <v>423</v>
      </c>
      <c r="E79" s="40"/>
      <c r="F79" s="40"/>
      <c r="G79" s="40"/>
      <c r="H79" s="14" t="n">
        <v>15</v>
      </c>
      <c r="I79" s="14" t="s">
        <v>424</v>
      </c>
      <c r="J79" s="14" t="s">
        <v>483</v>
      </c>
      <c r="K79" s="14" t="s">
        <v>327</v>
      </c>
      <c r="L79" s="14" t="s">
        <v>367</v>
      </c>
    </row>
    <row r="80" customFormat="false" ht="15" hidden="true" customHeight="false" outlineLevel="0" collapsed="false">
      <c r="C80" s="40" t="s">
        <v>484</v>
      </c>
      <c r="D80" s="40" t="s">
        <v>423</v>
      </c>
      <c r="E80" s="40"/>
      <c r="F80" s="40"/>
      <c r="G80" s="40"/>
      <c r="H80" s="14" t="n">
        <v>15</v>
      </c>
      <c r="I80" s="14" t="s">
        <v>424</v>
      </c>
      <c r="J80" s="14" t="s">
        <v>483</v>
      </c>
      <c r="K80" s="14" t="s">
        <v>327</v>
      </c>
      <c r="L80" s="14" t="s">
        <v>372</v>
      </c>
    </row>
    <row r="81" s="35" customFormat="true" ht="15" hidden="true" customHeight="false" outlineLevel="0" collapsed="false">
      <c r="A81" s="36"/>
      <c r="B81" s="37" t="s">
        <v>485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</row>
    <row r="82" customFormat="false" ht="15" hidden="true" customHeight="false" outlineLevel="0" collapsed="false">
      <c r="C82" s="40" t="s">
        <v>486</v>
      </c>
      <c r="D82" s="40" t="s">
        <v>423</v>
      </c>
      <c r="E82" s="40"/>
      <c r="F82" s="40"/>
      <c r="G82" s="40"/>
      <c r="H82" s="14" t="n">
        <v>10</v>
      </c>
      <c r="I82" s="14" t="s">
        <v>428</v>
      </c>
      <c r="J82" s="14" t="s">
        <v>487</v>
      </c>
      <c r="K82" s="14"/>
      <c r="L82" s="14" t="s">
        <v>367</v>
      </c>
    </row>
    <row r="83" customFormat="false" ht="15" hidden="true" customHeight="false" outlineLevel="0" collapsed="false">
      <c r="C83" s="40" t="s">
        <v>488</v>
      </c>
      <c r="D83" s="40" t="s">
        <v>423</v>
      </c>
      <c r="E83" s="40"/>
      <c r="F83" s="40"/>
      <c r="G83" s="40"/>
      <c r="H83" s="14" t="n">
        <v>10</v>
      </c>
      <c r="I83" s="14" t="s">
        <v>428</v>
      </c>
      <c r="J83" s="14" t="s">
        <v>489</v>
      </c>
      <c r="K83" s="14"/>
      <c r="L83" s="14" t="s">
        <v>372</v>
      </c>
    </row>
    <row r="84" customFormat="false" ht="15" hidden="false" customHeight="false" outlineLevel="0" collapsed="false">
      <c r="C84" s="40"/>
      <c r="D84" s="40"/>
      <c r="E84" s="40"/>
      <c r="F84" s="40"/>
      <c r="G84" s="40"/>
      <c r="H84" s="14"/>
      <c r="I84" s="14"/>
      <c r="J84" s="14"/>
      <c r="K84" s="14"/>
      <c r="L84" s="14"/>
    </row>
    <row r="85" s="35" customFormat="true" ht="19.5" hidden="false" customHeight="true" outlineLevel="0" collapsed="false">
      <c r="A85" s="44" t="s">
        <v>490</v>
      </c>
      <c r="B85" s="44"/>
      <c r="C85" s="45"/>
      <c r="D85" s="45"/>
      <c r="E85" s="45"/>
      <c r="F85" s="45"/>
      <c r="G85" s="45"/>
      <c r="H85" s="45"/>
      <c r="I85" s="45"/>
      <c r="J85" s="45"/>
      <c r="K85" s="45"/>
      <c r="L85" s="45"/>
    </row>
    <row r="86" s="35" customFormat="true" ht="19.5" hidden="false" customHeight="true" outlineLevel="0" collapsed="false">
      <c r="A86" s="36"/>
      <c r="B86" s="37" t="s">
        <v>491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</row>
    <row r="87" customFormat="false" ht="15" hidden="false" customHeight="false" outlineLevel="0" collapsed="false">
      <c r="B87" s="10" t="s">
        <v>324</v>
      </c>
      <c r="C87" s="40" t="s">
        <v>37</v>
      </c>
      <c r="D87" s="40" t="str">
        <f aca="false">C87</f>
        <v>CHRGT-CB-16-K-OV</v>
      </c>
      <c r="E87" s="47" t="s">
        <v>552</v>
      </c>
      <c r="F87" s="47" t="s">
        <v>553</v>
      </c>
      <c r="G87" s="48" t="s">
        <v>554</v>
      </c>
      <c r="H87" s="14" t="n">
        <v>16</v>
      </c>
      <c r="I87" s="14" t="s">
        <v>346</v>
      </c>
      <c r="J87" s="14" t="s">
        <v>326</v>
      </c>
      <c r="K87" s="43" t="s">
        <v>327</v>
      </c>
      <c r="L87" s="14" t="s">
        <v>328</v>
      </c>
    </row>
    <row r="88" customFormat="false" ht="15" hidden="false" customHeight="false" outlineLevel="0" collapsed="false">
      <c r="B88" s="10" t="s">
        <v>324</v>
      </c>
      <c r="C88" s="40" t="s">
        <v>72</v>
      </c>
      <c r="D88" s="40" t="str">
        <f aca="false">C88</f>
        <v>CHRGT-CB-16-C-OV</v>
      </c>
      <c r="E88" s="47" t="s">
        <v>552</v>
      </c>
      <c r="F88" s="47" t="s">
        <v>553</v>
      </c>
      <c r="G88" s="48" t="s">
        <v>554</v>
      </c>
      <c r="H88" s="14" t="n">
        <v>16</v>
      </c>
      <c r="I88" s="14" t="s">
        <v>346</v>
      </c>
      <c r="J88" s="14" t="s">
        <v>326</v>
      </c>
      <c r="K88" s="43" t="s">
        <v>330</v>
      </c>
      <c r="L88" s="14" t="s">
        <v>328</v>
      </c>
    </row>
    <row r="89" customFormat="false" ht="15" hidden="false" customHeight="false" outlineLevel="0" collapsed="false">
      <c r="B89" s="10" t="s">
        <v>324</v>
      </c>
      <c r="C89" s="40" t="s">
        <v>249</v>
      </c>
      <c r="D89" s="40" t="str">
        <f aca="false">C89</f>
        <v>CHRGT-CB-16-R-OV</v>
      </c>
      <c r="E89" s="47" t="s">
        <v>552</v>
      </c>
      <c r="F89" s="47" t="s">
        <v>553</v>
      </c>
      <c r="G89" s="48" t="s">
        <v>554</v>
      </c>
      <c r="H89" s="14" t="n">
        <v>16</v>
      </c>
      <c r="I89" s="14" t="s">
        <v>346</v>
      </c>
      <c r="J89" s="14" t="s">
        <v>326</v>
      </c>
      <c r="K89" s="14" t="s">
        <v>332</v>
      </c>
      <c r="L89" s="14" t="s">
        <v>328</v>
      </c>
    </row>
    <row r="90" customFormat="false" ht="15" hidden="false" customHeight="false" outlineLevel="0" collapsed="false">
      <c r="B90" s="10" t="s">
        <v>324</v>
      </c>
      <c r="C90" s="40" t="s">
        <v>284</v>
      </c>
      <c r="D90" s="40" t="str">
        <f aca="false">C90</f>
        <v>CHRGT-CB-20-K-OV</v>
      </c>
      <c r="E90" s="47" t="s">
        <v>552</v>
      </c>
      <c r="F90" s="47" t="s">
        <v>553</v>
      </c>
      <c r="G90" s="48" t="s">
        <v>554</v>
      </c>
      <c r="H90" s="14" t="n">
        <v>20</v>
      </c>
      <c r="I90" s="14" t="s">
        <v>346</v>
      </c>
      <c r="J90" s="14" t="s">
        <v>326</v>
      </c>
      <c r="K90" s="43" t="s">
        <v>327</v>
      </c>
      <c r="L90" s="14" t="s">
        <v>328</v>
      </c>
    </row>
    <row r="91" customFormat="false" ht="15" hidden="false" customHeight="false" outlineLevel="0" collapsed="false">
      <c r="B91" s="10" t="s">
        <v>324</v>
      </c>
      <c r="C91" s="40" t="s">
        <v>116</v>
      </c>
      <c r="D91" s="40" t="str">
        <f aca="false">C91</f>
        <v>CHRGT-CB-20-C-OV</v>
      </c>
      <c r="E91" s="47" t="s">
        <v>552</v>
      </c>
      <c r="F91" s="47" t="s">
        <v>553</v>
      </c>
      <c r="G91" s="48" t="s">
        <v>554</v>
      </c>
      <c r="H91" s="14" t="n">
        <v>20</v>
      </c>
      <c r="I91" s="14" t="s">
        <v>346</v>
      </c>
      <c r="J91" s="14" t="s">
        <v>326</v>
      </c>
      <c r="K91" s="43" t="s">
        <v>330</v>
      </c>
      <c r="L91" s="14" t="s">
        <v>328</v>
      </c>
    </row>
    <row r="92" customFormat="false" ht="15" hidden="false" customHeight="false" outlineLevel="0" collapsed="false">
      <c r="B92" s="10" t="s">
        <v>324</v>
      </c>
      <c r="C92" s="40" t="s">
        <v>285</v>
      </c>
      <c r="D92" s="40" t="str">
        <f aca="false">C92</f>
        <v>CHRGT-CB-20-R-OV</v>
      </c>
      <c r="E92" s="47" t="s">
        <v>552</v>
      </c>
      <c r="F92" s="47" t="s">
        <v>553</v>
      </c>
      <c r="G92" s="48" t="s">
        <v>554</v>
      </c>
      <c r="H92" s="14" t="n">
        <v>20</v>
      </c>
      <c r="I92" s="14" t="s">
        <v>346</v>
      </c>
      <c r="J92" s="14" t="s">
        <v>326</v>
      </c>
      <c r="K92" s="14" t="s">
        <v>332</v>
      </c>
      <c r="L92" s="14" t="s">
        <v>328</v>
      </c>
    </row>
    <row r="93" customFormat="false" ht="15" hidden="false" customHeight="false" outlineLevel="0" collapsed="false">
      <c r="B93" s="10" t="s">
        <v>324</v>
      </c>
      <c r="C93" s="40" t="s">
        <v>53</v>
      </c>
      <c r="D93" s="40" t="str">
        <f aca="false">C93</f>
        <v>CHRGT-CB-32-K-OV</v>
      </c>
      <c r="E93" s="47" t="s">
        <v>552</v>
      </c>
      <c r="F93" s="47" t="s">
        <v>553</v>
      </c>
      <c r="G93" s="48" t="s">
        <v>554</v>
      </c>
      <c r="H93" s="14" t="n">
        <v>32</v>
      </c>
      <c r="I93" s="14" t="s">
        <v>346</v>
      </c>
      <c r="J93" s="14" t="s">
        <v>326</v>
      </c>
      <c r="K93" s="43" t="s">
        <v>327</v>
      </c>
      <c r="L93" s="14" t="s">
        <v>328</v>
      </c>
    </row>
    <row r="94" customFormat="false" ht="15" hidden="false" customHeight="false" outlineLevel="0" collapsed="false">
      <c r="B94" s="10" t="s">
        <v>324</v>
      </c>
      <c r="C94" s="40" t="s">
        <v>97</v>
      </c>
      <c r="D94" s="40" t="str">
        <f aca="false">C94</f>
        <v>CHRGT-CB-32-C-OV</v>
      </c>
      <c r="E94" s="47" t="s">
        <v>552</v>
      </c>
      <c r="F94" s="47" t="s">
        <v>553</v>
      </c>
      <c r="G94" s="48" t="s">
        <v>554</v>
      </c>
      <c r="H94" s="14" t="n">
        <v>32</v>
      </c>
      <c r="I94" s="14" t="s">
        <v>346</v>
      </c>
      <c r="J94" s="14" t="s">
        <v>326</v>
      </c>
      <c r="K94" s="43" t="s">
        <v>330</v>
      </c>
      <c r="L94" s="14" t="s">
        <v>328</v>
      </c>
    </row>
    <row r="95" customFormat="false" ht="15" hidden="false" customHeight="false" outlineLevel="0" collapsed="false">
      <c r="B95" s="10" t="s">
        <v>324</v>
      </c>
      <c r="C95" s="40" t="s">
        <v>103</v>
      </c>
      <c r="D95" s="40" t="str">
        <f aca="false">C95</f>
        <v>CHRGT-CB-32-R-OV</v>
      </c>
      <c r="E95" s="47" t="s">
        <v>552</v>
      </c>
      <c r="F95" s="47" t="s">
        <v>553</v>
      </c>
      <c r="G95" s="48" t="s">
        <v>554</v>
      </c>
      <c r="H95" s="14" t="n">
        <v>32</v>
      </c>
      <c r="I95" s="14" t="s">
        <v>346</v>
      </c>
      <c r="J95" s="14" t="s">
        <v>326</v>
      </c>
      <c r="K95" s="14" t="s">
        <v>332</v>
      </c>
      <c r="L95" s="14" t="s">
        <v>328</v>
      </c>
    </row>
    <row r="96" s="35" customFormat="true" ht="19.5" hidden="false" customHeight="true" outlineLevel="0" collapsed="false">
      <c r="A96" s="36"/>
      <c r="B96" s="37" t="s">
        <v>492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</row>
    <row r="97" customFormat="false" ht="15" hidden="true" customHeight="false" outlineLevel="0" collapsed="false">
      <c r="C97" s="40" t="s">
        <v>493</v>
      </c>
      <c r="D97" s="40" t="s">
        <v>423</v>
      </c>
      <c r="E97" s="40"/>
      <c r="F97" s="40"/>
      <c r="G97" s="40"/>
      <c r="H97" s="14" t="n">
        <v>8</v>
      </c>
      <c r="I97" s="14" t="s">
        <v>494</v>
      </c>
      <c r="J97" s="14" t="s">
        <v>448</v>
      </c>
      <c r="K97" s="14" t="s">
        <v>327</v>
      </c>
      <c r="L97" s="14" t="s">
        <v>359</v>
      </c>
    </row>
    <row r="98" customFormat="false" ht="15" hidden="true" customHeight="false" outlineLevel="0" collapsed="false">
      <c r="C98" s="40" t="s">
        <v>495</v>
      </c>
      <c r="D98" s="40" t="s">
        <v>423</v>
      </c>
      <c r="E98" s="40"/>
      <c r="F98" s="40"/>
      <c r="G98" s="40"/>
      <c r="H98" s="14" t="n">
        <v>8</v>
      </c>
      <c r="I98" s="14" t="s">
        <v>494</v>
      </c>
      <c r="J98" s="14" t="s">
        <v>448</v>
      </c>
      <c r="K98" s="14" t="s">
        <v>330</v>
      </c>
      <c r="L98" s="14" t="s">
        <v>359</v>
      </c>
    </row>
    <row r="99" customFormat="false" ht="15" hidden="true" customHeight="false" outlineLevel="0" collapsed="false">
      <c r="C99" s="40" t="s">
        <v>496</v>
      </c>
      <c r="D99" s="40" t="s">
        <v>423</v>
      </c>
      <c r="E99" s="40"/>
      <c r="F99" s="40"/>
      <c r="G99" s="40"/>
      <c r="H99" s="14" t="n">
        <v>8</v>
      </c>
      <c r="I99" s="14" t="s">
        <v>494</v>
      </c>
      <c r="J99" s="14" t="s">
        <v>448</v>
      </c>
      <c r="K99" s="14" t="s">
        <v>332</v>
      </c>
      <c r="L99" s="14" t="s">
        <v>359</v>
      </c>
    </row>
    <row r="100" customFormat="false" ht="15" hidden="true" customHeight="false" outlineLevel="0" collapsed="false">
      <c r="C100" s="40" t="s">
        <v>497</v>
      </c>
      <c r="D100" s="40" t="s">
        <v>423</v>
      </c>
      <c r="E100" s="40"/>
      <c r="F100" s="40"/>
      <c r="G100" s="40"/>
      <c r="H100" s="14" t="s">
        <v>498</v>
      </c>
      <c r="I100" s="14" t="s">
        <v>494</v>
      </c>
      <c r="J100" s="14" t="s">
        <v>499</v>
      </c>
      <c r="K100" s="14"/>
      <c r="L100" s="14"/>
    </row>
    <row r="101" customFormat="false" ht="16" hidden="true" customHeight="false" outlineLevel="0" collapsed="false">
      <c r="C101" s="40" t="s">
        <v>500</v>
      </c>
      <c r="D101" s="40" t="s">
        <v>423</v>
      </c>
      <c r="E101" s="40"/>
      <c r="F101" s="40"/>
      <c r="G101" s="40"/>
      <c r="H101" s="14" t="n">
        <v>16</v>
      </c>
      <c r="I101" s="14" t="s">
        <v>494</v>
      </c>
      <c r="J101" s="14" t="s">
        <v>442</v>
      </c>
      <c r="K101" s="42" t="s">
        <v>327</v>
      </c>
      <c r="L101" s="14" t="s">
        <v>359</v>
      </c>
    </row>
    <row r="102" customFormat="false" ht="16" hidden="true" customHeight="false" outlineLevel="0" collapsed="false">
      <c r="C102" s="40" t="s">
        <v>501</v>
      </c>
      <c r="D102" s="40" t="s">
        <v>423</v>
      </c>
      <c r="E102" s="40"/>
      <c r="F102" s="40"/>
      <c r="G102" s="40"/>
      <c r="H102" s="14" t="n">
        <v>16</v>
      </c>
      <c r="I102" s="14" t="s">
        <v>494</v>
      </c>
      <c r="J102" s="14" t="s">
        <v>442</v>
      </c>
      <c r="K102" s="42" t="s">
        <v>330</v>
      </c>
      <c r="L102" s="14" t="s">
        <v>359</v>
      </c>
    </row>
    <row r="103" customFormat="false" ht="15" hidden="false" customHeight="false" outlineLevel="0" collapsed="false">
      <c r="B103" s="10" t="s">
        <v>343</v>
      </c>
      <c r="C103" s="40" t="s">
        <v>286</v>
      </c>
      <c r="D103" s="40" t="str">
        <f aca="false">C103</f>
        <v>CHRGC-CB-16-K-OV</v>
      </c>
      <c r="E103" s="40"/>
      <c r="F103" s="40"/>
      <c r="G103" s="48" t="s">
        <v>556</v>
      </c>
      <c r="H103" s="14" t="n">
        <v>16</v>
      </c>
      <c r="I103" s="14" t="s">
        <v>346</v>
      </c>
      <c r="J103" s="14" t="s">
        <v>344</v>
      </c>
      <c r="K103" s="14" t="s">
        <v>327</v>
      </c>
      <c r="L103" s="14" t="s">
        <v>328</v>
      </c>
    </row>
    <row r="104" customFormat="false" ht="15" hidden="false" customHeight="false" outlineLevel="0" collapsed="false">
      <c r="B104" s="10" t="s">
        <v>343</v>
      </c>
      <c r="C104" s="40" t="s">
        <v>287</v>
      </c>
      <c r="D104" s="40" t="str">
        <f aca="false">C104</f>
        <v>CHRGC-CB-20-K-OV</v>
      </c>
      <c r="E104" s="40"/>
      <c r="F104" s="40"/>
      <c r="G104" s="48" t="s">
        <v>556</v>
      </c>
      <c r="H104" s="14" t="n">
        <v>20</v>
      </c>
      <c r="I104" s="14" t="s">
        <v>346</v>
      </c>
      <c r="J104" s="14" t="s">
        <v>344</v>
      </c>
      <c r="K104" s="14" t="s">
        <v>327</v>
      </c>
      <c r="L104" s="14" t="s">
        <v>328</v>
      </c>
    </row>
    <row r="105" customFormat="false" ht="15" hidden="false" customHeight="false" outlineLevel="0" collapsed="false">
      <c r="B105" s="10" t="s">
        <v>343</v>
      </c>
      <c r="C105" s="40" t="s">
        <v>288</v>
      </c>
      <c r="D105" s="40" t="str">
        <f aca="false">C105</f>
        <v>CHRGC-CB-32-K-OV</v>
      </c>
      <c r="E105" s="40"/>
      <c r="F105" s="40"/>
      <c r="G105" s="48" t="s">
        <v>556</v>
      </c>
      <c r="H105" s="14" t="n">
        <v>32</v>
      </c>
      <c r="I105" s="14" t="s">
        <v>346</v>
      </c>
      <c r="J105" s="14" t="s">
        <v>344</v>
      </c>
      <c r="K105" s="14" t="s">
        <v>327</v>
      </c>
      <c r="L105" s="14" t="s">
        <v>328</v>
      </c>
    </row>
    <row r="106" s="35" customFormat="true" ht="19" hidden="true" customHeight="true" outlineLevel="0" collapsed="false">
      <c r="A106" s="36"/>
      <c r="B106" s="37" t="s">
        <v>502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</row>
    <row r="107" customFormat="false" ht="15" hidden="true" customHeight="false" outlineLevel="0" collapsed="false">
      <c r="C107" s="40" t="s">
        <v>503</v>
      </c>
      <c r="D107" s="40" t="s">
        <v>423</v>
      </c>
      <c r="E107" s="40"/>
      <c r="F107" s="40"/>
      <c r="G107" s="40"/>
      <c r="H107" s="14" t="n">
        <v>20</v>
      </c>
      <c r="I107" s="14" t="s">
        <v>494</v>
      </c>
      <c r="J107" s="14" t="s">
        <v>477</v>
      </c>
      <c r="K107" s="14" t="s">
        <v>327</v>
      </c>
      <c r="L107" s="14" t="s">
        <v>359</v>
      </c>
    </row>
    <row r="108" customFormat="false" ht="15" hidden="true" customHeight="false" outlineLevel="0" collapsed="false">
      <c r="C108" s="40" t="s">
        <v>504</v>
      </c>
      <c r="D108" s="40" t="s">
        <v>423</v>
      </c>
      <c r="E108" s="40"/>
      <c r="F108" s="40"/>
      <c r="G108" s="40"/>
      <c r="H108" s="14" t="n">
        <v>20</v>
      </c>
      <c r="I108" s="14" t="s">
        <v>494</v>
      </c>
      <c r="J108" s="14" t="s">
        <v>477</v>
      </c>
      <c r="K108" s="14" t="s">
        <v>330</v>
      </c>
      <c r="L108" s="14" t="s">
        <v>359</v>
      </c>
    </row>
    <row r="109" customFormat="false" ht="15" hidden="true" customHeight="false" outlineLevel="0" collapsed="false">
      <c r="C109" s="40" t="s">
        <v>505</v>
      </c>
      <c r="D109" s="40" t="s">
        <v>423</v>
      </c>
      <c r="E109" s="40"/>
      <c r="F109" s="40"/>
      <c r="G109" s="40"/>
      <c r="H109" s="14" t="n">
        <v>40</v>
      </c>
      <c r="I109" s="14" t="s">
        <v>494</v>
      </c>
      <c r="J109" s="14" t="s">
        <v>477</v>
      </c>
      <c r="K109" s="14" t="s">
        <v>327</v>
      </c>
      <c r="L109" s="14" t="s">
        <v>359</v>
      </c>
    </row>
    <row r="110" customFormat="false" ht="15" hidden="true" customHeight="false" outlineLevel="0" collapsed="false">
      <c r="C110" s="40" t="s">
        <v>506</v>
      </c>
      <c r="D110" s="40" t="s">
        <v>423</v>
      </c>
      <c r="E110" s="40"/>
      <c r="F110" s="40"/>
      <c r="G110" s="40"/>
      <c r="H110" s="14" t="n">
        <v>40</v>
      </c>
      <c r="I110" s="14" t="s">
        <v>494</v>
      </c>
      <c r="J110" s="14" t="s">
        <v>477</v>
      </c>
      <c r="K110" s="14" t="s">
        <v>330</v>
      </c>
      <c r="L110" s="14" t="s">
        <v>359</v>
      </c>
    </row>
    <row r="111" customFormat="false" ht="15" hidden="false" customHeight="false" outlineLevel="0" collapsed="false">
      <c r="C111" s="40"/>
      <c r="D111" s="40"/>
      <c r="E111" s="40"/>
      <c r="F111" s="40"/>
      <c r="G111" s="40"/>
      <c r="H111" s="14"/>
      <c r="I111" s="14"/>
      <c r="J111" s="14"/>
      <c r="K111" s="14"/>
      <c r="L111" s="14"/>
    </row>
    <row r="112" s="35" customFormat="true" ht="19.5" hidden="false" customHeight="true" outlineLevel="0" collapsed="false">
      <c r="A112" s="32" t="s">
        <v>507</v>
      </c>
      <c r="B112" s="33"/>
      <c r="C112" s="34"/>
      <c r="D112" s="34"/>
      <c r="E112" s="34"/>
      <c r="F112" s="34"/>
      <c r="G112" s="34"/>
      <c r="H112" s="34"/>
      <c r="I112" s="34"/>
      <c r="J112" s="34"/>
      <c r="K112" s="34"/>
      <c r="L112" s="34"/>
    </row>
    <row r="113" s="35" customFormat="true" ht="19.5" hidden="false" customHeight="true" outlineLevel="0" collapsed="false">
      <c r="A113" s="36"/>
      <c r="B113" s="37" t="s">
        <v>508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</row>
    <row r="114" customFormat="false" ht="15" hidden="false" customHeight="false" outlineLevel="0" collapsed="false">
      <c r="B114" s="10" t="s">
        <v>324</v>
      </c>
      <c r="C114" s="40" t="s">
        <v>289</v>
      </c>
      <c r="D114" s="40" t="str">
        <f aca="false">C114</f>
        <v>CHRGT-LS-15-K-OV</v>
      </c>
      <c r="E114" s="47" t="s">
        <v>552</v>
      </c>
      <c r="F114" s="47" t="s">
        <v>553</v>
      </c>
      <c r="G114" s="48" t="s">
        <v>554</v>
      </c>
      <c r="H114" s="14" t="n">
        <v>15</v>
      </c>
      <c r="I114" s="14" t="s">
        <v>356</v>
      </c>
      <c r="J114" s="14" t="s">
        <v>326</v>
      </c>
      <c r="K114" s="14" t="s">
        <v>327</v>
      </c>
      <c r="L114" s="14" t="s">
        <v>328</v>
      </c>
    </row>
    <row r="115" customFormat="false" ht="15" hidden="false" customHeight="false" outlineLevel="0" collapsed="false">
      <c r="B115" s="10" t="s">
        <v>324</v>
      </c>
      <c r="C115" s="40" t="s">
        <v>290</v>
      </c>
      <c r="D115" s="40" t="str">
        <f aca="false">C115</f>
        <v>CHRGT-LS-15-C-OV</v>
      </c>
      <c r="E115" s="47" t="s">
        <v>552</v>
      </c>
      <c r="F115" s="47" t="s">
        <v>553</v>
      </c>
      <c r="G115" s="48" t="s">
        <v>554</v>
      </c>
      <c r="H115" s="14" t="n">
        <v>15</v>
      </c>
      <c r="I115" s="14" t="s">
        <v>356</v>
      </c>
      <c r="J115" s="14" t="s">
        <v>326</v>
      </c>
      <c r="K115" s="14" t="s">
        <v>330</v>
      </c>
      <c r="L115" s="14" t="s">
        <v>328</v>
      </c>
    </row>
    <row r="116" customFormat="false" ht="15" hidden="false" customHeight="false" outlineLevel="0" collapsed="false">
      <c r="B116" s="10" t="s">
        <v>324</v>
      </c>
      <c r="C116" s="40" t="s">
        <v>291</v>
      </c>
      <c r="D116" s="40" t="str">
        <f aca="false">C116</f>
        <v>CHRGT-LS-15-R-OV</v>
      </c>
      <c r="E116" s="47" t="s">
        <v>552</v>
      </c>
      <c r="F116" s="47" t="s">
        <v>553</v>
      </c>
      <c r="G116" s="48" t="s">
        <v>554</v>
      </c>
      <c r="H116" s="14" t="n">
        <v>15</v>
      </c>
      <c r="I116" s="14" t="s">
        <v>356</v>
      </c>
      <c r="J116" s="14" t="s">
        <v>326</v>
      </c>
      <c r="K116" s="14" t="s">
        <v>332</v>
      </c>
      <c r="L116" s="14" t="s">
        <v>328</v>
      </c>
    </row>
    <row r="117" customFormat="false" ht="15" hidden="false" customHeight="false" outlineLevel="0" collapsed="false">
      <c r="B117" s="10" t="s">
        <v>324</v>
      </c>
      <c r="C117" s="40" t="s">
        <v>45</v>
      </c>
      <c r="D117" s="40" t="str">
        <f aca="false">C117</f>
        <v>CHRGT-LS-16-K-OV</v>
      </c>
      <c r="E117" s="47" t="s">
        <v>552</v>
      </c>
      <c r="F117" s="47" t="s">
        <v>553</v>
      </c>
      <c r="G117" s="48" t="s">
        <v>554</v>
      </c>
      <c r="H117" s="14" t="n">
        <v>16</v>
      </c>
      <c r="I117" s="14" t="s">
        <v>356</v>
      </c>
      <c r="J117" s="14" t="s">
        <v>326</v>
      </c>
      <c r="K117" s="14" t="s">
        <v>327</v>
      </c>
      <c r="L117" s="14" t="s">
        <v>328</v>
      </c>
    </row>
    <row r="118" customFormat="false" ht="15" hidden="false" customHeight="false" outlineLevel="0" collapsed="false">
      <c r="B118" s="10" t="s">
        <v>324</v>
      </c>
      <c r="C118" s="40" t="s">
        <v>148</v>
      </c>
      <c r="D118" s="40" t="str">
        <f aca="false">C118</f>
        <v>CHRGT-LS-16-C-OV</v>
      </c>
      <c r="E118" s="47" t="s">
        <v>552</v>
      </c>
      <c r="F118" s="47" t="s">
        <v>553</v>
      </c>
      <c r="G118" s="48" t="s">
        <v>554</v>
      </c>
      <c r="H118" s="14" t="n">
        <v>16</v>
      </c>
      <c r="I118" s="14" t="s">
        <v>356</v>
      </c>
      <c r="J118" s="14" t="s">
        <v>326</v>
      </c>
      <c r="K118" s="14" t="s">
        <v>330</v>
      </c>
      <c r="L118" s="14" t="s">
        <v>328</v>
      </c>
    </row>
    <row r="119" customFormat="false" ht="15" hidden="false" customHeight="false" outlineLevel="0" collapsed="false">
      <c r="B119" s="10" t="s">
        <v>324</v>
      </c>
      <c r="C119" s="40" t="s">
        <v>65</v>
      </c>
      <c r="D119" s="40" t="str">
        <f aca="false">C119</f>
        <v>CHRGT-LS-16-R-OV</v>
      </c>
      <c r="E119" s="47" t="s">
        <v>552</v>
      </c>
      <c r="F119" s="47" t="s">
        <v>553</v>
      </c>
      <c r="G119" s="48" t="s">
        <v>554</v>
      </c>
      <c r="H119" s="14" t="n">
        <v>16</v>
      </c>
      <c r="I119" s="14" t="s">
        <v>356</v>
      </c>
      <c r="J119" s="14" t="s">
        <v>326</v>
      </c>
      <c r="K119" s="14" t="s">
        <v>332</v>
      </c>
      <c r="L119" s="14" t="s">
        <v>328</v>
      </c>
    </row>
    <row r="120" customFormat="false" ht="15" hidden="false" customHeight="false" outlineLevel="0" collapsed="false">
      <c r="B120" s="10" t="s">
        <v>324</v>
      </c>
      <c r="C120" s="40" t="s">
        <v>292</v>
      </c>
      <c r="D120" s="40" t="str">
        <f aca="false">C120</f>
        <v>CHRGT-LS-30-K-OV</v>
      </c>
      <c r="E120" s="47" t="s">
        <v>552</v>
      </c>
      <c r="F120" s="47" t="s">
        <v>553</v>
      </c>
      <c r="G120" s="48" t="s">
        <v>554</v>
      </c>
      <c r="H120" s="14" t="n">
        <v>30</v>
      </c>
      <c r="I120" s="14" t="s">
        <v>356</v>
      </c>
      <c r="J120" s="14" t="s">
        <v>326</v>
      </c>
      <c r="K120" s="14" t="s">
        <v>327</v>
      </c>
      <c r="L120" s="14" t="s">
        <v>328</v>
      </c>
    </row>
    <row r="121" customFormat="false" ht="15" hidden="false" customHeight="false" outlineLevel="0" collapsed="false">
      <c r="B121" s="10" t="s">
        <v>324</v>
      </c>
      <c r="C121" s="40" t="s">
        <v>293</v>
      </c>
      <c r="D121" s="40" t="str">
        <f aca="false">C121</f>
        <v>CHRGT-LS-30-C-OV</v>
      </c>
      <c r="E121" s="47" t="s">
        <v>552</v>
      </c>
      <c r="F121" s="47" t="s">
        <v>553</v>
      </c>
      <c r="G121" s="48" t="s">
        <v>554</v>
      </c>
      <c r="H121" s="14" t="n">
        <v>30</v>
      </c>
      <c r="I121" s="14" t="s">
        <v>356</v>
      </c>
      <c r="J121" s="14" t="s">
        <v>326</v>
      </c>
      <c r="K121" s="14" t="s">
        <v>330</v>
      </c>
      <c r="L121" s="14" t="s">
        <v>328</v>
      </c>
    </row>
    <row r="122" customFormat="false" ht="15" hidden="false" customHeight="false" outlineLevel="0" collapsed="false">
      <c r="B122" s="10" t="s">
        <v>324</v>
      </c>
      <c r="C122" s="40" t="s">
        <v>294</v>
      </c>
      <c r="D122" s="40" t="str">
        <f aca="false">C122</f>
        <v>CHRGT-LS-30-R-OV</v>
      </c>
      <c r="E122" s="47" t="s">
        <v>552</v>
      </c>
      <c r="F122" s="47" t="s">
        <v>553</v>
      </c>
      <c r="G122" s="48" t="s">
        <v>554</v>
      </c>
      <c r="H122" s="14" t="n">
        <v>30</v>
      </c>
      <c r="I122" s="14" t="s">
        <v>356</v>
      </c>
      <c r="J122" s="14" t="s">
        <v>326</v>
      </c>
      <c r="K122" s="14" t="s">
        <v>332</v>
      </c>
      <c r="L122" s="14" t="s">
        <v>328</v>
      </c>
    </row>
    <row r="123" customFormat="false" ht="15" hidden="false" customHeight="false" outlineLevel="0" collapsed="false">
      <c r="B123" s="10" t="s">
        <v>324</v>
      </c>
      <c r="C123" s="40" t="s">
        <v>45</v>
      </c>
      <c r="D123" s="40" t="str">
        <f aca="false">C123</f>
        <v>CHRGT-LS-16-K-OV</v>
      </c>
      <c r="E123" s="47" t="s">
        <v>552</v>
      </c>
      <c r="F123" s="47" t="s">
        <v>553</v>
      </c>
      <c r="G123" s="48" t="s">
        <v>554</v>
      </c>
      <c r="H123" s="14" t="n">
        <v>16</v>
      </c>
      <c r="I123" s="14" t="s">
        <v>356</v>
      </c>
      <c r="J123" s="14" t="s">
        <v>326</v>
      </c>
      <c r="K123" s="14" t="s">
        <v>327</v>
      </c>
      <c r="L123" s="14" t="s">
        <v>328</v>
      </c>
    </row>
    <row r="124" customFormat="false" ht="15" hidden="false" customHeight="false" outlineLevel="0" collapsed="false">
      <c r="B124" s="10" t="s">
        <v>324</v>
      </c>
      <c r="C124" s="40" t="s">
        <v>148</v>
      </c>
      <c r="D124" s="40" t="str">
        <f aca="false">C124</f>
        <v>CHRGT-LS-16-C-OV</v>
      </c>
      <c r="E124" s="47" t="s">
        <v>552</v>
      </c>
      <c r="F124" s="47" t="s">
        <v>553</v>
      </c>
      <c r="G124" s="48" t="s">
        <v>554</v>
      </c>
      <c r="H124" s="14" t="n">
        <v>16</v>
      </c>
      <c r="I124" s="14" t="s">
        <v>356</v>
      </c>
      <c r="J124" s="14" t="s">
        <v>326</v>
      </c>
      <c r="K124" s="14" t="s">
        <v>330</v>
      </c>
      <c r="L124" s="14" t="s">
        <v>328</v>
      </c>
    </row>
    <row r="125" customFormat="false" ht="15" hidden="false" customHeight="false" outlineLevel="0" collapsed="false">
      <c r="B125" s="10" t="s">
        <v>324</v>
      </c>
      <c r="C125" s="40" t="s">
        <v>65</v>
      </c>
      <c r="D125" s="40" t="str">
        <f aca="false">C125</f>
        <v>CHRGT-LS-16-R-OV</v>
      </c>
      <c r="E125" s="47" t="s">
        <v>552</v>
      </c>
      <c r="F125" s="47" t="s">
        <v>553</v>
      </c>
      <c r="G125" s="48" t="s">
        <v>554</v>
      </c>
      <c r="H125" s="14" t="n">
        <v>16</v>
      </c>
      <c r="I125" s="14" t="s">
        <v>356</v>
      </c>
      <c r="J125" s="14" t="s">
        <v>326</v>
      </c>
      <c r="K125" s="14" t="s">
        <v>332</v>
      </c>
      <c r="L125" s="14" t="s">
        <v>328</v>
      </c>
    </row>
    <row r="126" customFormat="false" ht="15" hidden="false" customHeight="false" outlineLevel="0" collapsed="false">
      <c r="B126" s="10" t="s">
        <v>343</v>
      </c>
      <c r="C126" s="40" t="s">
        <v>297</v>
      </c>
      <c r="D126" s="40" t="str">
        <f aca="false">C126</f>
        <v>CHRGC-LS-15-K-OV</v>
      </c>
      <c r="E126" s="40"/>
      <c r="F126" s="40"/>
      <c r="G126" s="48" t="s">
        <v>556</v>
      </c>
      <c r="H126" s="14" t="n">
        <v>15</v>
      </c>
      <c r="I126" s="14" t="s">
        <v>356</v>
      </c>
      <c r="J126" s="14" t="s">
        <v>344</v>
      </c>
      <c r="K126" s="14" t="s">
        <v>327</v>
      </c>
      <c r="L126" s="14" t="s">
        <v>328</v>
      </c>
    </row>
    <row r="127" customFormat="false" ht="15" hidden="false" customHeight="false" outlineLevel="0" collapsed="false">
      <c r="B127" s="10" t="s">
        <v>343</v>
      </c>
      <c r="C127" s="40" t="s">
        <v>298</v>
      </c>
      <c r="D127" s="40" t="str">
        <f aca="false">C127</f>
        <v>CHRGC-LS-30-K-OV</v>
      </c>
      <c r="E127" s="40"/>
      <c r="F127" s="40"/>
      <c r="G127" s="48" t="s">
        <v>556</v>
      </c>
      <c r="H127" s="14" t="n">
        <v>30</v>
      </c>
      <c r="I127" s="14" t="s">
        <v>356</v>
      </c>
      <c r="J127" s="14" t="s">
        <v>344</v>
      </c>
      <c r="K127" s="14" t="s">
        <v>327</v>
      </c>
      <c r="L127" s="14" t="s">
        <v>328</v>
      </c>
    </row>
    <row r="128" customFormat="false" ht="15" hidden="false" customHeight="false" outlineLevel="0" collapsed="false">
      <c r="B128" s="10" t="s">
        <v>343</v>
      </c>
      <c r="C128" s="40" t="s">
        <v>299</v>
      </c>
      <c r="D128" s="40" t="str">
        <f aca="false">C128</f>
        <v>CHRGC-LS-16-K-OV</v>
      </c>
      <c r="E128" s="40"/>
      <c r="F128" s="40"/>
      <c r="G128" s="48" t="s">
        <v>556</v>
      </c>
      <c r="H128" s="14" t="n">
        <v>16</v>
      </c>
      <c r="I128" s="14" t="s">
        <v>356</v>
      </c>
      <c r="J128" s="14" t="s">
        <v>344</v>
      </c>
      <c r="K128" s="14" t="s">
        <v>327</v>
      </c>
      <c r="L128" s="14" t="s">
        <v>328</v>
      </c>
    </row>
    <row r="129" customFormat="false" ht="15" hidden="false" customHeight="false" outlineLevel="0" collapsed="false">
      <c r="B129" s="10" t="s">
        <v>343</v>
      </c>
      <c r="C129" s="40" t="s">
        <v>300</v>
      </c>
      <c r="D129" s="40" t="str">
        <f aca="false">C129</f>
        <v>CHRGC-LS-32-K-OV</v>
      </c>
      <c r="E129" s="40"/>
      <c r="F129" s="40"/>
      <c r="G129" s="48" t="s">
        <v>556</v>
      </c>
      <c r="H129" s="14" t="n">
        <v>32</v>
      </c>
      <c r="I129" s="14" t="s">
        <v>356</v>
      </c>
      <c r="J129" s="14" t="s">
        <v>344</v>
      </c>
      <c r="K129" s="14" t="s">
        <v>327</v>
      </c>
      <c r="L129" s="14" t="s">
        <v>328</v>
      </c>
    </row>
    <row r="130" s="35" customFormat="true" ht="19.5" hidden="false" customHeight="true" outlineLevel="0" collapsed="false">
      <c r="A130" s="36"/>
      <c r="B130" s="37" t="s">
        <v>509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</row>
    <row r="131" customFormat="false" ht="15" hidden="false" customHeight="false" outlineLevel="0" collapsed="false">
      <c r="B131" s="10" t="s">
        <v>324</v>
      </c>
      <c r="C131" s="40" t="s">
        <v>301</v>
      </c>
      <c r="D131" s="40" t="str">
        <f aca="false">C131</f>
        <v>NETT-LS-15-K-OV</v>
      </c>
      <c r="E131" s="40"/>
      <c r="F131" s="40"/>
      <c r="G131" s="48" t="s">
        <v>556</v>
      </c>
      <c r="H131" s="14" t="n">
        <v>15</v>
      </c>
      <c r="I131" s="14" t="s">
        <v>369</v>
      </c>
      <c r="J131" s="14" t="s">
        <v>326</v>
      </c>
      <c r="K131" s="14" t="s">
        <v>327</v>
      </c>
      <c r="L131" s="14" t="s">
        <v>368</v>
      </c>
    </row>
    <row r="132" customFormat="false" ht="15" hidden="false" customHeight="false" outlineLevel="0" collapsed="false">
      <c r="B132" s="10" t="s">
        <v>324</v>
      </c>
      <c r="C132" s="40" t="s">
        <v>61</v>
      </c>
      <c r="D132" s="40" t="str">
        <f aca="false">C132</f>
        <v>NETT-LS-15-C-OV</v>
      </c>
      <c r="E132" s="40"/>
      <c r="F132" s="40"/>
      <c r="G132" s="48" t="s">
        <v>556</v>
      </c>
      <c r="H132" s="14" t="n">
        <v>15</v>
      </c>
      <c r="I132" s="14" t="s">
        <v>369</v>
      </c>
      <c r="J132" s="14" t="s">
        <v>326</v>
      </c>
      <c r="K132" s="14" t="s">
        <v>330</v>
      </c>
      <c r="L132" s="14" t="s">
        <v>368</v>
      </c>
    </row>
    <row r="133" customFormat="false" ht="15" hidden="false" customHeight="false" outlineLevel="0" collapsed="false">
      <c r="B133" s="10" t="s">
        <v>324</v>
      </c>
      <c r="C133" s="40" t="s">
        <v>302</v>
      </c>
      <c r="D133" s="40" t="str">
        <f aca="false">C133</f>
        <v>NETTXS-LS-15-K-OV</v>
      </c>
      <c r="E133" s="40"/>
      <c r="F133" s="40"/>
      <c r="G133" s="48" t="s">
        <v>556</v>
      </c>
      <c r="H133" s="14" t="n">
        <v>15</v>
      </c>
      <c r="I133" s="14" t="s">
        <v>369</v>
      </c>
      <c r="J133" s="14" t="s">
        <v>326</v>
      </c>
      <c r="K133" s="14" t="s">
        <v>327</v>
      </c>
      <c r="L133" s="14" t="s">
        <v>370</v>
      </c>
    </row>
    <row r="134" customFormat="false" ht="15" hidden="false" customHeight="false" outlineLevel="0" collapsed="false">
      <c r="B134" s="10" t="s">
        <v>324</v>
      </c>
      <c r="C134" s="40" t="s">
        <v>303</v>
      </c>
      <c r="D134" s="40" t="str">
        <f aca="false">C134</f>
        <v>NETT-LS-16-K-OV</v>
      </c>
      <c r="E134" s="40"/>
      <c r="F134" s="40"/>
      <c r="G134" s="48" t="s">
        <v>557</v>
      </c>
      <c r="H134" s="14" t="n">
        <v>16</v>
      </c>
      <c r="I134" s="14" t="s">
        <v>369</v>
      </c>
      <c r="J134" s="14" t="s">
        <v>326</v>
      </c>
      <c r="K134" s="14" t="s">
        <v>327</v>
      </c>
      <c r="L134" s="14" t="s">
        <v>368</v>
      </c>
      <c r="M134" s="49" t="s">
        <v>558</v>
      </c>
    </row>
    <row r="135" customFormat="false" ht="15" hidden="false" customHeight="false" outlineLevel="0" collapsed="false">
      <c r="B135" s="10" t="s">
        <v>324</v>
      </c>
      <c r="C135" s="40" t="s">
        <v>304</v>
      </c>
      <c r="D135" s="40" t="str">
        <f aca="false">C135</f>
        <v>NETT-LS-16-C-OV</v>
      </c>
      <c r="E135" s="40"/>
      <c r="F135" s="40"/>
      <c r="G135" s="48" t="s">
        <v>557</v>
      </c>
      <c r="H135" s="14" t="n">
        <v>16</v>
      </c>
      <c r="I135" s="14" t="s">
        <v>369</v>
      </c>
      <c r="J135" s="14" t="s">
        <v>326</v>
      </c>
      <c r="K135" s="14" t="s">
        <v>330</v>
      </c>
      <c r="L135" s="14" t="s">
        <v>368</v>
      </c>
      <c r="M135" s="49" t="s">
        <v>558</v>
      </c>
    </row>
    <row r="136" customFormat="false" ht="15" hidden="false" customHeight="false" outlineLevel="0" collapsed="false">
      <c r="B136" s="10" t="s">
        <v>324</v>
      </c>
      <c r="C136" s="40" t="s">
        <v>305</v>
      </c>
      <c r="D136" s="40" t="str">
        <f aca="false">C136</f>
        <v>NETTXS-LS-16-K-OV</v>
      </c>
      <c r="E136" s="40"/>
      <c r="F136" s="40"/>
      <c r="G136" s="48" t="s">
        <v>557</v>
      </c>
      <c r="H136" s="14" t="n">
        <v>16</v>
      </c>
      <c r="I136" s="14" t="s">
        <v>369</v>
      </c>
      <c r="J136" s="14" t="s">
        <v>326</v>
      </c>
      <c r="K136" s="14" t="s">
        <v>327</v>
      </c>
      <c r="L136" s="14" t="s">
        <v>370</v>
      </c>
      <c r="M136" s="49" t="s">
        <v>558</v>
      </c>
    </row>
    <row r="137" customFormat="false" ht="1" hidden="false" customHeight="true" outlineLevel="0" collapsed="false">
      <c r="C137" s="40" t="s">
        <v>510</v>
      </c>
      <c r="D137" s="40" t="s">
        <v>423</v>
      </c>
      <c r="E137" s="40"/>
      <c r="F137" s="40"/>
      <c r="G137" s="40"/>
      <c r="H137" s="14" t="n">
        <v>15</v>
      </c>
      <c r="I137" s="14" t="s">
        <v>356</v>
      </c>
      <c r="J137" s="14" t="s">
        <v>344</v>
      </c>
      <c r="K137" s="14" t="s">
        <v>327</v>
      </c>
      <c r="L137" s="14" t="s">
        <v>368</v>
      </c>
      <c r="M137" s="49" t="s">
        <v>559</v>
      </c>
    </row>
    <row r="138" customFormat="false" ht="15" hidden="true" customHeight="false" outlineLevel="0" collapsed="false">
      <c r="C138" s="40" t="s">
        <v>511</v>
      </c>
      <c r="D138" s="40" t="s">
        <v>423</v>
      </c>
      <c r="E138" s="40"/>
      <c r="F138" s="40"/>
      <c r="G138" s="40"/>
      <c r="H138" s="14" t="n">
        <v>30</v>
      </c>
      <c r="I138" s="14" t="s">
        <v>356</v>
      </c>
      <c r="J138" s="14" t="s">
        <v>344</v>
      </c>
      <c r="K138" s="14" t="s">
        <v>327</v>
      </c>
      <c r="L138" s="14" t="s">
        <v>368</v>
      </c>
      <c r="M138" s="49" t="s">
        <v>559</v>
      </c>
    </row>
    <row r="139" s="35" customFormat="true" ht="15" hidden="true" customHeight="false" outlineLevel="0" collapsed="false">
      <c r="A139" s="36"/>
      <c r="B139" s="37" t="s">
        <v>512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49" t="s">
        <v>559</v>
      </c>
    </row>
    <row r="140" customFormat="false" ht="15" hidden="true" customHeight="false" outlineLevel="0" collapsed="false">
      <c r="C140" s="40" t="s">
        <v>513</v>
      </c>
      <c r="D140" s="40" t="s">
        <v>423</v>
      </c>
      <c r="E140" s="40"/>
      <c r="F140" s="40"/>
      <c r="G140" s="40"/>
      <c r="H140" s="14" t="n">
        <v>8</v>
      </c>
      <c r="I140" s="14" t="s">
        <v>356</v>
      </c>
      <c r="J140" s="14" t="s">
        <v>477</v>
      </c>
      <c r="K140" s="14" t="s">
        <v>327</v>
      </c>
      <c r="L140" s="14" t="s">
        <v>359</v>
      </c>
      <c r="M140" s="49" t="s">
        <v>559</v>
      </c>
    </row>
    <row r="141" customFormat="false" ht="15" hidden="true" customHeight="false" outlineLevel="0" collapsed="false">
      <c r="C141" s="40" t="s">
        <v>514</v>
      </c>
      <c r="D141" s="40" t="s">
        <v>423</v>
      </c>
      <c r="E141" s="40"/>
      <c r="F141" s="40"/>
      <c r="G141" s="40"/>
      <c r="H141" s="14" t="n">
        <v>8</v>
      </c>
      <c r="I141" s="14" t="s">
        <v>356</v>
      </c>
      <c r="J141" s="14" t="s">
        <v>477</v>
      </c>
      <c r="K141" s="14" t="s">
        <v>330</v>
      </c>
      <c r="L141" s="14" t="s">
        <v>359</v>
      </c>
      <c r="M141" s="49" t="s">
        <v>559</v>
      </c>
    </row>
    <row r="142" customFormat="false" ht="15" hidden="true" customHeight="false" outlineLevel="0" collapsed="false">
      <c r="C142" s="40" t="s">
        <v>515</v>
      </c>
      <c r="D142" s="40" t="s">
        <v>423</v>
      </c>
      <c r="E142" s="40"/>
      <c r="F142" s="40"/>
      <c r="G142" s="40"/>
      <c r="H142" s="14" t="n">
        <v>8</v>
      </c>
      <c r="I142" s="14" t="s">
        <v>516</v>
      </c>
      <c r="J142" s="14" t="s">
        <v>517</v>
      </c>
      <c r="K142" s="14" t="s">
        <v>327</v>
      </c>
      <c r="L142" s="14" t="s">
        <v>359</v>
      </c>
      <c r="M142" s="49" t="s">
        <v>559</v>
      </c>
    </row>
    <row r="143" customFormat="false" ht="15" hidden="true" customHeight="false" outlineLevel="0" collapsed="false">
      <c r="C143" s="40" t="s">
        <v>518</v>
      </c>
      <c r="D143" s="40" t="s">
        <v>423</v>
      </c>
      <c r="E143" s="40"/>
      <c r="F143" s="40"/>
      <c r="G143" s="40"/>
      <c r="H143" s="14" t="n">
        <v>8</v>
      </c>
      <c r="I143" s="14" t="s">
        <v>516</v>
      </c>
      <c r="J143" s="14" t="s">
        <v>517</v>
      </c>
      <c r="K143" s="14" t="s">
        <v>330</v>
      </c>
      <c r="L143" s="14" t="s">
        <v>359</v>
      </c>
      <c r="M143" s="49" t="s">
        <v>559</v>
      </c>
    </row>
    <row r="144" customFormat="false" ht="15" hidden="false" customHeight="false" outlineLevel="0" collapsed="false">
      <c r="C144" s="40"/>
      <c r="D144" s="40"/>
      <c r="E144" s="40"/>
      <c r="F144" s="40"/>
      <c r="G144" s="40"/>
      <c r="H144" s="14"/>
      <c r="I144" s="14"/>
      <c r="J144" s="14"/>
      <c r="K144" s="14"/>
      <c r="L144" s="14"/>
    </row>
    <row r="145" s="35" customFormat="true" ht="19" hidden="true" customHeight="true" outlineLevel="0" collapsed="false">
      <c r="A145" s="32" t="s">
        <v>519</v>
      </c>
      <c r="B145" s="33"/>
      <c r="C145" s="34"/>
      <c r="D145" s="34"/>
      <c r="E145" s="34"/>
      <c r="F145" s="34"/>
      <c r="G145" s="34"/>
      <c r="H145" s="34"/>
      <c r="I145" s="34"/>
      <c r="J145" s="34"/>
      <c r="K145" s="34"/>
      <c r="L145" s="34"/>
    </row>
    <row r="146" s="35" customFormat="true" ht="19" hidden="true" customHeight="true" outlineLevel="0" collapsed="false">
      <c r="A146" s="36"/>
      <c r="B146" s="37" t="s">
        <v>520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</row>
    <row r="147" customFormat="false" ht="15" hidden="true" customHeight="false" outlineLevel="0" collapsed="false">
      <c r="C147" s="40" t="s">
        <v>521</v>
      </c>
      <c r="D147" s="40" t="s">
        <v>423</v>
      </c>
      <c r="E147" s="40"/>
      <c r="F147" s="40"/>
      <c r="G147" s="40"/>
      <c r="H147" s="14" t="n">
        <v>10</v>
      </c>
      <c r="I147" s="14" t="s">
        <v>522</v>
      </c>
      <c r="J147" s="14" t="s">
        <v>477</v>
      </c>
      <c r="K147" s="14" t="s">
        <v>330</v>
      </c>
      <c r="L147" s="14" t="s">
        <v>359</v>
      </c>
    </row>
    <row r="148" customFormat="false" ht="15" hidden="true" customHeight="false" outlineLevel="0" collapsed="false">
      <c r="C148" s="40" t="s">
        <v>523</v>
      </c>
      <c r="D148" s="40" t="s">
        <v>423</v>
      </c>
      <c r="E148" s="40"/>
      <c r="F148" s="40"/>
      <c r="G148" s="40"/>
      <c r="H148" s="14" t="n">
        <v>10</v>
      </c>
      <c r="I148" s="14" t="s">
        <v>522</v>
      </c>
      <c r="J148" s="14" t="s">
        <v>477</v>
      </c>
      <c r="K148" s="14" t="s">
        <v>330</v>
      </c>
      <c r="L148" s="14" t="s">
        <v>367</v>
      </c>
    </row>
    <row r="149" customFormat="false" ht="15" hidden="true" customHeight="false" outlineLevel="0" collapsed="false">
      <c r="C149" s="40" t="s">
        <v>524</v>
      </c>
      <c r="D149" s="40" t="s">
        <v>423</v>
      </c>
      <c r="E149" s="40"/>
      <c r="F149" s="40"/>
      <c r="G149" s="40"/>
      <c r="H149" s="14" t="n">
        <v>10</v>
      </c>
      <c r="I149" s="14" t="s">
        <v>522</v>
      </c>
      <c r="J149" s="14" t="s">
        <v>477</v>
      </c>
      <c r="K149" s="14" t="s">
        <v>327</v>
      </c>
      <c r="L149" s="14" t="s">
        <v>359</v>
      </c>
    </row>
    <row r="150" customFormat="false" ht="15" hidden="true" customHeight="false" outlineLevel="0" collapsed="false">
      <c r="C150" s="40" t="s">
        <v>525</v>
      </c>
      <c r="D150" s="40" t="s">
        <v>423</v>
      </c>
      <c r="E150" s="40"/>
      <c r="F150" s="40"/>
      <c r="G150" s="40"/>
      <c r="H150" s="14" t="n">
        <v>10</v>
      </c>
      <c r="I150" s="14" t="s">
        <v>522</v>
      </c>
      <c r="J150" s="14" t="s">
        <v>477</v>
      </c>
      <c r="K150" s="14" t="s">
        <v>327</v>
      </c>
      <c r="L150" s="14" t="s">
        <v>367</v>
      </c>
    </row>
    <row r="151" customFormat="false" ht="15" hidden="true" customHeight="false" outlineLevel="0" collapsed="false">
      <c r="C151" s="40" t="s">
        <v>526</v>
      </c>
      <c r="D151" s="40" t="s">
        <v>423</v>
      </c>
      <c r="E151" s="40"/>
      <c r="F151" s="40"/>
      <c r="G151" s="40"/>
      <c r="H151" s="14" t="s">
        <v>498</v>
      </c>
      <c r="I151" s="14" t="s">
        <v>522</v>
      </c>
      <c r="J151" s="14" t="s">
        <v>499</v>
      </c>
      <c r="K151" s="14"/>
      <c r="L151" s="14"/>
    </row>
    <row r="152" customFormat="false" ht="15" hidden="true" customHeight="false" outlineLevel="0" collapsed="false">
      <c r="C152" s="40" t="s">
        <v>527</v>
      </c>
      <c r="D152" s="40" t="s">
        <v>423</v>
      </c>
      <c r="E152" s="40"/>
      <c r="F152" s="40"/>
      <c r="G152" s="40"/>
      <c r="H152" s="14" t="n">
        <v>5</v>
      </c>
      <c r="I152" s="14" t="s">
        <v>522</v>
      </c>
      <c r="J152" s="14" t="s">
        <v>528</v>
      </c>
      <c r="K152" s="14" t="s">
        <v>330</v>
      </c>
      <c r="L152" s="14" t="s">
        <v>367</v>
      </c>
    </row>
    <row r="153" customFormat="false" ht="15" hidden="true" customHeight="false" outlineLevel="0" collapsed="false">
      <c r="C153" s="40" t="s">
        <v>529</v>
      </c>
      <c r="D153" s="40" t="s">
        <v>423</v>
      </c>
      <c r="E153" s="40"/>
      <c r="F153" s="40"/>
      <c r="G153" s="40"/>
      <c r="H153" s="14" t="n">
        <v>12</v>
      </c>
      <c r="I153" s="14" t="s">
        <v>522</v>
      </c>
      <c r="J153" s="14" t="s">
        <v>528</v>
      </c>
      <c r="K153" s="14" t="s">
        <v>330</v>
      </c>
      <c r="L153" s="14" t="s">
        <v>367</v>
      </c>
    </row>
    <row r="154" s="35" customFormat="true" ht="19" hidden="true" customHeight="true" outlineLevel="0" collapsed="false">
      <c r="A154" s="36"/>
      <c r="B154" s="37" t="s">
        <v>530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</row>
    <row r="155" customFormat="false" ht="16" hidden="true" customHeight="false" outlineLevel="0" collapsed="false">
      <c r="B155" s="10"/>
      <c r="C155" s="40" t="s">
        <v>531</v>
      </c>
      <c r="D155" s="40" t="s">
        <v>423</v>
      </c>
      <c r="E155" s="40"/>
      <c r="F155" s="40"/>
      <c r="G155" s="40"/>
      <c r="H155" s="14" t="n">
        <v>10</v>
      </c>
      <c r="I155" s="14" t="s">
        <v>532</v>
      </c>
      <c r="J155" s="14" t="s">
        <v>448</v>
      </c>
      <c r="K155" s="42" t="s">
        <v>327</v>
      </c>
      <c r="L155" s="14" t="s">
        <v>359</v>
      </c>
    </row>
    <row r="156" customFormat="false" ht="16" hidden="true" customHeight="false" outlineLevel="0" collapsed="false">
      <c r="B156" s="10"/>
      <c r="C156" s="40" t="s">
        <v>533</v>
      </c>
      <c r="D156" s="40" t="s">
        <v>423</v>
      </c>
      <c r="E156" s="40"/>
      <c r="F156" s="40"/>
      <c r="G156" s="40"/>
      <c r="H156" s="14" t="n">
        <v>10</v>
      </c>
      <c r="I156" s="14" t="s">
        <v>532</v>
      </c>
      <c r="J156" s="14" t="s">
        <v>448</v>
      </c>
      <c r="K156" s="42" t="s">
        <v>330</v>
      </c>
      <c r="L156" s="14" t="s">
        <v>359</v>
      </c>
    </row>
    <row r="157" customFormat="false" ht="16" hidden="true" customHeight="false" outlineLevel="0" collapsed="false">
      <c r="B157" s="10"/>
      <c r="C157" s="40" t="s">
        <v>534</v>
      </c>
      <c r="D157" s="40" t="s">
        <v>423</v>
      </c>
      <c r="E157" s="40"/>
      <c r="F157" s="40"/>
      <c r="G157" s="40"/>
      <c r="H157" s="14" t="n">
        <v>10</v>
      </c>
      <c r="I157" s="14" t="s">
        <v>532</v>
      </c>
      <c r="J157" s="14" t="s">
        <v>448</v>
      </c>
      <c r="K157" s="42" t="s">
        <v>327</v>
      </c>
      <c r="L157" s="14" t="s">
        <v>367</v>
      </c>
    </row>
    <row r="158" customFormat="false" ht="16" hidden="true" customHeight="false" outlineLevel="0" collapsed="false">
      <c r="B158" s="10"/>
      <c r="C158" s="40" t="s">
        <v>535</v>
      </c>
      <c r="D158" s="40" t="s">
        <v>423</v>
      </c>
      <c r="E158" s="40"/>
      <c r="F158" s="40"/>
      <c r="G158" s="40"/>
      <c r="H158" s="14" t="n">
        <v>10</v>
      </c>
      <c r="I158" s="14" t="s">
        <v>532</v>
      </c>
      <c r="J158" s="14" t="s">
        <v>448</v>
      </c>
      <c r="K158" s="42" t="s">
        <v>330</v>
      </c>
      <c r="L158" s="14" t="s">
        <v>367</v>
      </c>
    </row>
    <row r="159" customFormat="false" ht="16" hidden="true" customHeight="false" outlineLevel="0" collapsed="false">
      <c r="B159" s="10"/>
      <c r="C159" s="40" t="s">
        <v>536</v>
      </c>
      <c r="D159" s="40" t="s">
        <v>423</v>
      </c>
      <c r="E159" s="40"/>
      <c r="F159" s="40"/>
      <c r="G159" s="40"/>
      <c r="H159" s="14" t="n">
        <v>10</v>
      </c>
      <c r="I159" s="14" t="s">
        <v>532</v>
      </c>
      <c r="J159" s="14" t="s">
        <v>448</v>
      </c>
      <c r="K159" s="42" t="s">
        <v>327</v>
      </c>
      <c r="L159" s="14" t="s">
        <v>372</v>
      </c>
    </row>
    <row r="160" customFormat="false" ht="15" hidden="true" customHeight="false" outlineLevel="0" collapsed="false">
      <c r="B160" s="10"/>
      <c r="C160" s="40" t="s">
        <v>537</v>
      </c>
      <c r="D160" s="40" t="s">
        <v>423</v>
      </c>
      <c r="E160" s="40"/>
      <c r="F160" s="40"/>
      <c r="G160" s="40"/>
      <c r="H160" s="14" t="n">
        <v>10</v>
      </c>
      <c r="I160" s="14" t="s">
        <v>532</v>
      </c>
      <c r="J160" s="14" t="s">
        <v>448</v>
      </c>
      <c r="K160" s="14" t="s">
        <v>330</v>
      </c>
      <c r="L160" s="14" t="s">
        <v>372</v>
      </c>
    </row>
    <row r="161" customFormat="false" ht="15" hidden="true" customHeight="false" outlineLevel="0" collapsed="false">
      <c r="C161" s="40" t="s">
        <v>538</v>
      </c>
      <c r="D161" s="40" t="s">
        <v>423</v>
      </c>
      <c r="E161" s="40"/>
      <c r="F161" s="40"/>
      <c r="G161" s="40"/>
      <c r="H161" s="14" t="n">
        <v>10</v>
      </c>
      <c r="I161" s="14" t="s">
        <v>522</v>
      </c>
      <c r="J161" s="14" t="s">
        <v>528</v>
      </c>
      <c r="K161" s="14" t="s">
        <v>327</v>
      </c>
      <c r="L161" s="14" t="s">
        <v>367</v>
      </c>
    </row>
    <row r="162" customFormat="false" ht="16" hidden="true" customHeight="false" outlineLevel="0" collapsed="false">
      <c r="C162" s="40" t="s">
        <v>539</v>
      </c>
      <c r="D162" s="40" t="s">
        <v>423</v>
      </c>
      <c r="E162" s="40"/>
      <c r="F162" s="40"/>
      <c r="G162" s="40"/>
      <c r="H162" s="14" t="n">
        <v>16</v>
      </c>
      <c r="I162" s="14" t="s">
        <v>532</v>
      </c>
      <c r="J162" s="14" t="s">
        <v>344</v>
      </c>
      <c r="K162" s="42" t="s">
        <v>327</v>
      </c>
      <c r="L162" s="14" t="s">
        <v>359</v>
      </c>
    </row>
    <row r="163" customFormat="false" ht="15" hidden="true" customHeight="false" outlineLevel="0" collapsed="false">
      <c r="C163" s="40" t="s">
        <v>540</v>
      </c>
      <c r="D163" s="40" t="s">
        <v>423</v>
      </c>
      <c r="E163" s="40"/>
      <c r="F163" s="40"/>
      <c r="G163" s="40"/>
      <c r="H163" s="14" t="n">
        <v>16</v>
      </c>
      <c r="I163" s="14" t="s">
        <v>532</v>
      </c>
      <c r="J163" s="14" t="s">
        <v>344</v>
      </c>
      <c r="K163" s="14" t="s">
        <v>330</v>
      </c>
      <c r="L163" s="14" t="s">
        <v>359</v>
      </c>
    </row>
    <row r="164" customFormat="false" ht="16" hidden="true" customHeight="false" outlineLevel="0" collapsed="false">
      <c r="B164" s="39" t="s">
        <v>450</v>
      </c>
      <c r="C164" s="40" t="s">
        <v>306</v>
      </c>
      <c r="D164" s="40" t="str">
        <f aca="false">C164</f>
        <v>CHRGC-SP-32-K-OV</v>
      </c>
      <c r="E164" s="40"/>
      <c r="F164" s="40"/>
      <c r="G164" s="40"/>
      <c r="H164" s="14" t="n">
        <v>32</v>
      </c>
      <c r="I164" s="14" t="s">
        <v>541</v>
      </c>
      <c r="J164" s="14" t="s">
        <v>344</v>
      </c>
      <c r="K164" s="42" t="s">
        <v>327</v>
      </c>
      <c r="L164" s="14" t="s">
        <v>359</v>
      </c>
    </row>
    <row r="165" customFormat="false" ht="15" hidden="true" customHeight="false" outlineLevel="0" collapsed="false">
      <c r="B165" s="39" t="s">
        <v>450</v>
      </c>
      <c r="C165" s="40" t="s">
        <v>307</v>
      </c>
      <c r="D165" s="40" t="str">
        <f aca="false">C165</f>
        <v>CHRGC-SP-32-C-OV</v>
      </c>
      <c r="E165" s="40"/>
      <c r="F165" s="40"/>
      <c r="G165" s="40"/>
      <c r="H165" s="14" t="n">
        <v>32</v>
      </c>
      <c r="I165" s="14" t="s">
        <v>541</v>
      </c>
      <c r="J165" s="14" t="s">
        <v>344</v>
      </c>
      <c r="K165" s="14" t="s">
        <v>330</v>
      </c>
      <c r="L165" s="14" t="s">
        <v>359</v>
      </c>
    </row>
    <row r="166" customFormat="false" ht="15" hidden="true" customHeight="false" outlineLevel="0" collapsed="false">
      <c r="B166" s="39" t="s">
        <v>450</v>
      </c>
      <c r="C166" s="40" t="s">
        <v>308</v>
      </c>
      <c r="D166" s="40" t="str">
        <f aca="false">C166</f>
        <v>CHRGC-SP-32-R-OV</v>
      </c>
      <c r="E166" s="40"/>
      <c r="F166" s="40"/>
      <c r="G166" s="40"/>
      <c r="H166" s="14" t="n">
        <v>32</v>
      </c>
      <c r="I166" s="14" t="s">
        <v>541</v>
      </c>
      <c r="J166" s="14" t="s">
        <v>344</v>
      </c>
      <c r="K166" s="14" t="s">
        <v>332</v>
      </c>
      <c r="L166" s="14" t="s">
        <v>359</v>
      </c>
    </row>
    <row r="167" customFormat="false" ht="15" hidden="true" customHeight="false" outlineLevel="0" collapsed="false">
      <c r="B167" s="39" t="s">
        <v>450</v>
      </c>
      <c r="C167" s="40" t="s">
        <v>309</v>
      </c>
      <c r="D167" s="40" t="str">
        <f aca="false">C167</f>
        <v>CHRGCU-SP-32-C-OV</v>
      </c>
      <c r="E167" s="40"/>
      <c r="F167" s="40"/>
      <c r="G167" s="40"/>
      <c r="H167" s="14" t="n">
        <v>32</v>
      </c>
      <c r="I167" s="14" t="s">
        <v>541</v>
      </c>
      <c r="J167" s="14" t="s">
        <v>344</v>
      </c>
      <c r="K167" s="14" t="s">
        <v>330</v>
      </c>
      <c r="L167" s="14" t="s">
        <v>367</v>
      </c>
    </row>
    <row r="168" customFormat="false" ht="15" hidden="true" customHeight="false" outlineLevel="0" collapsed="false">
      <c r="B168" s="39" t="s">
        <v>450</v>
      </c>
      <c r="C168" s="40" t="s">
        <v>310</v>
      </c>
      <c r="D168" s="40" t="str">
        <f aca="false">C168</f>
        <v>CHRGC-SP-40-C-OV</v>
      </c>
      <c r="E168" s="40"/>
      <c r="F168" s="40"/>
      <c r="G168" s="40"/>
      <c r="H168" s="14" t="n">
        <v>40</v>
      </c>
      <c r="I168" s="14" t="s">
        <v>541</v>
      </c>
      <c r="J168" s="14" t="s">
        <v>344</v>
      </c>
      <c r="K168" s="14" t="s">
        <v>330</v>
      </c>
      <c r="L168" s="14" t="s">
        <v>359</v>
      </c>
    </row>
    <row r="169" customFormat="false" ht="15" hidden="true" customHeight="false" outlineLevel="0" collapsed="false">
      <c r="B169" s="39" t="s">
        <v>450</v>
      </c>
      <c r="C169" s="40" t="s">
        <v>311</v>
      </c>
      <c r="D169" s="40" t="str">
        <f aca="false">C169</f>
        <v>CHRGCU-SP-40-C-OV</v>
      </c>
      <c r="E169" s="40"/>
      <c r="F169" s="40"/>
      <c r="G169" s="40"/>
      <c r="H169" s="14" t="n">
        <v>40</v>
      </c>
      <c r="I169" s="14" t="s">
        <v>541</v>
      </c>
      <c r="J169" s="14" t="s">
        <v>344</v>
      </c>
      <c r="K169" s="14" t="s">
        <v>330</v>
      </c>
      <c r="L169" s="14" t="s">
        <v>367</v>
      </c>
    </row>
    <row r="170" customFormat="false" ht="15" hidden="true" customHeight="false" outlineLevel="0" collapsed="false">
      <c r="C170" s="40" t="s">
        <v>542</v>
      </c>
      <c r="D170" s="40" t="s">
        <v>423</v>
      </c>
      <c r="E170" s="40"/>
      <c r="F170" s="40"/>
      <c r="G170" s="40"/>
      <c r="H170" s="14" t="n">
        <v>40</v>
      </c>
      <c r="I170" s="14" t="s">
        <v>532</v>
      </c>
      <c r="J170" s="14" t="s">
        <v>344</v>
      </c>
      <c r="K170" s="14" t="s">
        <v>330</v>
      </c>
      <c r="L170" s="14" t="s">
        <v>372</v>
      </c>
    </row>
    <row r="171" s="35" customFormat="true" ht="19" hidden="true" customHeight="true" outlineLevel="0" collapsed="false">
      <c r="A171" s="36"/>
      <c r="B171" s="37" t="s">
        <v>543</v>
      </c>
      <c r="C171" s="38"/>
      <c r="D171" s="38"/>
      <c r="E171" s="38"/>
      <c r="F171" s="38"/>
      <c r="G171" s="38"/>
      <c r="H171" s="38"/>
      <c r="I171" s="38"/>
      <c r="J171" s="38"/>
      <c r="K171" s="38"/>
      <c r="L171" s="38"/>
    </row>
    <row r="172" customFormat="false" ht="15" hidden="true" customHeight="false" outlineLevel="0" collapsed="false">
      <c r="B172" s="10"/>
      <c r="C172" s="40" t="s">
        <v>544</v>
      </c>
      <c r="D172" s="40" t="s">
        <v>423</v>
      </c>
      <c r="E172" s="40"/>
      <c r="F172" s="40"/>
      <c r="G172" s="40"/>
      <c r="H172" s="14" t="n">
        <v>16</v>
      </c>
      <c r="I172" s="14" t="s">
        <v>545</v>
      </c>
      <c r="J172" s="14" t="s">
        <v>489</v>
      </c>
      <c r="L172" s="14" t="s">
        <v>372</v>
      </c>
    </row>
    <row r="173" customFormat="false" ht="15" hidden="true" customHeight="false" outlineLevel="0" collapsed="false">
      <c r="C173" s="40" t="s">
        <v>546</v>
      </c>
      <c r="D173" s="40" t="s">
        <v>423</v>
      </c>
      <c r="E173" s="40"/>
      <c r="F173" s="40"/>
      <c r="G173" s="40"/>
      <c r="H173" s="14" t="n">
        <v>16</v>
      </c>
      <c r="I173" s="14" t="s">
        <v>545</v>
      </c>
      <c r="J173" s="14" t="s">
        <v>487</v>
      </c>
      <c r="L173" s="14" t="s">
        <v>367</v>
      </c>
    </row>
    <row r="174" customFormat="false" ht="15" hidden="true" customHeight="false" outlineLevel="0" collapsed="false">
      <c r="C174" s="40" t="s">
        <v>547</v>
      </c>
      <c r="D174" s="40" t="s">
        <v>423</v>
      </c>
      <c r="E174" s="40"/>
      <c r="F174" s="40"/>
      <c r="G174" s="40"/>
      <c r="H174" s="14" t="n">
        <v>20</v>
      </c>
      <c r="I174" s="14" t="s">
        <v>545</v>
      </c>
      <c r="J174" s="14" t="s">
        <v>487</v>
      </c>
      <c r="L174" s="14" t="s">
        <v>367</v>
      </c>
    </row>
  </sheetData>
  <autoFilter ref="B4:L15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2017-01-02T19:05:41Z</dcterms:created>
  <dc:creator>Armor Associates</dc:creator>
  <dc:description/>
  <dc:language>en-GB</dc:language>
  <cp:lastModifiedBy/>
  <cp:lastPrinted>2017-01-20T10:21:15Z</cp:lastPrinted>
  <dcterms:modified xsi:type="dcterms:W3CDTF">2021-09-09T11:12:46Z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