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zchanp1_ucl_ac_uk/Documents/iBsC 2021-2022/Year 3 iBsc/Research Project/"/>
    </mc:Choice>
  </mc:AlternateContent>
  <xr:revisionPtr revIDLastSave="1895" documentId="8_{8512C37D-C29D-B04F-8AC1-F334E16634D9}" xr6:coauthVersionLast="47" xr6:coauthVersionMax="47" xr10:uidLastSave="{C66A483D-BBD5-664F-9CF2-071D92B6FC74}"/>
  <bookViews>
    <workbookView xWindow="0" yWindow="0" windowWidth="33600" windowHeight="21000" activeTab="4" xr2:uid="{84185AF2-D451-E64B-B0BC-A2B578638354}"/>
  </bookViews>
  <sheets>
    <sheet name="FBG 4 Data" sheetId="8" r:id="rId1"/>
    <sheet name="Regression Analysis FBG4" sheetId="17" r:id="rId2"/>
    <sheet name="FBG Grating 6" sheetId="14" r:id="rId3"/>
    <sheet name="Regression Analysis FBG6" sheetId="22" r:id="rId4"/>
    <sheet name="Compiled Data" sheetId="1" r:id="rId5"/>
    <sheet name="Dynamometer Compiled Curvatures" sheetId="2" r:id="rId6"/>
    <sheet name="1N Compiled Curvatures" sheetId="5" r:id="rId7"/>
    <sheet name="0.5N Compiled Curvatures" sheetId="4" r:id="rId8"/>
    <sheet name="1.5N Compiled Curvatures" sheetId="6" r:id="rId9"/>
    <sheet name="2N Compiled Curvatures" sheetId="7" r:id="rId10"/>
    <sheet name="2.5N Compiled Curvatures" sheetId="3" r:id="rId11"/>
  </sheets>
  <definedNames>
    <definedName name="__xlchart.v1.0" localSheetId="5" hidden="1">'Dynamometer Compiled Curvatures'!$A$4:$A$27</definedName>
    <definedName name="__xlchart.v1.1" localSheetId="5" hidden="1">'Dynamometer Compiled Curvatures'!$B$3</definedName>
    <definedName name="__xlchart.v1.10" localSheetId="5" hidden="1">'Dynamometer Compiled Curvatures'!$F$4:$F$27</definedName>
    <definedName name="__xlchart.v1.11" localSheetId="5" hidden="1">'Dynamometer Compiled Curvatures'!$A$4:$A$27</definedName>
    <definedName name="__xlchart.v1.12" localSheetId="5" hidden="1">'Dynamometer Compiled Curvatures'!$B$3</definedName>
    <definedName name="__xlchart.v1.13" localSheetId="5" hidden="1">'Dynamometer Compiled Curvatures'!$B$4:$B$27</definedName>
    <definedName name="__xlchart.v1.14" localSheetId="5" hidden="1">'Dynamometer Compiled Curvatures'!$C$3</definedName>
    <definedName name="__xlchart.v1.15" localSheetId="5" hidden="1">'Dynamometer Compiled Curvatures'!$C$4:$C$27</definedName>
    <definedName name="__xlchart.v1.16" localSheetId="5" hidden="1">'Dynamometer Compiled Curvatures'!$D$3</definedName>
    <definedName name="__xlchart.v1.17" localSheetId="5" hidden="1">'Dynamometer Compiled Curvatures'!$D$4:$D$27</definedName>
    <definedName name="__xlchart.v1.18" localSheetId="5" hidden="1">'Dynamometer Compiled Curvatures'!$E$3</definedName>
    <definedName name="__xlchart.v1.19" localSheetId="5" hidden="1">'Dynamometer Compiled Curvatures'!$E$4:$E$27</definedName>
    <definedName name="__xlchart.v1.2" localSheetId="5" hidden="1">'Dynamometer Compiled Curvatures'!$B$4:$B$27</definedName>
    <definedName name="__xlchart.v1.20" localSheetId="5" hidden="1">'Dynamometer Compiled Curvatures'!$F$3</definedName>
    <definedName name="__xlchart.v1.21" localSheetId="5" hidden="1">'Dynamometer Compiled Curvatures'!$F$4:$F$27</definedName>
    <definedName name="__xlchart.v1.3" localSheetId="5" hidden="1">'Dynamometer Compiled Curvatures'!$C$3</definedName>
    <definedName name="__xlchart.v1.4" localSheetId="5" hidden="1">'Dynamometer Compiled Curvatures'!$C$4:$C$27</definedName>
    <definedName name="__xlchart.v1.5" localSheetId="5" hidden="1">'Dynamometer Compiled Curvatures'!$D$3</definedName>
    <definedName name="__xlchart.v1.6" localSheetId="5" hidden="1">'Dynamometer Compiled Curvatures'!$D$4:$D$27</definedName>
    <definedName name="__xlchart.v1.7" localSheetId="5" hidden="1">'Dynamometer Compiled Curvatures'!$E$3</definedName>
    <definedName name="__xlchart.v1.8" localSheetId="5" hidden="1">'Dynamometer Compiled Curvatures'!$E$4:$E$27</definedName>
    <definedName name="__xlchart.v1.9" localSheetId="5" hidden="1">'Dynamometer Compiled Curvatures'!$F$3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3" i="1" l="1"/>
  <c r="R47" i="1"/>
  <c r="Q47" i="1"/>
  <c r="L7" i="14"/>
  <c r="G7" i="14"/>
  <c r="L3" i="14"/>
  <c r="G3" i="14"/>
  <c r="G9" i="1"/>
  <c r="C9" i="1"/>
  <c r="R76" i="1"/>
  <c r="S72" i="1"/>
  <c r="S73" i="1"/>
  <c r="S74" i="1"/>
  <c r="S75" i="1"/>
  <c r="R79" i="1"/>
  <c r="R78" i="1"/>
  <c r="O79" i="1"/>
  <c r="O78" i="1"/>
  <c r="L79" i="1"/>
  <c r="L78" i="1"/>
  <c r="R63" i="1"/>
  <c r="R62" i="1"/>
  <c r="O60" i="1"/>
  <c r="O63" i="1"/>
  <c r="O62" i="1"/>
  <c r="L63" i="1"/>
  <c r="L62" i="1"/>
  <c r="O76" i="1"/>
  <c r="L76" i="1"/>
  <c r="R60" i="1"/>
  <c r="L60" i="1"/>
  <c r="L6" i="14"/>
  <c r="H7" i="14"/>
  <c r="H6" i="14"/>
  <c r="G6" i="14"/>
  <c r="H5" i="14"/>
  <c r="G5" i="14"/>
  <c r="L5" i="14" s="1"/>
  <c r="H4" i="14"/>
  <c r="G4" i="14"/>
  <c r="L4" i="14" s="1"/>
  <c r="H3" i="14"/>
  <c r="H2" i="14"/>
  <c r="G2" i="14"/>
  <c r="L2" i="14" s="1"/>
  <c r="L8" i="8"/>
  <c r="L7" i="8"/>
  <c r="L6" i="8"/>
  <c r="L5" i="8"/>
  <c r="L4" i="8"/>
  <c r="L3" i="8"/>
  <c r="H8" i="8"/>
  <c r="G8" i="8"/>
  <c r="H7" i="8"/>
  <c r="G7" i="8"/>
  <c r="H6" i="8"/>
  <c r="G6" i="8"/>
  <c r="H5" i="8"/>
  <c r="G5" i="8"/>
  <c r="H4" i="8"/>
  <c r="G4" i="8"/>
  <c r="H3" i="8"/>
  <c r="G3" i="8"/>
  <c r="R49" i="1"/>
  <c r="R48" i="1"/>
  <c r="R46" i="1"/>
  <c r="R45" i="1"/>
  <c r="R44" i="1"/>
  <c r="R43" i="1"/>
  <c r="R42" i="1"/>
  <c r="R41" i="1"/>
  <c r="R37" i="1"/>
  <c r="R36" i="1"/>
  <c r="R35" i="1"/>
  <c r="R34" i="1"/>
  <c r="R33" i="1"/>
  <c r="R32" i="1"/>
  <c r="R31" i="1"/>
  <c r="R30" i="1"/>
  <c r="R29" i="1"/>
  <c r="R25" i="1"/>
  <c r="R24" i="1"/>
  <c r="R22" i="1"/>
  <c r="R21" i="1"/>
  <c r="R20" i="1"/>
  <c r="R19" i="1"/>
  <c r="R18" i="1"/>
  <c r="R17" i="1"/>
  <c r="H49" i="1"/>
  <c r="H48" i="1"/>
  <c r="H47" i="1"/>
  <c r="H46" i="1"/>
  <c r="H45" i="1"/>
  <c r="H44" i="1"/>
  <c r="H43" i="1"/>
  <c r="H42" i="1"/>
  <c r="H41" i="1"/>
  <c r="H37" i="1"/>
  <c r="H36" i="1"/>
  <c r="H35" i="1"/>
  <c r="H34" i="1"/>
  <c r="H33" i="1"/>
  <c r="H32" i="1"/>
  <c r="H31" i="1"/>
  <c r="H30" i="1"/>
  <c r="H29" i="1"/>
  <c r="H25" i="1"/>
  <c r="H24" i="1"/>
  <c r="H23" i="1"/>
  <c r="H22" i="1"/>
  <c r="H21" i="1"/>
  <c r="H17" i="1"/>
  <c r="H20" i="1"/>
  <c r="H19" i="1"/>
  <c r="H18" i="1"/>
  <c r="G11" i="1"/>
  <c r="G10" i="1"/>
  <c r="G8" i="1"/>
  <c r="G7" i="1"/>
  <c r="G6" i="1"/>
  <c r="G5" i="1"/>
  <c r="G4" i="1"/>
  <c r="G3" i="1"/>
  <c r="F11" i="1"/>
  <c r="F10" i="1"/>
  <c r="F9" i="1"/>
  <c r="F8" i="1"/>
  <c r="F7" i="1"/>
  <c r="F6" i="1"/>
  <c r="F5" i="1"/>
  <c r="F4" i="1"/>
  <c r="F3" i="1"/>
  <c r="E11" i="1"/>
  <c r="E10" i="1"/>
  <c r="E9" i="1"/>
  <c r="E8" i="1"/>
  <c r="E7" i="1"/>
  <c r="E6" i="1"/>
  <c r="E5" i="1"/>
  <c r="E4" i="1"/>
  <c r="E3" i="1"/>
  <c r="D11" i="1"/>
  <c r="D10" i="1"/>
  <c r="D9" i="1"/>
  <c r="D8" i="1"/>
  <c r="D7" i="1"/>
  <c r="D6" i="1"/>
  <c r="D5" i="1"/>
  <c r="D4" i="1"/>
  <c r="D3" i="1"/>
  <c r="C11" i="1"/>
  <c r="C10" i="1"/>
  <c r="C8" i="1"/>
  <c r="C7" i="1"/>
  <c r="C6" i="1"/>
  <c r="C5" i="1"/>
  <c r="C4" i="1"/>
  <c r="C3" i="1"/>
  <c r="B11" i="1"/>
  <c r="B10" i="1"/>
  <c r="B9" i="1"/>
  <c r="B8" i="1"/>
  <c r="B7" i="1"/>
  <c r="B6" i="1"/>
  <c r="B5" i="1"/>
  <c r="B4" i="1"/>
  <c r="B3" i="1"/>
  <c r="G17" i="1"/>
  <c r="Q49" i="1"/>
  <c r="Q48" i="1"/>
  <c r="Q46" i="1"/>
  <c r="Q45" i="1"/>
  <c r="Q44" i="1"/>
  <c r="Q43" i="1"/>
  <c r="Q42" i="1"/>
  <c r="Q41" i="1"/>
  <c r="G49" i="1"/>
  <c r="G48" i="1"/>
  <c r="G47" i="1"/>
  <c r="G46" i="1"/>
  <c r="G45" i="1"/>
  <c r="G44" i="1"/>
  <c r="G43" i="1"/>
  <c r="G42" i="1"/>
  <c r="G41" i="1"/>
  <c r="Q37" i="1"/>
  <c r="Q36" i="1"/>
  <c r="Q35" i="1"/>
  <c r="Q34" i="1"/>
  <c r="Q33" i="1"/>
  <c r="Q32" i="1"/>
  <c r="Q31" i="1"/>
  <c r="Q30" i="1"/>
  <c r="Q29" i="1"/>
  <c r="G37" i="1"/>
  <c r="G36" i="1"/>
  <c r="G35" i="1"/>
  <c r="G34" i="1"/>
  <c r="G33" i="1"/>
  <c r="G32" i="1"/>
  <c r="G31" i="1"/>
  <c r="G30" i="1"/>
  <c r="G29" i="1"/>
  <c r="Q25" i="1"/>
  <c r="Q24" i="1"/>
  <c r="Q23" i="1"/>
  <c r="Q22" i="1"/>
  <c r="Q21" i="1"/>
  <c r="Q20" i="1"/>
  <c r="Q19" i="1"/>
  <c r="Q18" i="1"/>
  <c r="Q17" i="1"/>
  <c r="G25" i="1"/>
  <c r="G24" i="1"/>
  <c r="G23" i="1"/>
  <c r="G22" i="1"/>
  <c r="G21" i="1"/>
  <c r="G20" i="1"/>
  <c r="G19" i="1"/>
  <c r="G18" i="1"/>
  <c r="Q4" i="2"/>
  <c r="Q5" i="2"/>
  <c r="Q6" i="2"/>
  <c r="Q7" i="2"/>
  <c r="Q8" i="2"/>
  <c r="Q9" i="2"/>
  <c r="Q10" i="2"/>
  <c r="Q11" i="2"/>
  <c r="G3" i="7"/>
  <c r="Q3" i="7"/>
  <c r="G4" i="7"/>
  <c r="Q4" i="7"/>
  <c r="G5" i="7"/>
  <c r="Q5" i="7"/>
  <c r="G6" i="7"/>
  <c r="Q6" i="7"/>
  <c r="G7" i="7"/>
  <c r="Q7" i="7"/>
  <c r="G8" i="7"/>
  <c r="Q8" i="7"/>
  <c r="G9" i="7"/>
  <c r="Q9" i="7"/>
  <c r="G10" i="7"/>
  <c r="Q10" i="7"/>
  <c r="G11" i="7"/>
  <c r="Q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3" i="6"/>
  <c r="Q3" i="6"/>
  <c r="G4" i="6"/>
  <c r="Q4" i="6"/>
  <c r="G5" i="6"/>
  <c r="Q5" i="6"/>
  <c r="G6" i="6"/>
  <c r="Q6" i="6"/>
  <c r="G7" i="6"/>
  <c r="Q7" i="6"/>
  <c r="G8" i="6"/>
  <c r="Q8" i="6"/>
  <c r="G9" i="6"/>
  <c r="Q9" i="6"/>
  <c r="G10" i="6"/>
  <c r="Q10" i="6"/>
  <c r="G11" i="6"/>
  <c r="Q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3" i="5"/>
  <c r="Q3" i="5"/>
  <c r="G4" i="5"/>
  <c r="Q4" i="5"/>
  <c r="G5" i="5"/>
  <c r="Q5" i="5"/>
  <c r="G6" i="5"/>
  <c r="Q6" i="5"/>
  <c r="G7" i="5"/>
  <c r="Q7" i="5"/>
  <c r="G8" i="5"/>
  <c r="Q8" i="5"/>
  <c r="G9" i="5"/>
  <c r="Q9" i="5"/>
  <c r="G10" i="5"/>
  <c r="Q10" i="5"/>
  <c r="G11" i="5"/>
  <c r="Q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3" i="4"/>
  <c r="Q3" i="4"/>
  <c r="G4" i="4"/>
  <c r="Q4" i="4"/>
  <c r="G5" i="4"/>
  <c r="Q5" i="4"/>
  <c r="G6" i="4"/>
  <c r="Q6" i="4"/>
  <c r="G7" i="4"/>
  <c r="Q7" i="4"/>
  <c r="G8" i="4"/>
  <c r="Q8" i="4"/>
  <c r="G9" i="4"/>
  <c r="Q9" i="4"/>
  <c r="G10" i="4"/>
  <c r="Q10" i="4"/>
  <c r="G11" i="4"/>
  <c r="Q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3"/>
  <c r="Q3" i="3"/>
  <c r="G4" i="3"/>
  <c r="Q4" i="3"/>
  <c r="G5" i="3"/>
  <c r="Q5" i="3"/>
  <c r="G6" i="3"/>
  <c r="Q6" i="3"/>
  <c r="G7" i="3"/>
  <c r="Q7" i="3"/>
  <c r="G8" i="3"/>
  <c r="Q8" i="3"/>
  <c r="G9" i="3"/>
  <c r="Q9" i="3"/>
  <c r="G10" i="3"/>
  <c r="Q10" i="3"/>
  <c r="G11" i="3"/>
  <c r="Q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3" i="2"/>
  <c r="Q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L64" i="1" l="1"/>
  <c r="L66" i="1" s="1"/>
  <c r="R80" i="1"/>
  <c r="R81" i="1" s="1"/>
  <c r="O80" i="1"/>
  <c r="O81" i="1" s="1"/>
  <c r="L80" i="1"/>
  <c r="L81" i="1" s="1"/>
  <c r="R64" i="1"/>
  <c r="R65" i="1" s="1"/>
  <c r="O64" i="1"/>
  <c r="O65" i="1" s="1"/>
  <c r="P75" i="1" l="1"/>
  <c r="P76" i="1"/>
  <c r="M71" i="1"/>
  <c r="M76" i="1"/>
  <c r="S71" i="1"/>
  <c r="S56" i="1"/>
  <c r="S57" i="1"/>
  <c r="S60" i="1"/>
  <c r="L65" i="1"/>
  <c r="R82" i="1"/>
  <c r="O82" i="1"/>
  <c r="P71" i="1" s="1"/>
  <c r="L82" i="1"/>
  <c r="M72" i="1" s="1"/>
  <c r="R66" i="1"/>
  <c r="S58" i="1" s="1"/>
  <c r="O66" i="1"/>
  <c r="P56" i="1" s="1"/>
  <c r="M75" i="1" l="1"/>
  <c r="P74" i="1"/>
  <c r="M74" i="1"/>
  <c r="P73" i="1"/>
  <c r="M73" i="1"/>
  <c r="P72" i="1"/>
  <c r="S55" i="1"/>
  <c r="S59" i="1"/>
  <c r="P60" i="1"/>
  <c r="P55" i="1"/>
  <c r="P57" i="1"/>
  <c r="M55" i="1"/>
  <c r="M56" i="1"/>
  <c r="M57" i="1"/>
  <c r="M58" i="1"/>
  <c r="M59" i="1"/>
  <c r="M60" i="1"/>
  <c r="P59" i="1"/>
  <c r="P58" i="1"/>
</calcChain>
</file>

<file path=xl/sharedStrings.xml><?xml version="1.0" encoding="utf-8"?>
<sst xmlns="http://schemas.openxmlformats.org/spreadsheetml/2006/main" count="302" uniqueCount="67">
  <si>
    <t>Mean Curvature</t>
  </si>
  <si>
    <t xml:space="preserve">Run 5 </t>
  </si>
  <si>
    <t>Run 4</t>
  </si>
  <si>
    <t>Run 3</t>
  </si>
  <si>
    <t>Run 2</t>
  </si>
  <si>
    <t>Run 1</t>
  </si>
  <si>
    <t>PAF Rail Length</t>
  </si>
  <si>
    <t>FBG Sensor Number</t>
  </si>
  <si>
    <t>Detected Curvatures</t>
  </si>
  <si>
    <t>Standard Deviation</t>
  </si>
  <si>
    <t>Dynamometer (0.306N)</t>
  </si>
  <si>
    <t>0.806N</t>
  </si>
  <si>
    <t>1.288N</t>
  </si>
  <si>
    <t>1.780N</t>
  </si>
  <si>
    <t>2.269N</t>
  </si>
  <si>
    <t>2.761N</t>
  </si>
  <si>
    <t>Dynamometer (0.306N) Detected Curvatures</t>
  </si>
  <si>
    <t>1.288N Detected Curvatures</t>
  </si>
  <si>
    <t>0.806N Detected Curvatures</t>
  </si>
  <si>
    <t>1.780N Detected Curvatures</t>
  </si>
  <si>
    <t>2.269N Detected Curvatures</t>
  </si>
  <si>
    <t>2.761N Detected Curvatures</t>
  </si>
  <si>
    <t xml:space="preserve">Run 2 </t>
  </si>
  <si>
    <t xml:space="preserve">Run 3 </t>
  </si>
  <si>
    <t xml:space="preserve">Run 4 </t>
  </si>
  <si>
    <t xml:space="preserve">Mean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</si>
  <si>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</si>
  <si>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</si>
  <si>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</si>
  <si>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</si>
  <si>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</si>
  <si>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</si>
  <si>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</si>
  <si>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</si>
  <si>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</si>
  <si>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</si>
  <si>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</si>
  <si>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</si>
  <si>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</si>
  <si>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</si>
  <si>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</si>
  <si>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</si>
  <si>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</si>
  <si>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</si>
  <si>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</si>
  <si>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</si>
  <si>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</si>
  <si>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</si>
  <si>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</si>
  <si>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</si>
  <si>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</si>
  <si>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</si>
  <si>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</si>
  <si>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Applied Force (N)</t>
  </si>
  <si>
    <t>Predicted Absolute Mean Change in Curvature</t>
  </si>
  <si>
    <t>Measured Absolute Mean Change in Curvature</t>
  </si>
  <si>
    <t>Mean Absolute Detected Curvatures</t>
  </si>
  <si>
    <t>Run Number</t>
  </si>
  <si>
    <t>Mean</t>
  </si>
  <si>
    <t>Change in Curvature</t>
  </si>
  <si>
    <t>Outlier?</t>
  </si>
  <si>
    <t>Qtl 1</t>
  </si>
  <si>
    <t>Qtl 3</t>
  </si>
  <si>
    <t>IQR</t>
  </si>
  <si>
    <t>Lower limit</t>
  </si>
  <si>
    <t>Upper Limit</t>
  </si>
  <si>
    <t>Predicted Measured Absolute Mean Change in Curvature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</si>
</sst>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2" fillId="0" borderId="4" xfId="0" applyFont="1" applyBorder="1"/>
    <xf numFmtId="0" fontId="2" fillId="0" borderId="3" xfId="0" applyFont="1" applyBorder="1"/>
    <xf numFmtId="0" fontId="3" fillId="0" borderId="2" xfId="0" applyFont="1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0" xfId="0" applyFill="1" applyBorder="1" applyAlignment="1"/>
    <xf numFmtId="0" fontId="0" fillId="0" borderId="6" xfId="0" applyFill="1" applyBorder="1" applyAlignment="1"/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>
                <a:latin typeface="Arial" panose="020B0604020202020204" pitchFamily="34" charset="0"/>
                <a:cs typeface="Arial" panose="020B0604020202020204" pitchFamily="34" charset="0"/>
              </a:rPr>
              <a:t>FBG</a:t>
            </a:r>
            <a:r>
              <a:rPr lang="en-GB" sz="1800" b="1" baseline="0">
                <a:latin typeface="Arial" panose="020B0604020202020204" pitchFamily="34" charset="0"/>
                <a:cs typeface="Arial" panose="020B0604020202020204" pitchFamily="34" charset="0"/>
              </a:rPr>
              <a:t> Grating 4 Collated Absolute Curvature Measurement Comparison</a:t>
            </a:r>
            <a:endParaRPr lang="en-GB" sz="18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8021378516989E-2"/>
          <c:y val="0.13686416615105104"/>
          <c:w val="0.65403640278898045"/>
          <c:h val="0.77619151591990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'FBG 4 Data'!$A$3</c:f>
              <c:strCache>
                <c:ptCount val="1"/>
                <c:pt idx="0">
                  <c:v>Dynamometer (0.306N) Detected Curvatures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4 Data'!$B$2:$G$2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4 Data'!$B$3:$G$3</c:f>
              <c:numCache>
                <c:formatCode>General</c:formatCode>
                <c:ptCount val="6"/>
                <c:pt idx="0">
                  <c:v>1.2101409026045999E-2</c:v>
                </c:pt>
                <c:pt idx="1">
                  <c:v>3.57457515730049E-2</c:v>
                </c:pt>
                <c:pt idx="2">
                  <c:v>1.2104269436640299E-2</c:v>
                </c:pt>
                <c:pt idx="3">
                  <c:v>5.3203904002148E-2</c:v>
                </c:pt>
                <c:pt idx="4">
                  <c:v>3.2839311899738398E-2</c:v>
                </c:pt>
                <c:pt idx="5">
                  <c:v>2.9198929187515522E-2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F-DF43-86AD-6C89A331AA5F}"/>
            </c:ext>
          </c:extLst>
        </c:ser>
        <c:ser>
          <c:idx val="1"/>
          <c:order val="1"/>
          <c:tx>
            <c:strRef>
              <c:f>'FBG 4 Data'!$A$4</c:f>
              <c:strCache>
                <c:ptCount val="1"/>
                <c:pt idx="0">
                  <c:v>0.806N Detected Curvatures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4 Data'!$B$2:$G$2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4 Data'!$B$4:$G$4</c:f>
              <c:numCache>
                <c:formatCode>General</c:formatCode>
                <c:ptCount val="6"/>
                <c:pt idx="0">
                  <c:v>6.0145779548638799E-3</c:v>
                </c:pt>
                <c:pt idx="1">
                  <c:v>3.6486682704683103E-2</c:v>
                </c:pt>
                <c:pt idx="2">
                  <c:v>1.55539777610854E-2</c:v>
                </c:pt>
                <c:pt idx="3">
                  <c:v>3.7082563208554499E-2</c:v>
                </c:pt>
                <c:pt idx="4">
                  <c:v>5.5222029037396897E-2</c:v>
                </c:pt>
                <c:pt idx="5">
                  <c:v>3.0071966133316759E-2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F-DF43-86AD-6C89A331AA5F}"/>
            </c:ext>
          </c:extLst>
        </c:ser>
        <c:ser>
          <c:idx val="2"/>
          <c:order val="2"/>
          <c:tx>
            <c:strRef>
              <c:f>'FBG 4 Data'!$A$5</c:f>
              <c:strCache>
                <c:ptCount val="1"/>
                <c:pt idx="0">
                  <c:v>1.288N Detected Curvatures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4 Data'!$B$2:$G$2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4 Data'!$B$5:$G$5</c:f>
              <c:numCache>
                <c:formatCode>General</c:formatCode>
                <c:ptCount val="6"/>
                <c:pt idx="0">
                  <c:v>1.20568771117392E-2</c:v>
                </c:pt>
                <c:pt idx="1">
                  <c:v>9.9315906938874904E-2</c:v>
                </c:pt>
                <c:pt idx="2">
                  <c:v>2.3005235771502298E-2</c:v>
                </c:pt>
                <c:pt idx="3">
                  <c:v>3.3145868564407197E-2</c:v>
                </c:pt>
                <c:pt idx="4">
                  <c:v>3.9820646832260997E-2</c:v>
                </c:pt>
                <c:pt idx="5">
                  <c:v>4.1468907043756921E-2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F-DF43-86AD-6C89A331AA5F}"/>
            </c:ext>
          </c:extLst>
        </c:ser>
        <c:ser>
          <c:idx val="3"/>
          <c:order val="3"/>
          <c:tx>
            <c:strRef>
              <c:f>'FBG 4 Data'!$A$6</c:f>
              <c:strCache>
                <c:ptCount val="1"/>
                <c:pt idx="0">
                  <c:v>1.780N Detected Curvatures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4 Data'!$B$2:$G$2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4 Data'!$B$6:$G$6</c:f>
              <c:numCache>
                <c:formatCode>General</c:formatCode>
                <c:ptCount val="6"/>
                <c:pt idx="0">
                  <c:v>3.30340103756738E-2</c:v>
                </c:pt>
                <c:pt idx="1">
                  <c:v>7.7294543516936695E-2</c:v>
                </c:pt>
                <c:pt idx="2">
                  <c:v>1.4349165872306601E-2</c:v>
                </c:pt>
                <c:pt idx="3">
                  <c:v>8.0944663146307202E-2</c:v>
                </c:pt>
                <c:pt idx="4">
                  <c:v>6.2564870087850305E-2</c:v>
                </c:pt>
                <c:pt idx="5">
                  <c:v>5.363745059981493E-2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F-DF43-86AD-6C89A331AA5F}"/>
            </c:ext>
          </c:extLst>
        </c:ser>
        <c:ser>
          <c:idx val="4"/>
          <c:order val="4"/>
          <c:tx>
            <c:strRef>
              <c:f>'FBG 4 Data'!$A$7</c:f>
              <c:strCache>
                <c:ptCount val="1"/>
                <c:pt idx="0">
                  <c:v>2.269N Detected Curvatures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4 Data'!$B$2:$G$2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4 Data'!$B$7:$G$7</c:f>
              <c:numCache>
                <c:formatCode>General</c:formatCode>
                <c:ptCount val="6"/>
                <c:pt idx="0">
                  <c:v>1.4830405114076999E-2</c:v>
                </c:pt>
                <c:pt idx="1">
                  <c:v>1.7953450818265101E-2</c:v>
                </c:pt>
                <c:pt idx="2">
                  <c:v>3.1065946548320001E-2</c:v>
                </c:pt>
                <c:pt idx="3">
                  <c:v>8.1922956767627397E-2</c:v>
                </c:pt>
                <c:pt idx="4">
                  <c:v>4.72126826308404E-2</c:v>
                </c:pt>
                <c:pt idx="5">
                  <c:v>3.8597088375825983E-2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6F-DF43-86AD-6C89A331AA5F}"/>
            </c:ext>
          </c:extLst>
        </c:ser>
        <c:ser>
          <c:idx val="5"/>
          <c:order val="5"/>
          <c:tx>
            <c:strRef>
              <c:f>'FBG 4 Data'!$A$8</c:f>
              <c:strCache>
                <c:ptCount val="1"/>
                <c:pt idx="0">
                  <c:v>2.761N Detected Curvatures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4 Data'!$B$2:$G$2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4 Data'!$B$8:$G$8</c:f>
              <c:numCache>
                <c:formatCode>General</c:formatCode>
                <c:ptCount val="6"/>
                <c:pt idx="0">
                  <c:v>7.2324066226857706E-2</c:v>
                </c:pt>
                <c:pt idx="1">
                  <c:v>5.2375206674321197E-2</c:v>
                </c:pt>
                <c:pt idx="2">
                  <c:v>6.2375426292528298E-2</c:v>
                </c:pt>
                <c:pt idx="3">
                  <c:v>0.103209235313948</c:v>
                </c:pt>
                <c:pt idx="4">
                  <c:v>9.6338878662367899E-2</c:v>
                </c:pt>
                <c:pt idx="5">
                  <c:v>7.7324562634004626E-2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6F-DF43-86AD-6C89A331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649664"/>
        <c:axId val="216205408"/>
      </c:barChart>
      <c:catAx>
        <c:axId val="2716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Run</a:t>
                </a:r>
                <a:r>
                  <a:rPr lang="en-GB" sz="1800" b="1" baseline="0"/>
                  <a:t> Number</a:t>
                </a:r>
                <a:endParaRPr lang="en-GB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05408"/>
        <c:crosses val="autoZero"/>
        <c:auto val="1"/>
        <c:lblAlgn val="ctr"/>
        <c:lblOffset val="100"/>
        <c:noMultiLvlLbl val="0"/>
      </c:catAx>
      <c:valAx>
        <c:axId val="2162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82629948645041"/>
          <c:y val="0.30707998868306613"/>
          <c:w val="0.23735367088457693"/>
          <c:h val="0.46167322834645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>
                <a:latin typeface="Arial" panose="020B0604020202020204" pitchFamily="34" charset="0"/>
                <a:cs typeface="Arial" panose="020B0604020202020204" pitchFamily="34" charset="0"/>
              </a:rPr>
              <a:t>The Change in Curvature Profile Across the PAF Rail</a:t>
            </a:r>
            <a:r>
              <a:rPr lang="en-GB" sz="18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GB" sz="1800">
                <a:latin typeface="Arial" panose="020B0604020202020204" pitchFamily="34" charset="0"/>
                <a:cs typeface="Arial" panose="020B0604020202020204" pitchFamily="34" charset="0"/>
              </a:rPr>
              <a:t>with 0.806N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'0.5N Compiled Curvatures'!$L$2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'0.5N Compiled Curvatures'!$L$3:$L$11</c:f>
              <c:numCache>
                <c:formatCode>General</c:formatCode>
                <c:ptCount val="9"/>
                <c:pt idx="0">
                  <c:v>-6.6090774433720897E-2</c:v>
                </c:pt>
                <c:pt idx="1">
                  <c:v>-5.5851243465448598E-2</c:v>
                </c:pt>
                <c:pt idx="2">
                  <c:v>-8.2450705886957902E-3</c:v>
                </c:pt>
                <c:pt idx="3">
                  <c:v>5.0565694658450698E-2</c:v>
                </c:pt>
                <c:pt idx="4">
                  <c:v>-6.0145779548638799E-3</c:v>
                </c:pt>
                <c:pt idx="5">
                  <c:v>1.3213099881619001E-2</c:v>
                </c:pt>
                <c:pt idx="6">
                  <c:v>-1.3743481747209499E-2</c:v>
                </c:pt>
                <c:pt idx="7">
                  <c:v>-2.3642586802409001E-2</c:v>
                </c:pt>
                <c:pt idx="8">
                  <c:v>1.4267103473539201E-2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1-F641-B72C-94E02CE67BAF}"/>
            </c:ext>
          </c:extLst>
        </c:ser>
        <c:ser>
          <c:idx val="1"/>
          <c:order val="1"/>
          <c:tx>
            <c:strRef>
              <c:f>'0.5N Compiled Curvatures'!$M$2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'0.5N Compiled Curvatures'!$M$3:$M$11</c:f>
              <c:numCache>
                <c:formatCode>General</c:formatCode>
                <c:ptCount val="9"/>
                <c:pt idx="0">
                  <c:v>-2.16278617300034E-2</c:v>
                </c:pt>
                <c:pt idx="1">
                  <c:v>-4.0982174180239098E-2</c:v>
                </c:pt>
                <c:pt idx="2">
                  <c:v>4.0940837018154297E-3</c:v>
                </c:pt>
                <c:pt idx="3">
                  <c:v>3.6361354434693703E-2</c:v>
                </c:pt>
                <c:pt idx="4">
                  <c:v>3.6486682704683103E-2</c:v>
                </c:pt>
                <c:pt idx="5">
                  <c:v>-3.7847678829599002E-3</c:v>
                </c:pt>
                <c:pt idx="6">
                  <c:v>-5.2680816980014401E-2</c:v>
                </c:pt>
                <c:pt idx="7">
                  <c:v>2.7936758916365899E-2</c:v>
                </c:pt>
                <c:pt idx="8">
                  <c:v>1.7713829212554801E-2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1-F641-B72C-94E02CE67BAF}"/>
            </c:ext>
          </c:extLst>
        </c:ser>
        <c:ser>
          <c:idx val="2"/>
          <c:order val="2"/>
          <c:tx>
            <c:strRef>
              <c:f>'0.5N Compiled Curvatures'!$N$2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'0.5N Compiled Curvatures'!$N$3:$N$11</c:f>
              <c:numCache>
                <c:formatCode>General</c:formatCode>
                <c:ptCount val="9"/>
                <c:pt idx="0">
                  <c:v>-1.24837611448569E-2</c:v>
                </c:pt>
                <c:pt idx="1">
                  <c:v>-1.4949104072166101E-2</c:v>
                </c:pt>
                <c:pt idx="2">
                  <c:v>1.4604943805605499E-2</c:v>
                </c:pt>
                <c:pt idx="3">
                  <c:v>1.4056578779423E-2</c:v>
                </c:pt>
                <c:pt idx="4">
                  <c:v>-1.55539777610854E-2</c:v>
                </c:pt>
                <c:pt idx="5">
                  <c:v>-1.51319568783016E-2</c:v>
                </c:pt>
                <c:pt idx="6">
                  <c:v>-4.7015089422401797E-2</c:v>
                </c:pt>
                <c:pt idx="7">
                  <c:v>3.6201310342996999E-2</c:v>
                </c:pt>
                <c:pt idx="8">
                  <c:v>1.36801753135376E-2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1-F641-B72C-94E02CE67BAF}"/>
            </c:ext>
          </c:extLst>
        </c:ser>
        <c:ser>
          <c:idx val="3"/>
          <c:order val="3"/>
          <c:tx>
            <c:strRef>
              <c:f>'0.5N Compiled Curvatures'!$O$2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'0.5N Compiled Curvatures'!$O$3:$O$11</c:f>
              <c:numCache>
                <c:formatCode>General</c:formatCode>
                <c:ptCount val="9"/>
                <c:pt idx="0">
                  <c:v>-0.104759368398121</c:v>
                </c:pt>
                <c:pt idx="1">
                  <c:v>-6.1242606510185198E-2</c:v>
                </c:pt>
                <c:pt idx="2">
                  <c:v>-2.3122341438376701E-2</c:v>
                </c:pt>
                <c:pt idx="3">
                  <c:v>2.4198610264722899E-2</c:v>
                </c:pt>
                <c:pt idx="4">
                  <c:v>3.7082563208554499E-2</c:v>
                </c:pt>
                <c:pt idx="5">
                  <c:v>6.8497140318560801E-3</c:v>
                </c:pt>
                <c:pt idx="6">
                  <c:v>-3.85439404178523E-2</c:v>
                </c:pt>
                <c:pt idx="7">
                  <c:v>-1.1444552403818699E-2</c:v>
                </c:pt>
                <c:pt idx="8">
                  <c:v>-1.7350220352954498E-2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1-F641-B72C-94E02CE67BAF}"/>
            </c:ext>
          </c:extLst>
        </c:ser>
        <c:ser>
          <c:idx val="4"/>
          <c:order val="4"/>
          <c:tx>
            <c:strRef>
              <c:f>'0.5N Compiled Curvatures'!$P$2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'0.5N Compiled Curvatures'!$P$3:$P$11</c:f>
              <c:numCache>
                <c:formatCode>General</c:formatCode>
                <c:ptCount val="9"/>
                <c:pt idx="0">
                  <c:v>-6.3122873700486096E-2</c:v>
                </c:pt>
                <c:pt idx="1">
                  <c:v>-6.9353349545723905E-2</c:v>
                </c:pt>
                <c:pt idx="2">
                  <c:v>-2.70780265047087E-2</c:v>
                </c:pt>
                <c:pt idx="3">
                  <c:v>2.8101058636001999E-2</c:v>
                </c:pt>
                <c:pt idx="4">
                  <c:v>5.5222029037396897E-2</c:v>
                </c:pt>
                <c:pt idx="5">
                  <c:v>2.1098021629217999E-2</c:v>
                </c:pt>
                <c:pt idx="6">
                  <c:v>-0.11565375564713699</c:v>
                </c:pt>
                <c:pt idx="7">
                  <c:v>5.3468535077897297E-2</c:v>
                </c:pt>
                <c:pt idx="8">
                  <c:v>1.19460625479077E-2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F1-F641-B72C-94E02CE67BAF}"/>
            </c:ext>
          </c:extLst>
        </c:ser>
        <c:ser>
          <c:idx val="5"/>
          <c:order val="5"/>
          <c:tx>
            <c:strRef>
              <c:f>'0.5N Compiled Curvatures'!$Q$2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'0.5N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'0.5N Compiled Curvatures'!$Q$3:$Q$11</c:f>
              <c:numCache>
                <c:formatCode>General</c:formatCode>
                <c:ptCount val="9"/>
                <c:pt idx="0">
                  <c:v>-5.3616927881437661E-2</c:v>
                </c:pt>
                <c:pt idx="1">
                  <c:v>-4.8475695554752583E-2</c:v>
                </c:pt>
                <c:pt idx="2">
                  <c:v>-7.9492822048720518E-3</c:v>
                </c:pt>
                <c:pt idx="3">
                  <c:v>3.0656659354658455E-2</c:v>
                </c:pt>
                <c:pt idx="4">
                  <c:v>2.1444543846937045E-2</c:v>
                </c:pt>
                <c:pt idx="5">
                  <c:v>4.4488221562863162E-3</c:v>
                </c:pt>
                <c:pt idx="6">
                  <c:v>-5.3527416842923004E-2</c:v>
                </c:pt>
                <c:pt idx="7">
                  <c:v>1.6503893026206501E-2</c:v>
                </c:pt>
                <c:pt idx="8">
                  <c:v>8.0513900389169619E-3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F1-F641-B72C-94E02CE67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17615"/>
        <c:axId val="937521279"/>
      </c:scatterChart>
      <c:valAx>
        <c:axId val="95191761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/>
                  <a:t>PAF</a:t>
                </a:r>
                <a:r>
                  <a:rPr lang="en-GB" sz="1800" baseline="0"/>
                  <a:t> Rail FBG Sensor Number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7521279"/>
        <c:crosses val="autoZero"/>
        <c:crossBetween val="midCat"/>
      </c:valAx>
      <c:valAx>
        <c:axId val="9375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/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191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>
                <a:latin typeface="Arial" panose="020B0604020202020204" pitchFamily="34" charset="0"/>
                <a:cs typeface="Arial" panose="020B0604020202020204" pitchFamily="34" charset="0"/>
              </a:rPr>
              <a:t>0.806N</a:t>
            </a:r>
            <a:r>
              <a:rPr lang="en-GB" sz="1800" b="1" baseline="0">
                <a:latin typeface="Arial" panose="020B0604020202020204" pitchFamily="34" charset="0"/>
                <a:cs typeface="Arial" panose="020B0604020202020204" pitchFamily="34" charset="0"/>
              </a:rPr>
              <a:t> Compiled Curvature Runs</a:t>
            </a:r>
            <a:endParaRPr lang="en-GB" sz="18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'0.5N Compiled Curvatures'!$B$2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'0.5N Compiled Curvatures'!$B$3:$B$27</c:f>
              <c:numCache>
                <c:formatCode>General</c:formatCode>
                <c:ptCount val="25"/>
                <c:pt idx="0">
                  <c:v>-2.2156924719017299E-2</c:v>
                </c:pt>
                <c:pt idx="1">
                  <c:v>-2.6011622277548701E-2</c:v>
                </c:pt>
                <c:pt idx="2">
                  <c:v>-2.4495751685684301E-2</c:v>
                </c:pt>
                <c:pt idx="3">
                  <c:v>-3.0585667140455901E-2</c:v>
                </c:pt>
                <c:pt idx="4">
                  <c:v>-2.6620300080080199E-2</c:v>
                </c:pt>
                <c:pt idx="5">
                  <c:v>-1.7692045450676899E-2</c:v>
                </c:pt>
                <c:pt idx="6">
                  <c:v>-6.2706863947935398E-2</c:v>
                </c:pt>
                <c:pt idx="7">
                  <c:v>6.7752438942099105E-2</c:v>
                </c:pt>
                <c:pt idx="8">
                  <c:v>0.188707634097734</c:v>
                </c:pt>
                <c:pt idx="9">
                  <c:v>-6.6090774433720897E-2</c:v>
                </c:pt>
                <c:pt idx="10">
                  <c:v>-5.5851243465448598E-2</c:v>
                </c:pt>
                <c:pt idx="11">
                  <c:v>-8.2450705886957902E-3</c:v>
                </c:pt>
                <c:pt idx="12">
                  <c:v>5.0565694658450698E-2</c:v>
                </c:pt>
                <c:pt idx="13">
                  <c:v>-6.0145779548638799E-3</c:v>
                </c:pt>
                <c:pt idx="14">
                  <c:v>1.3213099881619001E-2</c:v>
                </c:pt>
                <c:pt idx="15">
                  <c:v>-1.3743481747209499E-2</c:v>
                </c:pt>
                <c:pt idx="16">
                  <c:v>-2.3642586802409001E-2</c:v>
                </c:pt>
                <c:pt idx="17">
                  <c:v>1.4267103473539201E-2</c:v>
                </c:pt>
                <c:pt idx="18">
                  <c:v>5.9738332730581802E-2</c:v>
                </c:pt>
                <c:pt idx="19">
                  <c:v>4.7824740516924702E-2</c:v>
                </c:pt>
                <c:pt idx="20">
                  <c:v>3.9778751645224597E-2</c:v>
                </c:pt>
                <c:pt idx="21">
                  <c:v>2.8610190672218101E-2</c:v>
                </c:pt>
                <c:pt idx="22">
                  <c:v>2.2670809692336601E-2</c:v>
                </c:pt>
                <c:pt idx="23">
                  <c:v>1.6010895500202502E-2</c:v>
                </c:pt>
                <c:pt idx="24">
                  <c:v>1.3458674941174399E-2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D-094D-850D-120E05979653}"/>
            </c:ext>
          </c:extLst>
        </c:ser>
        <c:ser>
          <c:idx val="1"/>
          <c:order val="1"/>
          <c:tx>
            <c:strRef>
              <c:f>'0.5N Compiled Curvatures'!$C$2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'0.5N Compiled Curvatures'!$C$3:$C$27</c:f>
              <c:numCache>
                <c:formatCode>General</c:formatCode>
                <c:ptCount val="25"/>
                <c:pt idx="0">
                  <c:v>2.46067648231235E-3</c:v>
                </c:pt>
                <c:pt idx="1">
                  <c:v>-4.2210466060570596E-3</c:v>
                </c:pt>
                <c:pt idx="2">
                  <c:v>-7.5642579458376196E-3</c:v>
                </c:pt>
                <c:pt idx="3">
                  <c:v>-1.1218384758284201E-2</c:v>
                </c:pt>
                <c:pt idx="4">
                  <c:v>-1.6532083412225299E-2</c:v>
                </c:pt>
                <c:pt idx="5">
                  <c:v>-2.1115082674470102E-2</c:v>
                </c:pt>
                <c:pt idx="6">
                  <c:v>-2.65896318340791E-2</c:v>
                </c:pt>
                <c:pt idx="7">
                  <c:v>-2.5480606550533198E-2</c:v>
                </c:pt>
                <c:pt idx="8">
                  <c:v>-3.9785636358711102E-2</c:v>
                </c:pt>
                <c:pt idx="9">
                  <c:v>-2.16278617300034E-2</c:v>
                </c:pt>
                <c:pt idx="10">
                  <c:v>-4.0982174180239098E-2</c:v>
                </c:pt>
                <c:pt idx="11">
                  <c:v>4.0940837018154297E-3</c:v>
                </c:pt>
                <c:pt idx="12">
                  <c:v>3.6361354434693703E-2</c:v>
                </c:pt>
                <c:pt idx="13">
                  <c:v>3.6486682704683103E-2</c:v>
                </c:pt>
                <c:pt idx="14">
                  <c:v>-3.7847678829599002E-3</c:v>
                </c:pt>
                <c:pt idx="15">
                  <c:v>-5.2680816980014401E-2</c:v>
                </c:pt>
                <c:pt idx="16">
                  <c:v>2.7936758916365899E-2</c:v>
                </c:pt>
                <c:pt idx="17">
                  <c:v>1.7713829212554801E-2</c:v>
                </c:pt>
                <c:pt idx="18">
                  <c:v>-3.4997895444696399E-2</c:v>
                </c:pt>
                <c:pt idx="19">
                  <c:v>2.9887165450005599E-2</c:v>
                </c:pt>
                <c:pt idx="20">
                  <c:v>2.80387957208613E-2</c:v>
                </c:pt>
                <c:pt idx="21">
                  <c:v>2.4585864472317701E-2</c:v>
                </c:pt>
                <c:pt idx="22">
                  <c:v>2.67614738183585E-2</c:v>
                </c:pt>
                <c:pt idx="23">
                  <c:v>2.76936288504641E-2</c:v>
                </c:pt>
                <c:pt idx="24">
                  <c:v>3.10056904120634E-2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D-094D-850D-120E05979653}"/>
            </c:ext>
          </c:extLst>
        </c:ser>
        <c:ser>
          <c:idx val="2"/>
          <c:order val="2"/>
          <c:tx>
            <c:strRef>
              <c:f>'0.5N Compiled Curvatures'!$D$2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'0.5N Compiled Curvatures'!$D$3:$D$27</c:f>
              <c:numCache>
                <c:formatCode>General</c:formatCode>
                <c:ptCount val="25"/>
                <c:pt idx="0">
                  <c:v>-2.2128869517522901E-3</c:v>
                </c:pt>
                <c:pt idx="1">
                  <c:v>-3.2501152206076099E-3</c:v>
                </c:pt>
                <c:pt idx="2">
                  <c:v>-3.90863629185735E-3</c:v>
                </c:pt>
                <c:pt idx="3">
                  <c:v>-3.9451249054227701E-3</c:v>
                </c:pt>
                <c:pt idx="4">
                  <c:v>-5.0510675016368703E-3</c:v>
                </c:pt>
                <c:pt idx="5">
                  <c:v>-5.4027484894054699E-3</c:v>
                </c:pt>
                <c:pt idx="6">
                  <c:v>-6.0914862933330698E-3</c:v>
                </c:pt>
                <c:pt idx="7">
                  <c:v>3.7108134695781898E-2</c:v>
                </c:pt>
                <c:pt idx="8">
                  <c:v>-5.8347283137987697E-2</c:v>
                </c:pt>
                <c:pt idx="9">
                  <c:v>-1.24837611448569E-2</c:v>
                </c:pt>
                <c:pt idx="10">
                  <c:v>-1.4949104072166101E-2</c:v>
                </c:pt>
                <c:pt idx="11">
                  <c:v>1.4604943805605499E-2</c:v>
                </c:pt>
                <c:pt idx="12">
                  <c:v>1.4056578779423E-2</c:v>
                </c:pt>
                <c:pt idx="13">
                  <c:v>-1.55539777610854E-2</c:v>
                </c:pt>
                <c:pt idx="14">
                  <c:v>-1.51319568783016E-2</c:v>
                </c:pt>
                <c:pt idx="15">
                  <c:v>-4.7015089422401797E-2</c:v>
                </c:pt>
                <c:pt idx="16">
                  <c:v>3.6201310342996999E-2</c:v>
                </c:pt>
                <c:pt idx="17">
                  <c:v>1.36801753135376E-2</c:v>
                </c:pt>
                <c:pt idx="18">
                  <c:v>5.4222005415706903E-2</c:v>
                </c:pt>
                <c:pt idx="19">
                  <c:v>4.5876349408318598E-2</c:v>
                </c:pt>
                <c:pt idx="20">
                  <c:v>4.0176897815504299E-2</c:v>
                </c:pt>
                <c:pt idx="21">
                  <c:v>3.0658349379018901E-2</c:v>
                </c:pt>
                <c:pt idx="22">
                  <c:v>2.50025792129339E-2</c:v>
                </c:pt>
                <c:pt idx="23">
                  <c:v>1.74273129278615E-2</c:v>
                </c:pt>
                <c:pt idx="24">
                  <c:v>1.1638843994838799E-2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D-094D-850D-120E05979653}"/>
            </c:ext>
          </c:extLst>
        </c:ser>
        <c:ser>
          <c:idx val="3"/>
          <c:order val="3"/>
          <c:tx>
            <c:strRef>
              <c:f>'0.5N Compiled Curvatures'!$E$2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'0.5N Compiled Curvatures'!$E$3:$E$27</c:f>
              <c:numCache>
                <c:formatCode>General</c:formatCode>
                <c:ptCount val="25"/>
                <c:pt idx="0">
                  <c:v>2.0948552874415501E-2</c:v>
                </c:pt>
                <c:pt idx="1">
                  <c:v>2.0209267031996801E-2</c:v>
                </c:pt>
                <c:pt idx="2">
                  <c:v>2.5660210032682599E-2</c:v>
                </c:pt>
                <c:pt idx="3">
                  <c:v>2.5564764712048198E-2</c:v>
                </c:pt>
                <c:pt idx="4">
                  <c:v>2.8402529727443001E-2</c:v>
                </c:pt>
                <c:pt idx="5">
                  <c:v>2.35027308454108E-2</c:v>
                </c:pt>
                <c:pt idx="6">
                  <c:v>-9.9817743689032595E-2</c:v>
                </c:pt>
                <c:pt idx="7">
                  <c:v>-7.40129594135015E-2</c:v>
                </c:pt>
                <c:pt idx="8">
                  <c:v>4.9720553275085601E-2</c:v>
                </c:pt>
                <c:pt idx="9">
                  <c:v>-0.104759368398121</c:v>
                </c:pt>
                <c:pt idx="10">
                  <c:v>-6.1242606510185198E-2</c:v>
                </c:pt>
                <c:pt idx="11">
                  <c:v>-2.3122341438376701E-2</c:v>
                </c:pt>
                <c:pt idx="12">
                  <c:v>2.4198610264722899E-2</c:v>
                </c:pt>
                <c:pt idx="13">
                  <c:v>3.7082563208554499E-2</c:v>
                </c:pt>
                <c:pt idx="14">
                  <c:v>6.8497140318560801E-3</c:v>
                </c:pt>
                <c:pt idx="15">
                  <c:v>-3.85439404178523E-2</c:v>
                </c:pt>
                <c:pt idx="16">
                  <c:v>-1.1444552403818699E-2</c:v>
                </c:pt>
                <c:pt idx="17">
                  <c:v>-1.7350220352954498E-2</c:v>
                </c:pt>
                <c:pt idx="18">
                  <c:v>2.9057926642116299E-2</c:v>
                </c:pt>
                <c:pt idx="19">
                  <c:v>2.6050040426124101E-2</c:v>
                </c:pt>
                <c:pt idx="20">
                  <c:v>2.4613183212698401E-2</c:v>
                </c:pt>
                <c:pt idx="21">
                  <c:v>2.0777606766058099E-2</c:v>
                </c:pt>
                <c:pt idx="22">
                  <c:v>2.0913669895312501E-2</c:v>
                </c:pt>
                <c:pt idx="23">
                  <c:v>1.8292830693642698E-2</c:v>
                </c:pt>
                <c:pt idx="24">
                  <c:v>1.62276429236346E-2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D-094D-850D-120E05979653}"/>
            </c:ext>
          </c:extLst>
        </c:ser>
        <c:ser>
          <c:idx val="4"/>
          <c:order val="4"/>
          <c:tx>
            <c:strRef>
              <c:f>'0.5N Compiled Curvatures'!$F$2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'0.5N Compiled Curvatures'!$F$3:$F$27</c:f>
              <c:numCache>
                <c:formatCode>General</c:formatCode>
                <c:ptCount val="25"/>
                <c:pt idx="0">
                  <c:v>9.5371993729032704E-3</c:v>
                </c:pt>
                <c:pt idx="1">
                  <c:v>1.09651383441049E-2</c:v>
                </c:pt>
                <c:pt idx="2">
                  <c:v>1.32528128264357E-2</c:v>
                </c:pt>
                <c:pt idx="3">
                  <c:v>1.25301571531724E-2</c:v>
                </c:pt>
                <c:pt idx="4">
                  <c:v>1.3014344412731201E-2</c:v>
                </c:pt>
                <c:pt idx="5">
                  <c:v>1.5496691477237199E-2</c:v>
                </c:pt>
                <c:pt idx="6">
                  <c:v>-5.7435279508642197E-2</c:v>
                </c:pt>
                <c:pt idx="7">
                  <c:v>-2.4901352975042701E-2</c:v>
                </c:pt>
                <c:pt idx="8">
                  <c:v>6.0243030697678002E-2</c:v>
                </c:pt>
                <c:pt idx="9">
                  <c:v>-6.3122873700486096E-2</c:v>
                </c:pt>
                <c:pt idx="10">
                  <c:v>-6.9353349545723905E-2</c:v>
                </c:pt>
                <c:pt idx="11">
                  <c:v>-2.70780265047087E-2</c:v>
                </c:pt>
                <c:pt idx="12">
                  <c:v>2.8101058636001999E-2</c:v>
                </c:pt>
                <c:pt idx="13">
                  <c:v>5.5222029037396897E-2</c:v>
                </c:pt>
                <c:pt idx="14">
                  <c:v>2.1098021629217999E-2</c:v>
                </c:pt>
                <c:pt idx="15">
                  <c:v>-0.11565375564713699</c:v>
                </c:pt>
                <c:pt idx="16">
                  <c:v>5.3468535077897297E-2</c:v>
                </c:pt>
                <c:pt idx="17">
                  <c:v>1.19460625479077E-2</c:v>
                </c:pt>
                <c:pt idx="18">
                  <c:v>-5.0080751691397397E-2</c:v>
                </c:pt>
                <c:pt idx="19">
                  <c:v>-4.4396453373685703E-2</c:v>
                </c:pt>
                <c:pt idx="20">
                  <c:v>4.0407961345327099E-2</c:v>
                </c:pt>
                <c:pt idx="21">
                  <c:v>3.3384477625220399E-2</c:v>
                </c:pt>
                <c:pt idx="22">
                  <c:v>2.9501366285022999E-2</c:v>
                </c:pt>
                <c:pt idx="23">
                  <c:v>2.4443150028775999E-2</c:v>
                </c:pt>
                <c:pt idx="24">
                  <c:v>2.2218780544593201E-2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4D-094D-850D-120E05979653}"/>
            </c:ext>
          </c:extLst>
        </c:ser>
        <c:ser>
          <c:idx val="5"/>
          <c:order val="5"/>
          <c:tx>
            <c:strRef>
              <c:f>'0.5N Compiled Curvatures'!$G$2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7150">
                <a:solidFill>
                  <a:schemeClr val="accent6"/>
                </a:solidFill>
              </a:ln>
              <a:effectLst/>
            </c:spPr>
          </c:marker>
          <c:xVal>
            <c:numRef>
              <c:f>'0.5N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'0.5N Compiled Curvatures'!$G$3:$G$27</c:f>
              <c:numCache>
                <c:formatCode>General</c:formatCode>
                <c:ptCount val="25"/>
                <c:pt idx="0">
                  <c:v>1.7153234117723072E-3</c:v>
                </c:pt>
                <c:pt idx="1">
                  <c:v>-4.6167574562233497E-4</c:v>
                </c:pt>
                <c:pt idx="2">
                  <c:v>5.8887538714780599E-4</c:v>
                </c:pt>
                <c:pt idx="3">
                  <c:v>-1.5308509877884559E-3</c:v>
                </c:pt>
                <c:pt idx="4">
                  <c:v>-1.3573153707536333E-3</c:v>
                </c:pt>
                <c:pt idx="5">
                  <c:v>-1.0420908583808949E-3</c:v>
                </c:pt>
                <c:pt idx="6">
                  <c:v>-5.0528201054604469E-2</c:v>
                </c:pt>
                <c:pt idx="7">
                  <c:v>-3.9068690602392792E-3</c:v>
                </c:pt>
                <c:pt idx="8">
                  <c:v>4.0107659714759755E-2</c:v>
                </c:pt>
                <c:pt idx="9">
                  <c:v>-5.3616927881437661E-2</c:v>
                </c:pt>
                <c:pt idx="10">
                  <c:v>-4.8475695554752583E-2</c:v>
                </c:pt>
                <c:pt idx="11">
                  <c:v>-7.9492822048720518E-3</c:v>
                </c:pt>
                <c:pt idx="12">
                  <c:v>3.0656659354658455E-2</c:v>
                </c:pt>
                <c:pt idx="13">
                  <c:v>2.1444543846937045E-2</c:v>
                </c:pt>
                <c:pt idx="14">
                  <c:v>4.4488221562863162E-3</c:v>
                </c:pt>
                <c:pt idx="15">
                  <c:v>-5.3527416842923004E-2</c:v>
                </c:pt>
                <c:pt idx="16">
                  <c:v>1.6503893026206501E-2</c:v>
                </c:pt>
                <c:pt idx="17">
                  <c:v>8.0513900389169619E-3</c:v>
                </c:pt>
                <c:pt idx="18">
                  <c:v>1.1587923530462242E-2</c:v>
                </c:pt>
                <c:pt idx="19">
                  <c:v>2.1048368485537462E-2</c:v>
                </c:pt>
                <c:pt idx="20">
                  <c:v>3.4603117947923132E-2</c:v>
                </c:pt>
                <c:pt idx="21">
                  <c:v>2.7603297782966642E-2</c:v>
                </c:pt>
                <c:pt idx="22">
                  <c:v>2.4969979780792899E-2</c:v>
                </c:pt>
                <c:pt idx="23">
                  <c:v>2.0773563600189358E-2</c:v>
                </c:pt>
                <c:pt idx="24">
                  <c:v>1.8909926563260879E-2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4D-094D-850D-120E059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23583"/>
        <c:axId val="916712399"/>
      </c:scatterChart>
      <c:valAx>
        <c:axId val="1255823583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FBG</a:t>
                </a:r>
                <a:r>
                  <a:rPr lang="en-GB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Sensor Number</a:t>
                </a:r>
                <a:endParaRPr lang="en-GB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12399"/>
        <c:crosses val="autoZero"/>
        <c:crossBetween val="midCat"/>
      </c:valAx>
      <c:valAx>
        <c:axId val="9167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2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293426008315"/>
          <c:y val="0.29871502606083594"/>
          <c:w val="0.14024187275098077"/>
          <c:h val="0.32153108340211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>
                <a:latin typeface="Arial" panose="020B0604020202020204" pitchFamily="34" charset="0"/>
                <a:cs typeface="Arial" panose="020B0604020202020204" pitchFamily="34" charset="0"/>
              </a:rPr>
              <a:t>Change</a:t>
            </a:r>
            <a:r>
              <a:rPr lang="en-GB" sz="1800" baseline="0">
                <a:latin typeface="Arial" panose="020B0604020202020204" pitchFamily="34" charset="0"/>
                <a:cs typeface="Arial" panose="020B0604020202020204" pitchFamily="34" charset="0"/>
              </a:rPr>
              <a:t> in Curvature across PAF rail 1.780N</a:t>
            </a:r>
            <a:endParaRPr lang="en-GB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'1.5N Compiled Curvatures'!$L$2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'1.5N Compiled Curvatures'!$L$3:$L$11</c:f>
              <c:numCache>
                <c:formatCode>General</c:formatCode>
                <c:ptCount val="9"/>
                <c:pt idx="0">
                  <c:v>5.50229685243546E-2</c:v>
                </c:pt>
                <c:pt idx="1">
                  <c:v>-5.6377234685895498E-2</c:v>
                </c:pt>
                <c:pt idx="2">
                  <c:v>-1.9411990965795999E-2</c:v>
                </c:pt>
                <c:pt idx="3">
                  <c:v>5.8322567098588803E-2</c:v>
                </c:pt>
                <c:pt idx="4">
                  <c:v>3.30340103756738E-2</c:v>
                </c:pt>
                <c:pt idx="5">
                  <c:v>2.12399290899765E-2</c:v>
                </c:pt>
                <c:pt idx="6">
                  <c:v>-4.5390482051599297E-2</c:v>
                </c:pt>
                <c:pt idx="7">
                  <c:v>-3.00032637187773E-2</c:v>
                </c:pt>
                <c:pt idx="8">
                  <c:v>1.5972140967869499E-2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B-FE4B-B309-F2118448E05B}"/>
            </c:ext>
          </c:extLst>
        </c:ser>
        <c:ser>
          <c:idx val="1"/>
          <c:order val="1"/>
          <c:tx>
            <c:strRef>
              <c:f>'1.5N Compiled Curvatures'!$M$2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'1.5N Compiled Curvatures'!$M$3:$M$11</c:f>
              <c:numCache>
                <c:formatCode>General</c:formatCode>
                <c:ptCount val="9"/>
                <c:pt idx="0">
                  <c:v>-5.0666164134679101E-2</c:v>
                </c:pt>
                <c:pt idx="1">
                  <c:v>-4.0369871544785503E-2</c:v>
                </c:pt>
                <c:pt idx="2">
                  <c:v>-9.1167547952859807E-3</c:v>
                </c:pt>
                <c:pt idx="3">
                  <c:v>-6.5863715680799101E-2</c:v>
                </c:pt>
                <c:pt idx="4">
                  <c:v>7.7294543516936695E-2</c:v>
                </c:pt>
                <c:pt idx="5">
                  <c:v>2.7392016905824799E-2</c:v>
                </c:pt>
                <c:pt idx="6">
                  <c:v>-6.2469643936587702E-2</c:v>
                </c:pt>
                <c:pt idx="7">
                  <c:v>2.7931225704144701E-2</c:v>
                </c:pt>
                <c:pt idx="8">
                  <c:v>2.01766485244196E-2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B-FE4B-B309-F2118448E05B}"/>
            </c:ext>
          </c:extLst>
        </c:ser>
        <c:ser>
          <c:idx val="2"/>
          <c:order val="2"/>
          <c:tx>
            <c:strRef>
              <c:f>'1.5N Compiled Curvatures'!$N$2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'1.5N Compiled Curvatures'!$N$3:$N$11</c:f>
              <c:numCache>
                <c:formatCode>General</c:formatCode>
                <c:ptCount val="9"/>
                <c:pt idx="0">
                  <c:v>-3.8476357239915597E-2</c:v>
                </c:pt>
                <c:pt idx="1">
                  <c:v>-4.4390800167341198E-2</c:v>
                </c:pt>
                <c:pt idx="2">
                  <c:v>4.7345882123838799E-2</c:v>
                </c:pt>
                <c:pt idx="3">
                  <c:v>2.8840501477125899E-2</c:v>
                </c:pt>
                <c:pt idx="4">
                  <c:v>-1.4349165872306601E-2</c:v>
                </c:pt>
                <c:pt idx="5">
                  <c:v>-2.0209149650808601E-2</c:v>
                </c:pt>
                <c:pt idx="6">
                  <c:v>2.9688984062951101E-2</c:v>
                </c:pt>
                <c:pt idx="7">
                  <c:v>2.1373509929055502E-2</c:v>
                </c:pt>
                <c:pt idx="8">
                  <c:v>-2.3529825507413501E-2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B-FE4B-B309-F2118448E05B}"/>
            </c:ext>
          </c:extLst>
        </c:ser>
        <c:ser>
          <c:idx val="3"/>
          <c:order val="3"/>
          <c:tx>
            <c:strRef>
              <c:f>'1.5N Compiled Curvatures'!$O$2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'1.5N Compiled Curvatures'!$O$3:$O$11</c:f>
              <c:numCache>
                <c:formatCode>General</c:formatCode>
                <c:ptCount val="9"/>
                <c:pt idx="0">
                  <c:v>-0.110392436250701</c:v>
                </c:pt>
                <c:pt idx="1">
                  <c:v>-4.3273489803095803E-2</c:v>
                </c:pt>
                <c:pt idx="2">
                  <c:v>-1.55823181673668E-2</c:v>
                </c:pt>
                <c:pt idx="3">
                  <c:v>5.9837236592386302E-2</c:v>
                </c:pt>
                <c:pt idx="4">
                  <c:v>8.0944663146307202E-2</c:v>
                </c:pt>
                <c:pt idx="5">
                  <c:v>2.1260878908547502E-2</c:v>
                </c:pt>
                <c:pt idx="6">
                  <c:v>-2.1770279238869001E-2</c:v>
                </c:pt>
                <c:pt idx="7">
                  <c:v>-1.5778381357329199E-2</c:v>
                </c:pt>
                <c:pt idx="8">
                  <c:v>-1.78240524761645E-2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B-FE4B-B309-F2118448E05B}"/>
            </c:ext>
          </c:extLst>
        </c:ser>
        <c:ser>
          <c:idx val="4"/>
          <c:order val="4"/>
          <c:tx>
            <c:strRef>
              <c:f>'1.5N Compiled Curvatures'!$P$2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'1.5N Compiled Curvatures'!$P$3:$P$11</c:f>
              <c:numCache>
                <c:formatCode>General</c:formatCode>
                <c:ptCount val="9"/>
                <c:pt idx="0">
                  <c:v>-8.9602210192725795E-2</c:v>
                </c:pt>
                <c:pt idx="1">
                  <c:v>-5.9240812006064597E-2</c:v>
                </c:pt>
                <c:pt idx="2">
                  <c:v>-1.9901257984102399E-2</c:v>
                </c:pt>
                <c:pt idx="3">
                  <c:v>4.85841744276461E-2</c:v>
                </c:pt>
                <c:pt idx="4">
                  <c:v>6.2564870087850305E-2</c:v>
                </c:pt>
                <c:pt idx="5">
                  <c:v>5.20778970461912E-3</c:v>
                </c:pt>
                <c:pt idx="6">
                  <c:v>-5.4766913515308997E-2</c:v>
                </c:pt>
                <c:pt idx="7">
                  <c:v>2.5977569637115901E-2</c:v>
                </c:pt>
                <c:pt idx="8">
                  <c:v>-1.40441560294161E-2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B-FE4B-B309-F2118448E05B}"/>
            </c:ext>
          </c:extLst>
        </c:ser>
        <c:ser>
          <c:idx val="5"/>
          <c:order val="5"/>
          <c:tx>
            <c:strRef>
              <c:f>'1.5N Compiled Curvatures'!$Q$2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'1.5N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'1.5N Compiled Curvatures'!$Q$3:$Q$11</c:f>
              <c:numCache>
                <c:formatCode>General</c:formatCode>
                <c:ptCount val="9"/>
                <c:pt idx="0">
                  <c:v>-4.6822839858733381E-2</c:v>
                </c:pt>
                <c:pt idx="1">
                  <c:v>-4.8730441641436521E-2</c:v>
                </c:pt>
                <c:pt idx="2">
                  <c:v>-3.3332879577424755E-3</c:v>
                </c:pt>
                <c:pt idx="3">
                  <c:v>2.5944152782989598E-2</c:v>
                </c:pt>
                <c:pt idx="4">
                  <c:v>4.7897784250892278E-2</c:v>
                </c:pt>
                <c:pt idx="5">
                  <c:v>1.0978292991631864E-2</c:v>
                </c:pt>
                <c:pt idx="6">
                  <c:v>-3.0941666935882777E-2</c:v>
                </c:pt>
                <c:pt idx="7">
                  <c:v>5.9001320388419208E-3</c:v>
                </c:pt>
                <c:pt idx="8">
                  <c:v>-3.8498489041410002E-3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B-FE4B-B309-F2118448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17615"/>
        <c:axId val="937521279"/>
      </c:scatterChart>
      <c:valAx>
        <c:axId val="95191761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/>
                  <a:t>PAF</a:t>
                </a:r>
                <a:r>
                  <a:rPr lang="en-GB" sz="1800" baseline="0"/>
                  <a:t> Rail FBG Sensor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7521279"/>
        <c:crosses val="autoZero"/>
        <c:crossBetween val="midCat"/>
      </c:valAx>
      <c:valAx>
        <c:axId val="9375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/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191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>
                <a:latin typeface="Arial" panose="020B0604020202020204" pitchFamily="34" charset="0"/>
                <a:cs typeface="Arial" panose="020B0604020202020204" pitchFamily="34" charset="0"/>
              </a:rPr>
              <a:t>1.780N</a:t>
            </a:r>
            <a:r>
              <a:rPr lang="en-GB" sz="1800" b="1" baseline="0">
                <a:latin typeface="Arial" panose="020B0604020202020204" pitchFamily="34" charset="0"/>
                <a:cs typeface="Arial" panose="020B0604020202020204" pitchFamily="34" charset="0"/>
              </a:rPr>
              <a:t> Compiled Curvatures</a:t>
            </a:r>
            <a:endParaRPr lang="en-GB" sz="18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'1.5N Compiled Curvatures'!$B$2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'1.5N Compiled Curvatures'!$B$3:$B$27</c:f>
              <c:numCache>
                <c:formatCode>General</c:formatCode>
                <c:ptCount val="25"/>
                <c:pt idx="0">
                  <c:v>5.8497087395023599E-3</c:v>
                </c:pt>
                <c:pt idx="1">
                  <c:v>9.0499354055737901E-3</c:v>
                </c:pt>
                <c:pt idx="2">
                  <c:v>1.2137611257611799E-2</c:v>
                </c:pt>
                <c:pt idx="3">
                  <c:v>1.48387009477097E-2</c:v>
                </c:pt>
                <c:pt idx="4">
                  <c:v>1.8689744941596E-2</c:v>
                </c:pt>
                <c:pt idx="5">
                  <c:v>2.2036821484774899E-2</c:v>
                </c:pt>
                <c:pt idx="6">
                  <c:v>2.8848186961133698E-2</c:v>
                </c:pt>
                <c:pt idx="7">
                  <c:v>3.07751498602035E-2</c:v>
                </c:pt>
                <c:pt idx="8">
                  <c:v>-6.8619395075770598E-2</c:v>
                </c:pt>
                <c:pt idx="9">
                  <c:v>5.50229685243546E-2</c:v>
                </c:pt>
                <c:pt idx="10">
                  <c:v>-5.6377234685895498E-2</c:v>
                </c:pt>
                <c:pt idx="11">
                  <c:v>-1.9411990965795999E-2</c:v>
                </c:pt>
                <c:pt idx="12">
                  <c:v>5.8322567098588803E-2</c:v>
                </c:pt>
                <c:pt idx="13">
                  <c:v>3.30340103756738E-2</c:v>
                </c:pt>
                <c:pt idx="14">
                  <c:v>2.12399290899765E-2</c:v>
                </c:pt>
                <c:pt idx="15">
                  <c:v>-4.5390482051599297E-2</c:v>
                </c:pt>
                <c:pt idx="16">
                  <c:v>-3.00032637187773E-2</c:v>
                </c:pt>
                <c:pt idx="17">
                  <c:v>1.5972140967869499E-2</c:v>
                </c:pt>
                <c:pt idx="18">
                  <c:v>-3.3719685760145703E-2</c:v>
                </c:pt>
                <c:pt idx="19">
                  <c:v>-2.9696071134554899E-2</c:v>
                </c:pt>
                <c:pt idx="20">
                  <c:v>-2.6752722900539198E-2</c:v>
                </c:pt>
                <c:pt idx="21">
                  <c:v>2.1874851174714299E-2</c:v>
                </c:pt>
                <c:pt idx="22">
                  <c:v>2.13914187808402E-2</c:v>
                </c:pt>
                <c:pt idx="23">
                  <c:v>1.8989079430702899E-2</c:v>
                </c:pt>
                <c:pt idx="24">
                  <c:v>1.8333948748818999E-2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D-094D-850D-120E05979653}"/>
            </c:ext>
          </c:extLst>
        </c:ser>
        <c:ser>
          <c:idx val="1"/>
          <c:order val="1"/>
          <c:tx>
            <c:strRef>
              <c:f>'1.5N Compiled Curvatures'!$C$2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'1.5N Compiled Curvatures'!$C$3:$C$27</c:f>
              <c:numCache>
                <c:formatCode>General</c:formatCode>
                <c:ptCount val="25"/>
                <c:pt idx="0">
                  <c:v>1.95337896258959E-3</c:v>
                </c:pt>
                <c:pt idx="1">
                  <c:v>1.9199766911145899E-3</c:v>
                </c:pt>
                <c:pt idx="2">
                  <c:v>3.7029137865493499E-3</c:v>
                </c:pt>
                <c:pt idx="3">
                  <c:v>3.4045671702315201E-3</c:v>
                </c:pt>
                <c:pt idx="4">
                  <c:v>5.4954164582444202E-3</c:v>
                </c:pt>
                <c:pt idx="5">
                  <c:v>7.58512763357616E-3</c:v>
                </c:pt>
                <c:pt idx="6">
                  <c:v>8.0242907420215899E-3</c:v>
                </c:pt>
                <c:pt idx="7">
                  <c:v>-1.6396612972608901E-2</c:v>
                </c:pt>
                <c:pt idx="8">
                  <c:v>-6.9051031343337801E-2</c:v>
                </c:pt>
                <c:pt idx="9">
                  <c:v>-5.0666164134679101E-2</c:v>
                </c:pt>
                <c:pt idx="10">
                  <c:v>-4.0369871544785503E-2</c:v>
                </c:pt>
                <c:pt idx="11">
                  <c:v>-9.1167547952859807E-3</c:v>
                </c:pt>
                <c:pt idx="12">
                  <c:v>-6.5863715680799101E-2</c:v>
                </c:pt>
                <c:pt idx="13">
                  <c:v>7.7294543516936695E-2</c:v>
                </c:pt>
                <c:pt idx="14">
                  <c:v>2.7392016905824799E-2</c:v>
                </c:pt>
                <c:pt idx="15">
                  <c:v>-6.2469643936587702E-2</c:v>
                </c:pt>
                <c:pt idx="16">
                  <c:v>2.7931225704144701E-2</c:v>
                </c:pt>
                <c:pt idx="17">
                  <c:v>2.01766485244196E-2</c:v>
                </c:pt>
                <c:pt idx="18">
                  <c:v>2.1147850237199901E-2</c:v>
                </c:pt>
                <c:pt idx="19">
                  <c:v>2.07316270863756E-2</c:v>
                </c:pt>
                <c:pt idx="20">
                  <c:v>2.09163716934656E-2</c:v>
                </c:pt>
                <c:pt idx="21">
                  <c:v>1.9745960558011099E-2</c:v>
                </c:pt>
                <c:pt idx="22">
                  <c:v>2.0676070413177101E-2</c:v>
                </c:pt>
                <c:pt idx="23">
                  <c:v>2.03580717005712E-2</c:v>
                </c:pt>
                <c:pt idx="24">
                  <c:v>1.9305839325148001E-2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D-094D-850D-120E05979653}"/>
            </c:ext>
          </c:extLst>
        </c:ser>
        <c:ser>
          <c:idx val="2"/>
          <c:order val="2"/>
          <c:tx>
            <c:strRef>
              <c:f>'1.5N Compiled Curvatures'!$D$2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'1.5N Compiled Curvatures'!$D$3:$D$27</c:f>
              <c:numCache>
                <c:formatCode>General</c:formatCode>
                <c:ptCount val="25"/>
                <c:pt idx="0">
                  <c:v>2.67651017354338E-2</c:v>
                </c:pt>
                <c:pt idx="1">
                  <c:v>3.14586945919152E-2</c:v>
                </c:pt>
                <c:pt idx="2">
                  <c:v>3.9972564463533498E-2</c:v>
                </c:pt>
                <c:pt idx="3">
                  <c:v>4.8309492436345303E-2</c:v>
                </c:pt>
                <c:pt idx="4">
                  <c:v>5.5965027091636102E-2</c:v>
                </c:pt>
                <c:pt idx="5">
                  <c:v>6.3399913742816602E-2</c:v>
                </c:pt>
                <c:pt idx="6">
                  <c:v>7.5554445882444296E-2</c:v>
                </c:pt>
                <c:pt idx="7">
                  <c:v>0.110712758825568</c:v>
                </c:pt>
                <c:pt idx="8">
                  <c:v>-0.25386756800250998</c:v>
                </c:pt>
                <c:pt idx="9">
                  <c:v>-3.8476357239915597E-2</c:v>
                </c:pt>
                <c:pt idx="10">
                  <c:v>-4.4390800167341198E-2</c:v>
                </c:pt>
                <c:pt idx="11">
                  <c:v>4.7345882123838799E-2</c:v>
                </c:pt>
                <c:pt idx="12">
                  <c:v>2.8840501477125899E-2</c:v>
                </c:pt>
                <c:pt idx="13">
                  <c:v>-1.4349165872306601E-2</c:v>
                </c:pt>
                <c:pt idx="14">
                  <c:v>-2.0209149650808601E-2</c:v>
                </c:pt>
                <c:pt idx="15">
                  <c:v>2.9688984062951101E-2</c:v>
                </c:pt>
                <c:pt idx="16">
                  <c:v>2.1373509929055502E-2</c:v>
                </c:pt>
                <c:pt idx="17">
                  <c:v>-2.3529825507413501E-2</c:v>
                </c:pt>
                <c:pt idx="18">
                  <c:v>3.8060228372644701E-2</c:v>
                </c:pt>
                <c:pt idx="19">
                  <c:v>3.8855252788128201E-2</c:v>
                </c:pt>
                <c:pt idx="20">
                  <c:v>4.3327507963628602E-2</c:v>
                </c:pt>
                <c:pt idx="21">
                  <c:v>4.5615190909414002E-2</c:v>
                </c:pt>
                <c:pt idx="22">
                  <c:v>4.8814163286005602E-2</c:v>
                </c:pt>
                <c:pt idx="23">
                  <c:v>5.08707493099377E-2</c:v>
                </c:pt>
                <c:pt idx="24">
                  <c:v>5.2766219276630798E-2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D-094D-850D-120E05979653}"/>
            </c:ext>
          </c:extLst>
        </c:ser>
        <c:ser>
          <c:idx val="3"/>
          <c:order val="3"/>
          <c:tx>
            <c:strRef>
              <c:f>'1.5N Compiled Curvatures'!$E$2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'1.5N Compiled Curvatures'!$E$3:$E$27</c:f>
              <c:numCache>
                <c:formatCode>General</c:formatCode>
                <c:ptCount val="25"/>
                <c:pt idx="0">
                  <c:v>2.15508632776974E-2</c:v>
                </c:pt>
                <c:pt idx="1">
                  <c:v>2.29333922593941E-2</c:v>
                </c:pt>
                <c:pt idx="2">
                  <c:v>3.1999481339701798E-2</c:v>
                </c:pt>
                <c:pt idx="3">
                  <c:v>3.9275652877240802E-2</c:v>
                </c:pt>
                <c:pt idx="4">
                  <c:v>4.5938661330011801E-2</c:v>
                </c:pt>
                <c:pt idx="5">
                  <c:v>5.5534343789970901E-2</c:v>
                </c:pt>
                <c:pt idx="6">
                  <c:v>6.6754742580235699E-2</c:v>
                </c:pt>
                <c:pt idx="7">
                  <c:v>-2.18809699235053E-2</c:v>
                </c:pt>
                <c:pt idx="8">
                  <c:v>-8.1147106880154599E-2</c:v>
                </c:pt>
                <c:pt idx="9">
                  <c:v>-0.110392436250701</c:v>
                </c:pt>
                <c:pt idx="10">
                  <c:v>-4.3273489803095803E-2</c:v>
                </c:pt>
                <c:pt idx="11">
                  <c:v>-1.55823181673668E-2</c:v>
                </c:pt>
                <c:pt idx="12">
                  <c:v>5.9837236592386302E-2</c:v>
                </c:pt>
                <c:pt idx="13">
                  <c:v>8.0944663146307202E-2</c:v>
                </c:pt>
                <c:pt idx="14">
                  <c:v>2.1260878908547502E-2</c:v>
                </c:pt>
                <c:pt idx="15">
                  <c:v>-2.1770279238869001E-2</c:v>
                </c:pt>
                <c:pt idx="16">
                  <c:v>-1.5778381357329199E-2</c:v>
                </c:pt>
                <c:pt idx="17">
                  <c:v>-1.78240524761645E-2</c:v>
                </c:pt>
                <c:pt idx="18">
                  <c:v>2.11163811670197E-2</c:v>
                </c:pt>
                <c:pt idx="19">
                  <c:v>2.05874171188399E-2</c:v>
                </c:pt>
                <c:pt idx="20">
                  <c:v>2.09732865206636E-2</c:v>
                </c:pt>
                <c:pt idx="21">
                  <c:v>2.02552543322084E-2</c:v>
                </c:pt>
                <c:pt idx="22">
                  <c:v>2.0028734059451499E-2</c:v>
                </c:pt>
                <c:pt idx="23">
                  <c:v>1.9967696064299399E-2</c:v>
                </c:pt>
                <c:pt idx="24">
                  <c:v>1.9782203791316701E-2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D-094D-850D-120E05979653}"/>
            </c:ext>
          </c:extLst>
        </c:ser>
        <c:ser>
          <c:idx val="4"/>
          <c:order val="4"/>
          <c:tx>
            <c:strRef>
              <c:f>'1.5N Compiled Curvatures'!$F$2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'1.5N Compiled Curvatures'!$F$3:$F$27</c:f>
              <c:numCache>
                <c:formatCode>General</c:formatCode>
                <c:ptCount val="25"/>
                <c:pt idx="0">
                  <c:v>2.0850934472400998E-2</c:v>
                </c:pt>
                <c:pt idx="1">
                  <c:v>2.3492483261545901E-2</c:v>
                </c:pt>
                <c:pt idx="2">
                  <c:v>3.2687976900757497E-2</c:v>
                </c:pt>
                <c:pt idx="3">
                  <c:v>3.9909721181096799E-2</c:v>
                </c:pt>
                <c:pt idx="4">
                  <c:v>4.8359722735086298E-2</c:v>
                </c:pt>
                <c:pt idx="5">
                  <c:v>5.7944066793792097E-2</c:v>
                </c:pt>
                <c:pt idx="6">
                  <c:v>6.9256662609384206E-2</c:v>
                </c:pt>
                <c:pt idx="7">
                  <c:v>-2.5059459748140198E-2</c:v>
                </c:pt>
                <c:pt idx="8">
                  <c:v>-7.1765824875216697E-2</c:v>
                </c:pt>
                <c:pt idx="9">
                  <c:v>-8.9602210192725795E-2</c:v>
                </c:pt>
                <c:pt idx="10">
                  <c:v>-5.9240812006064597E-2</c:v>
                </c:pt>
                <c:pt idx="11">
                  <c:v>-1.9901257984102399E-2</c:v>
                </c:pt>
                <c:pt idx="12">
                  <c:v>4.85841744276461E-2</c:v>
                </c:pt>
                <c:pt idx="13">
                  <c:v>6.2564870087850305E-2</c:v>
                </c:pt>
                <c:pt idx="14">
                  <c:v>5.20778970461912E-3</c:v>
                </c:pt>
                <c:pt idx="15">
                  <c:v>-5.4766913515308997E-2</c:v>
                </c:pt>
                <c:pt idx="16">
                  <c:v>2.5977569637115901E-2</c:v>
                </c:pt>
                <c:pt idx="17">
                  <c:v>-1.40441560294161E-2</c:v>
                </c:pt>
                <c:pt idx="18">
                  <c:v>3.0553520096912999E-2</c:v>
                </c:pt>
                <c:pt idx="19">
                  <c:v>2.7058428873192601E-2</c:v>
                </c:pt>
                <c:pt idx="20">
                  <c:v>2.5516812616500201E-2</c:v>
                </c:pt>
                <c:pt idx="21">
                  <c:v>2.0924300955509199E-2</c:v>
                </c:pt>
                <c:pt idx="22">
                  <c:v>2.11942909407754E-2</c:v>
                </c:pt>
                <c:pt idx="23">
                  <c:v>1.8130513313654201E-2</c:v>
                </c:pt>
                <c:pt idx="24">
                  <c:v>1.5566923483001E-2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4D-094D-850D-120E05979653}"/>
            </c:ext>
          </c:extLst>
        </c:ser>
        <c:ser>
          <c:idx val="5"/>
          <c:order val="5"/>
          <c:tx>
            <c:strRef>
              <c:f>'1.5N Compiled Curvatures'!$G$2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7150">
                <a:solidFill>
                  <a:schemeClr val="accent6"/>
                </a:solidFill>
              </a:ln>
              <a:effectLst/>
            </c:spPr>
          </c:marker>
          <c:xVal>
            <c:numRef>
              <c:f>'1.5N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'1.5N Compiled Curvatures'!$G$3:$G$27</c:f>
              <c:numCache>
                <c:formatCode>General</c:formatCode>
                <c:ptCount val="25"/>
                <c:pt idx="0">
                  <c:v>1.5393997437524828E-2</c:v>
                </c:pt>
                <c:pt idx="1">
                  <c:v>1.7770896441908719E-2</c:v>
                </c:pt>
                <c:pt idx="2">
                  <c:v>2.4100109549630787E-2</c:v>
                </c:pt>
                <c:pt idx="3">
                  <c:v>2.9147626922524827E-2</c:v>
                </c:pt>
                <c:pt idx="4">
                  <c:v>3.4889714511314923E-2</c:v>
                </c:pt>
                <c:pt idx="5">
                  <c:v>4.1300054688986135E-2</c:v>
                </c:pt>
                <c:pt idx="6">
                  <c:v>4.9687665755043894E-2</c:v>
                </c:pt>
                <c:pt idx="7">
                  <c:v>1.563017320830342E-2</c:v>
                </c:pt>
                <c:pt idx="8">
                  <c:v>-0.10889018523539792</c:v>
                </c:pt>
                <c:pt idx="9">
                  <c:v>-4.6822839858733381E-2</c:v>
                </c:pt>
                <c:pt idx="10">
                  <c:v>-4.8730441641436521E-2</c:v>
                </c:pt>
                <c:pt idx="11">
                  <c:v>-3.3332879577424755E-3</c:v>
                </c:pt>
                <c:pt idx="12">
                  <c:v>2.5944152782989598E-2</c:v>
                </c:pt>
                <c:pt idx="13">
                  <c:v>4.7897784250892278E-2</c:v>
                </c:pt>
                <c:pt idx="14">
                  <c:v>1.0978292991631864E-2</c:v>
                </c:pt>
                <c:pt idx="15">
                  <c:v>-3.0941666935882777E-2</c:v>
                </c:pt>
                <c:pt idx="16">
                  <c:v>5.9001320388419208E-3</c:v>
                </c:pt>
                <c:pt idx="17">
                  <c:v>-3.8498489041410002E-3</c:v>
                </c:pt>
                <c:pt idx="18">
                  <c:v>1.5431658822726319E-2</c:v>
                </c:pt>
                <c:pt idx="19">
                  <c:v>1.5507330946396281E-2</c:v>
                </c:pt>
                <c:pt idx="20">
                  <c:v>1.6796251178743761E-2</c:v>
                </c:pt>
                <c:pt idx="21">
                  <c:v>2.5683111585971401E-2</c:v>
                </c:pt>
                <c:pt idx="22">
                  <c:v>2.6420935496049965E-2</c:v>
                </c:pt>
                <c:pt idx="23">
                  <c:v>2.5663221963833083E-2</c:v>
                </c:pt>
                <c:pt idx="24">
                  <c:v>2.51510269249831E-2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4D-094D-850D-120E059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23583"/>
        <c:axId val="916712399"/>
      </c:scatterChart>
      <c:valAx>
        <c:axId val="1255823583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FBG</a:t>
                </a:r>
                <a:r>
                  <a:rPr lang="en-GB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Sensor Number</a:t>
                </a:r>
                <a:endParaRPr lang="en-GB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12399"/>
        <c:crosses val="autoZero"/>
        <c:crossBetween val="midCat"/>
      </c:valAx>
      <c:valAx>
        <c:axId val="9167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2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293426008315"/>
          <c:y val="0.29871502606083594"/>
          <c:w val="0.14024187275098077"/>
          <c:h val="0.32153108340211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>
                <a:latin typeface="Arial" panose="020B0604020202020204" pitchFamily="34" charset="0"/>
                <a:cs typeface="Arial" panose="020B0604020202020204" pitchFamily="34" charset="0"/>
              </a:rPr>
              <a:t>Change</a:t>
            </a:r>
            <a:r>
              <a:rPr lang="en-GB" sz="1800" baseline="0">
                <a:latin typeface="Arial" panose="020B0604020202020204" pitchFamily="34" charset="0"/>
                <a:cs typeface="Arial" panose="020B0604020202020204" pitchFamily="34" charset="0"/>
              </a:rPr>
              <a:t> in Curvature Measurement across PAF rail 2.269N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 Compiled Curvatures'!$L$2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'2N Compiled Curvatures'!$L$3:$L$11</c:f>
              <c:numCache>
                <c:formatCode>General</c:formatCode>
                <c:ptCount val="9"/>
                <c:pt idx="0">
                  <c:v>-2.0740425906759299E-2</c:v>
                </c:pt>
                <c:pt idx="1">
                  <c:v>-3.1284039793473897E-2</c:v>
                </c:pt>
                <c:pt idx="2">
                  <c:v>3.97292367391196E-2</c:v>
                </c:pt>
                <c:pt idx="3">
                  <c:v>3.37387185783505E-2</c:v>
                </c:pt>
                <c:pt idx="4">
                  <c:v>1.4830405114076999E-2</c:v>
                </c:pt>
                <c:pt idx="5">
                  <c:v>1.4722401896176299E-2</c:v>
                </c:pt>
                <c:pt idx="6">
                  <c:v>-6.2164218137665102E-2</c:v>
                </c:pt>
                <c:pt idx="7">
                  <c:v>-3.3380224983274399E-2</c:v>
                </c:pt>
                <c:pt idx="8">
                  <c:v>1.6096191567623E-2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E-A649-9F69-95449F70166B}"/>
            </c:ext>
          </c:extLst>
        </c:ser>
        <c:ser>
          <c:idx val="1"/>
          <c:order val="1"/>
          <c:tx>
            <c:strRef>
              <c:f>'2N Compiled Curvatures'!$M$2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'2N Compiled Curvatures'!$M$3:$M$11</c:f>
              <c:numCache>
                <c:formatCode>General</c:formatCode>
                <c:ptCount val="9"/>
                <c:pt idx="0">
                  <c:v>5.1931179047262098E-2</c:v>
                </c:pt>
                <c:pt idx="1">
                  <c:v>-5.7817049790179702E-2</c:v>
                </c:pt>
                <c:pt idx="2">
                  <c:v>-9.1354698830279808E-3</c:v>
                </c:pt>
                <c:pt idx="3">
                  <c:v>6.5765217461965994E-2</c:v>
                </c:pt>
                <c:pt idx="4">
                  <c:v>1.7953450818265101E-2</c:v>
                </c:pt>
                <c:pt idx="5">
                  <c:v>3.6115325022109498E-2</c:v>
                </c:pt>
                <c:pt idx="6">
                  <c:v>-3.3899882665045698E-2</c:v>
                </c:pt>
                <c:pt idx="7">
                  <c:v>-5.5052033846876999E-2</c:v>
                </c:pt>
                <c:pt idx="8">
                  <c:v>5.0134156974673003E-3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E-A649-9F69-95449F70166B}"/>
            </c:ext>
          </c:extLst>
        </c:ser>
        <c:ser>
          <c:idx val="2"/>
          <c:order val="2"/>
          <c:tx>
            <c:strRef>
              <c:f>'2N Compiled Curvatures'!$N$2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'2N Compiled Curvatures'!$N$3:$N$11</c:f>
              <c:numCache>
                <c:formatCode>General</c:formatCode>
                <c:ptCount val="9"/>
                <c:pt idx="0">
                  <c:v>-3.6210728084282003E-2</c:v>
                </c:pt>
                <c:pt idx="1">
                  <c:v>-1.96091901246289E-2</c:v>
                </c:pt>
                <c:pt idx="2">
                  <c:v>-2.66600141638824E-2</c:v>
                </c:pt>
                <c:pt idx="3">
                  <c:v>2.1657739371318901E-2</c:v>
                </c:pt>
                <c:pt idx="4">
                  <c:v>3.1065946548320001E-2</c:v>
                </c:pt>
                <c:pt idx="5">
                  <c:v>5.8462987905202402E-3</c:v>
                </c:pt>
                <c:pt idx="6">
                  <c:v>-3.9207798630661497E-2</c:v>
                </c:pt>
                <c:pt idx="7">
                  <c:v>1.72763315418927E-2</c:v>
                </c:pt>
                <c:pt idx="8">
                  <c:v>-1.17529214817417E-2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E-A649-9F69-95449F70166B}"/>
            </c:ext>
          </c:extLst>
        </c:ser>
        <c:ser>
          <c:idx val="3"/>
          <c:order val="3"/>
          <c:tx>
            <c:strRef>
              <c:f>'2N Compiled Curvatures'!$O$2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'2N Compiled Curvatures'!$O$3:$O$11</c:f>
              <c:numCache>
                <c:formatCode>General</c:formatCode>
                <c:ptCount val="9"/>
                <c:pt idx="0">
                  <c:v>-6.6648586337481899E-2</c:v>
                </c:pt>
                <c:pt idx="1">
                  <c:v>-5.97175976089519E-2</c:v>
                </c:pt>
                <c:pt idx="2">
                  <c:v>-1.30382790473513E-2</c:v>
                </c:pt>
                <c:pt idx="3">
                  <c:v>-7.5395462286782303E-2</c:v>
                </c:pt>
                <c:pt idx="4">
                  <c:v>8.1922956767627397E-2</c:v>
                </c:pt>
                <c:pt idx="5">
                  <c:v>3.2738137644224299E-2</c:v>
                </c:pt>
                <c:pt idx="6">
                  <c:v>-8.3179890029699402E-2</c:v>
                </c:pt>
                <c:pt idx="7">
                  <c:v>1.6376347406765E-2</c:v>
                </c:pt>
                <c:pt idx="8">
                  <c:v>2.9541861562948801E-2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7E-A649-9F69-95449F70166B}"/>
            </c:ext>
          </c:extLst>
        </c:ser>
        <c:ser>
          <c:idx val="4"/>
          <c:order val="4"/>
          <c:tx>
            <c:strRef>
              <c:f>'2N Compiled Curvatures'!$P$2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'2N Compiled Curvatures'!$P$3:$P$11</c:f>
              <c:numCache>
                <c:formatCode>General</c:formatCode>
                <c:ptCount val="9"/>
                <c:pt idx="0">
                  <c:v>-2.81533153889875E-2</c:v>
                </c:pt>
                <c:pt idx="1">
                  <c:v>-1.23104659705116E-2</c:v>
                </c:pt>
                <c:pt idx="2">
                  <c:v>4.8160667956579396E-3</c:v>
                </c:pt>
                <c:pt idx="3">
                  <c:v>-3.1570682311497601E-2</c:v>
                </c:pt>
                <c:pt idx="4">
                  <c:v>4.72126826308404E-2</c:v>
                </c:pt>
                <c:pt idx="5">
                  <c:v>2.9563747745885599E-3</c:v>
                </c:pt>
                <c:pt idx="6">
                  <c:v>2.9730973712692101E-2</c:v>
                </c:pt>
                <c:pt idx="7">
                  <c:v>-2.5039970960011201E-2</c:v>
                </c:pt>
                <c:pt idx="8">
                  <c:v>-1.2724638904305001E-2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7E-A649-9F69-95449F70166B}"/>
            </c:ext>
          </c:extLst>
        </c:ser>
        <c:ser>
          <c:idx val="5"/>
          <c:order val="5"/>
          <c:tx>
            <c:strRef>
              <c:f>'2N Compiled Curvatures'!$Q$2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'2N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'2N Compiled Curvatures'!$Q$3:$Q$11</c:f>
              <c:numCache>
                <c:formatCode>General</c:formatCode>
                <c:ptCount val="9"/>
                <c:pt idx="0">
                  <c:v>-1.9964375334049721E-2</c:v>
                </c:pt>
                <c:pt idx="1">
                  <c:v>-3.6147668657549203E-2</c:v>
                </c:pt>
                <c:pt idx="2">
                  <c:v>-8.5769191189682817E-4</c:v>
                </c:pt>
                <c:pt idx="3">
                  <c:v>2.8391061626710972E-3</c:v>
                </c:pt>
                <c:pt idx="4">
                  <c:v>3.8597088375825983E-2</c:v>
                </c:pt>
                <c:pt idx="5">
                  <c:v>1.8475707625523776E-2</c:v>
                </c:pt>
                <c:pt idx="6">
                  <c:v>-3.7744163150075921E-2</c:v>
                </c:pt>
                <c:pt idx="7">
                  <c:v>-1.5963910168300982E-2</c:v>
                </c:pt>
                <c:pt idx="8">
                  <c:v>5.2347816883984797E-3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7E-A649-9F69-95449F70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17615"/>
        <c:axId val="937521279"/>
      </c:scatterChart>
      <c:valAx>
        <c:axId val="95191761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/>
                  <a:t>PAF</a:t>
                </a:r>
                <a:r>
                  <a:rPr lang="en-GB" sz="1800" baseline="0"/>
                  <a:t> Rail FBG Sensor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7521279"/>
        <c:crosses val="autoZero"/>
        <c:crossBetween val="midCat"/>
      </c:valAx>
      <c:valAx>
        <c:axId val="9375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/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191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2.269N</a:t>
            </a:r>
            <a:r>
              <a:rPr lang="en-GB" sz="1800" b="1" baseline="0"/>
              <a:t> Compiled Curvatures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 Compiled Curvatures'!$B$2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'2N Compiled Curvatures'!$B$3:$B$27</c:f>
              <c:numCache>
                <c:formatCode>General</c:formatCode>
                <c:ptCount val="25"/>
                <c:pt idx="0">
                  <c:v>-8.4197837605084203E-3</c:v>
                </c:pt>
                <c:pt idx="1">
                  <c:v>-1.32299118835888E-2</c:v>
                </c:pt>
                <c:pt idx="2">
                  <c:v>1.5329042909562199E-2</c:v>
                </c:pt>
                <c:pt idx="3">
                  <c:v>1.7204020545258401E-2</c:v>
                </c:pt>
                <c:pt idx="4">
                  <c:v>2.4069202713391E-2</c:v>
                </c:pt>
                <c:pt idx="5">
                  <c:v>2.80148213094563E-2</c:v>
                </c:pt>
                <c:pt idx="6">
                  <c:v>-3.92330774863031E-2</c:v>
                </c:pt>
                <c:pt idx="7">
                  <c:v>7.1170664588092195E-2</c:v>
                </c:pt>
                <c:pt idx="8">
                  <c:v>0.102317010853523</c:v>
                </c:pt>
                <c:pt idx="9">
                  <c:v>-2.0740425906759299E-2</c:v>
                </c:pt>
                <c:pt idx="10">
                  <c:v>-3.1284039793473897E-2</c:v>
                </c:pt>
                <c:pt idx="11">
                  <c:v>3.97292367391196E-2</c:v>
                </c:pt>
                <c:pt idx="12">
                  <c:v>3.37387185783505E-2</c:v>
                </c:pt>
                <c:pt idx="13">
                  <c:v>1.4830405114076999E-2</c:v>
                </c:pt>
                <c:pt idx="14">
                  <c:v>1.4722401896176299E-2</c:v>
                </c:pt>
                <c:pt idx="15">
                  <c:v>-6.2164218137665102E-2</c:v>
                </c:pt>
                <c:pt idx="16">
                  <c:v>-3.3380224983274399E-2</c:v>
                </c:pt>
                <c:pt idx="17">
                  <c:v>1.6096191567623E-2</c:v>
                </c:pt>
                <c:pt idx="18">
                  <c:v>-5.7530034624079497E-2</c:v>
                </c:pt>
                <c:pt idx="19">
                  <c:v>5.0213422536121197E-2</c:v>
                </c:pt>
                <c:pt idx="20">
                  <c:v>4.4335597358040303E-2</c:v>
                </c:pt>
                <c:pt idx="21">
                  <c:v>3.7207270306899798E-2</c:v>
                </c:pt>
                <c:pt idx="22">
                  <c:v>3.3807599255539597E-2</c:v>
                </c:pt>
                <c:pt idx="23">
                  <c:v>3.0287216416038699E-2</c:v>
                </c:pt>
                <c:pt idx="24">
                  <c:v>2.96837669636381E-2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D-094D-850D-120E05979653}"/>
            </c:ext>
          </c:extLst>
        </c:ser>
        <c:ser>
          <c:idx val="1"/>
          <c:order val="1"/>
          <c:tx>
            <c:strRef>
              <c:f>'2N Compiled Curvatures'!$C$2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'2N Compiled Curvatures'!$C$3:$C$27</c:f>
              <c:numCache>
                <c:formatCode>General</c:formatCode>
                <c:ptCount val="25"/>
                <c:pt idx="0">
                  <c:v>4.3830130229708299E-3</c:v>
                </c:pt>
                <c:pt idx="1">
                  <c:v>6.60209978811299E-3</c:v>
                </c:pt>
                <c:pt idx="2">
                  <c:v>8.8273620064561204E-3</c:v>
                </c:pt>
                <c:pt idx="3">
                  <c:v>1.02328808930269E-2</c:v>
                </c:pt>
                <c:pt idx="4">
                  <c:v>1.2592080425335699E-2</c:v>
                </c:pt>
                <c:pt idx="5">
                  <c:v>1.5870811767836002E-2</c:v>
                </c:pt>
                <c:pt idx="6">
                  <c:v>2.1197590647579E-2</c:v>
                </c:pt>
                <c:pt idx="7">
                  <c:v>4.4281737639363002E-3</c:v>
                </c:pt>
                <c:pt idx="8">
                  <c:v>-1.9507541380955201E-2</c:v>
                </c:pt>
                <c:pt idx="9">
                  <c:v>5.1931179047262098E-2</c:v>
                </c:pt>
                <c:pt idx="10">
                  <c:v>-5.7817049790179702E-2</c:v>
                </c:pt>
                <c:pt idx="11">
                  <c:v>-9.1354698830279808E-3</c:v>
                </c:pt>
                <c:pt idx="12">
                  <c:v>6.5765217461965994E-2</c:v>
                </c:pt>
                <c:pt idx="13">
                  <c:v>1.7953450818265101E-2</c:v>
                </c:pt>
                <c:pt idx="14">
                  <c:v>3.6115325022109498E-2</c:v>
                </c:pt>
                <c:pt idx="15">
                  <c:v>-3.3899882665045698E-2</c:v>
                </c:pt>
                <c:pt idx="16">
                  <c:v>-5.5052033846876999E-2</c:v>
                </c:pt>
                <c:pt idx="17">
                  <c:v>5.0134156974673003E-3</c:v>
                </c:pt>
                <c:pt idx="18">
                  <c:v>8.5930633447621696E-2</c:v>
                </c:pt>
                <c:pt idx="19">
                  <c:v>7.0685699582698103E-2</c:v>
                </c:pt>
                <c:pt idx="20">
                  <c:v>5.68437408423789E-2</c:v>
                </c:pt>
                <c:pt idx="21">
                  <c:v>4.2084757463123901E-2</c:v>
                </c:pt>
                <c:pt idx="22">
                  <c:v>2.9592178329488399E-2</c:v>
                </c:pt>
                <c:pt idx="23">
                  <c:v>2.2155483418829999E-2</c:v>
                </c:pt>
                <c:pt idx="24">
                  <c:v>2.2827703718058801E-2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D-094D-850D-120E05979653}"/>
            </c:ext>
          </c:extLst>
        </c:ser>
        <c:ser>
          <c:idx val="2"/>
          <c:order val="2"/>
          <c:tx>
            <c:strRef>
              <c:f>'2N Compiled Curvatures'!$D$2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'2N Compiled Curvatures'!$D$3:$D$27</c:f>
              <c:numCache>
                <c:formatCode>General</c:formatCode>
                <c:ptCount val="25"/>
                <c:pt idx="0">
                  <c:v>1.6819259363872199E-2</c:v>
                </c:pt>
                <c:pt idx="1">
                  <c:v>2.1005940094022901E-2</c:v>
                </c:pt>
                <c:pt idx="2">
                  <c:v>3.03213651417946E-2</c:v>
                </c:pt>
                <c:pt idx="3">
                  <c:v>3.7565766964001997E-2</c:v>
                </c:pt>
                <c:pt idx="4">
                  <c:v>4.38163128226743E-2</c:v>
                </c:pt>
                <c:pt idx="5">
                  <c:v>5.1260270297715099E-2</c:v>
                </c:pt>
                <c:pt idx="6">
                  <c:v>6.1422580994816497E-2</c:v>
                </c:pt>
                <c:pt idx="7">
                  <c:v>0.107432711710059</c:v>
                </c:pt>
                <c:pt idx="8">
                  <c:v>-0.18604091631140801</c:v>
                </c:pt>
                <c:pt idx="9">
                  <c:v>-3.6210728084282003E-2</c:v>
                </c:pt>
                <c:pt idx="10">
                  <c:v>-1.96091901246289E-2</c:v>
                </c:pt>
                <c:pt idx="11">
                  <c:v>-2.66600141638824E-2</c:v>
                </c:pt>
                <c:pt idx="12">
                  <c:v>2.1657739371318901E-2</c:v>
                </c:pt>
                <c:pt idx="13">
                  <c:v>3.1065946548320001E-2</c:v>
                </c:pt>
                <c:pt idx="14">
                  <c:v>5.8462987905202402E-3</c:v>
                </c:pt>
                <c:pt idx="15">
                  <c:v>-3.9207798630661497E-2</c:v>
                </c:pt>
                <c:pt idx="16">
                  <c:v>1.72763315418927E-2</c:v>
                </c:pt>
                <c:pt idx="17">
                  <c:v>-1.17529214817417E-2</c:v>
                </c:pt>
                <c:pt idx="18">
                  <c:v>-4.0975707532866702E-2</c:v>
                </c:pt>
                <c:pt idx="19">
                  <c:v>-3.7506408756872001E-2</c:v>
                </c:pt>
                <c:pt idx="20">
                  <c:v>-3.11216447935171E-2</c:v>
                </c:pt>
                <c:pt idx="21">
                  <c:v>-2.4812281495458801E-2</c:v>
                </c:pt>
                <c:pt idx="22">
                  <c:v>-1.9665698782561601E-2</c:v>
                </c:pt>
                <c:pt idx="23">
                  <c:v>-1.3657579343566199E-2</c:v>
                </c:pt>
                <c:pt idx="24">
                  <c:v>-6.0129123980780901E-3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D-094D-850D-120E05979653}"/>
            </c:ext>
          </c:extLst>
        </c:ser>
        <c:ser>
          <c:idx val="3"/>
          <c:order val="3"/>
          <c:tx>
            <c:strRef>
              <c:f>'2N Compiled Curvatures'!$E$2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'2N Compiled Curvatures'!$E$3:$E$27</c:f>
              <c:numCache>
                <c:formatCode>General</c:formatCode>
                <c:ptCount val="25"/>
                <c:pt idx="0">
                  <c:v>-1.08732502079944E-2</c:v>
                </c:pt>
                <c:pt idx="1">
                  <c:v>-1.76510116679327E-2</c:v>
                </c:pt>
                <c:pt idx="2">
                  <c:v>-1.9567017865761299E-2</c:v>
                </c:pt>
                <c:pt idx="3">
                  <c:v>-2.22669473690577E-2</c:v>
                </c:pt>
                <c:pt idx="4">
                  <c:v>-2.67441637576173E-2</c:v>
                </c:pt>
                <c:pt idx="5">
                  <c:v>-1.6768703213823101E-2</c:v>
                </c:pt>
                <c:pt idx="6">
                  <c:v>-8.3891616280419495E-2</c:v>
                </c:pt>
                <c:pt idx="7">
                  <c:v>7.1247587667851706E-2</c:v>
                </c:pt>
                <c:pt idx="8">
                  <c:v>0.11892372790669301</c:v>
                </c:pt>
                <c:pt idx="9">
                  <c:v>-6.6648586337481899E-2</c:v>
                </c:pt>
                <c:pt idx="10">
                  <c:v>-5.97175976089519E-2</c:v>
                </c:pt>
                <c:pt idx="11">
                  <c:v>-1.30382790473513E-2</c:v>
                </c:pt>
                <c:pt idx="12">
                  <c:v>-7.5395462286782303E-2</c:v>
                </c:pt>
                <c:pt idx="13">
                  <c:v>8.1922956767627397E-2</c:v>
                </c:pt>
                <c:pt idx="14">
                  <c:v>3.2738137644224299E-2</c:v>
                </c:pt>
                <c:pt idx="15">
                  <c:v>-8.3179890029699402E-2</c:v>
                </c:pt>
                <c:pt idx="16">
                  <c:v>1.6376347406765E-2</c:v>
                </c:pt>
                <c:pt idx="17">
                  <c:v>2.9541861562948801E-2</c:v>
                </c:pt>
                <c:pt idx="18">
                  <c:v>4.3818885114762299E-2</c:v>
                </c:pt>
                <c:pt idx="19">
                  <c:v>3.7569588111087099E-2</c:v>
                </c:pt>
                <c:pt idx="20">
                  <c:v>3.4206687000572701E-2</c:v>
                </c:pt>
                <c:pt idx="21">
                  <c:v>2.8714222714754399E-2</c:v>
                </c:pt>
                <c:pt idx="22">
                  <c:v>2.5609999140883698E-2</c:v>
                </c:pt>
                <c:pt idx="23">
                  <c:v>2.1882652221319399E-2</c:v>
                </c:pt>
                <c:pt idx="24">
                  <c:v>1.9690933003325702E-2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D-094D-850D-120E05979653}"/>
            </c:ext>
          </c:extLst>
        </c:ser>
        <c:ser>
          <c:idx val="4"/>
          <c:order val="4"/>
          <c:tx>
            <c:strRef>
              <c:f>'2N Compiled Curvatures'!$F$2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'2N Compiled Curvatures'!$F$3:$F$27</c:f>
              <c:numCache>
                <c:formatCode>General</c:formatCode>
                <c:ptCount val="25"/>
                <c:pt idx="0">
                  <c:v>-3.5552658711661002E-2</c:v>
                </c:pt>
                <c:pt idx="1">
                  <c:v>-4.1334171141592498E-2</c:v>
                </c:pt>
                <c:pt idx="2">
                  <c:v>-4.6252760213772101E-2</c:v>
                </c:pt>
                <c:pt idx="3">
                  <c:v>-5.2397252479200802E-2</c:v>
                </c:pt>
                <c:pt idx="4">
                  <c:v>-3.8168334314045503E-2</c:v>
                </c:pt>
                <c:pt idx="5">
                  <c:v>-2.8972489936164698E-2</c:v>
                </c:pt>
                <c:pt idx="6">
                  <c:v>-2.4018483848114499E-2</c:v>
                </c:pt>
                <c:pt idx="7">
                  <c:v>7.59975447808523E-2</c:v>
                </c:pt>
                <c:pt idx="8">
                  <c:v>0.23445183271804901</c:v>
                </c:pt>
                <c:pt idx="9">
                  <c:v>-2.81533153889875E-2</c:v>
                </c:pt>
                <c:pt idx="10">
                  <c:v>-1.23104659705116E-2</c:v>
                </c:pt>
                <c:pt idx="11">
                  <c:v>4.8160667956579396E-3</c:v>
                </c:pt>
                <c:pt idx="12">
                  <c:v>-3.1570682311497601E-2</c:v>
                </c:pt>
                <c:pt idx="13">
                  <c:v>4.72126826308404E-2</c:v>
                </c:pt>
                <c:pt idx="14">
                  <c:v>2.9563747745885599E-3</c:v>
                </c:pt>
                <c:pt idx="15">
                  <c:v>2.9730973712692101E-2</c:v>
                </c:pt>
                <c:pt idx="16">
                  <c:v>-2.5039970960011201E-2</c:v>
                </c:pt>
                <c:pt idx="17">
                  <c:v>-1.2724638904305001E-2</c:v>
                </c:pt>
                <c:pt idx="18">
                  <c:v>7.2606912750186201E-2</c:v>
                </c:pt>
                <c:pt idx="19">
                  <c:v>5.95910335547018E-2</c:v>
                </c:pt>
                <c:pt idx="20">
                  <c:v>4.9569795737549403E-2</c:v>
                </c:pt>
                <c:pt idx="21">
                  <c:v>3.7060514034840598E-2</c:v>
                </c:pt>
                <c:pt idx="22">
                  <c:v>2.90886190798572E-2</c:v>
                </c:pt>
                <c:pt idx="23">
                  <c:v>2.49499322239033E-2</c:v>
                </c:pt>
                <c:pt idx="24">
                  <c:v>2.7429246118871299E-2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4D-094D-850D-120E05979653}"/>
            </c:ext>
          </c:extLst>
        </c:ser>
        <c:ser>
          <c:idx val="5"/>
          <c:order val="5"/>
          <c:tx>
            <c:strRef>
              <c:f>'2N Compiled Curvatures'!$G$2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7150">
                <a:solidFill>
                  <a:schemeClr val="accent6"/>
                </a:solidFill>
              </a:ln>
              <a:effectLst/>
            </c:spPr>
          </c:marker>
          <c:xVal>
            <c:numRef>
              <c:f>'2N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'2N Compiled Curvatures'!$G$3:$G$27</c:f>
              <c:numCache>
                <c:formatCode>General</c:formatCode>
                <c:ptCount val="25"/>
                <c:pt idx="0">
                  <c:v>-6.7286840586641581E-3</c:v>
                </c:pt>
                <c:pt idx="1">
                  <c:v>-8.9214109621956212E-3</c:v>
                </c:pt>
                <c:pt idx="2">
                  <c:v>-2.2684016043440975E-3</c:v>
                </c:pt>
                <c:pt idx="3">
                  <c:v>-1.9323062891942397E-3</c:v>
                </c:pt>
                <c:pt idx="4">
                  <c:v>3.1130195779476384E-3</c:v>
                </c:pt>
                <c:pt idx="5">
                  <c:v>9.8809420450039192E-3</c:v>
                </c:pt>
                <c:pt idx="6">
                  <c:v>-1.2904601194488319E-2</c:v>
                </c:pt>
                <c:pt idx="7">
                  <c:v>6.6055336502158307E-2</c:v>
                </c:pt>
                <c:pt idx="8">
                  <c:v>5.0028822757180361E-2</c:v>
                </c:pt>
                <c:pt idx="9">
                  <c:v>-1.9964375334049721E-2</c:v>
                </c:pt>
                <c:pt idx="10">
                  <c:v>-3.6147668657549203E-2</c:v>
                </c:pt>
                <c:pt idx="11">
                  <c:v>-8.5769191189682817E-4</c:v>
                </c:pt>
                <c:pt idx="12">
                  <c:v>2.8391061626710972E-3</c:v>
                </c:pt>
                <c:pt idx="13">
                  <c:v>3.8597088375825983E-2</c:v>
                </c:pt>
                <c:pt idx="14">
                  <c:v>1.8475707625523776E-2</c:v>
                </c:pt>
                <c:pt idx="15">
                  <c:v>-3.7744163150075921E-2</c:v>
                </c:pt>
                <c:pt idx="16">
                  <c:v>-1.5963910168300982E-2</c:v>
                </c:pt>
                <c:pt idx="17">
                  <c:v>5.2347816883984797E-3</c:v>
                </c:pt>
                <c:pt idx="18">
                  <c:v>2.0770137831124798E-2</c:v>
                </c:pt>
                <c:pt idx="19">
                  <c:v>3.6110667005547235E-2</c:v>
                </c:pt>
                <c:pt idx="20">
                  <c:v>3.0766835229004842E-2</c:v>
                </c:pt>
                <c:pt idx="21">
                  <c:v>2.4050896604831978E-2</c:v>
                </c:pt>
                <c:pt idx="22">
                  <c:v>1.9686539404641455E-2</c:v>
                </c:pt>
                <c:pt idx="23">
                  <c:v>1.7123540987305043E-2</c:v>
                </c:pt>
                <c:pt idx="24">
                  <c:v>1.872374748116316E-2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4D-094D-850D-120E059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23583"/>
        <c:axId val="916712399"/>
      </c:scatterChart>
      <c:valAx>
        <c:axId val="1255823583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FBG</a:t>
                </a:r>
                <a:r>
                  <a:rPr lang="en-GB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Sensor Number</a:t>
                </a:r>
                <a:endParaRPr lang="en-GB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12399"/>
        <c:crosses val="autoZero"/>
        <c:crossBetween val="midCat"/>
      </c:valAx>
      <c:valAx>
        <c:axId val="9167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2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293426008315"/>
          <c:y val="0.29871502606083594"/>
          <c:w val="0.14024187275098077"/>
          <c:h val="0.32153108340211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>
                <a:latin typeface="Arial" panose="020B0604020202020204" pitchFamily="34" charset="0"/>
                <a:cs typeface="Arial" panose="020B0604020202020204" pitchFamily="34" charset="0"/>
              </a:rPr>
              <a:t>Change</a:t>
            </a:r>
            <a:r>
              <a:rPr lang="en-GB" sz="1800" baseline="0">
                <a:latin typeface="Arial" panose="020B0604020202020204" pitchFamily="34" charset="0"/>
                <a:cs typeface="Arial" panose="020B0604020202020204" pitchFamily="34" charset="0"/>
              </a:rPr>
              <a:t> in Curvature Measurements Across PAF Rail 2.761N</a:t>
            </a:r>
            <a:endParaRPr lang="en-GB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'2.5N Compiled Curvatures'!$L$2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'2.5N Compiled Curvatures'!$L$3:$L$11</c:f>
              <c:numCache>
                <c:formatCode>General</c:formatCode>
                <c:ptCount val="9"/>
                <c:pt idx="0">
                  <c:v>-0.15412400342694199</c:v>
                </c:pt>
                <c:pt idx="1">
                  <c:v>-7.0231595756316101E-2</c:v>
                </c:pt>
                <c:pt idx="2">
                  <c:v>3.9384976795545E-2</c:v>
                </c:pt>
                <c:pt idx="3">
                  <c:v>5.70117037664625E-3</c:v>
                </c:pt>
                <c:pt idx="4">
                  <c:v>7.2324066226857706E-2</c:v>
                </c:pt>
                <c:pt idx="5">
                  <c:v>-3.7997463835116201E-2</c:v>
                </c:pt>
                <c:pt idx="6">
                  <c:v>-0.103133652862705</c:v>
                </c:pt>
                <c:pt idx="7">
                  <c:v>6.2687336548786707E-2</c:v>
                </c:pt>
                <c:pt idx="8">
                  <c:v>-4.4301346818222502E-2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5-8B41-8DAF-F662D12B8C18}"/>
            </c:ext>
          </c:extLst>
        </c:ser>
        <c:ser>
          <c:idx val="1"/>
          <c:order val="1"/>
          <c:tx>
            <c:strRef>
              <c:f>'2.5N Compiled Curvatures'!$M$2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'2.5N Compiled Curvatures'!$M$3:$M$11</c:f>
              <c:numCache>
                <c:formatCode>General</c:formatCode>
                <c:ptCount val="9"/>
                <c:pt idx="0">
                  <c:v>2.5526197059069999E-2</c:v>
                </c:pt>
                <c:pt idx="1">
                  <c:v>-6.0938464598521702E-2</c:v>
                </c:pt>
                <c:pt idx="2">
                  <c:v>-1.5366905804372E-2</c:v>
                </c:pt>
                <c:pt idx="3">
                  <c:v>-9.85999328017267E-2</c:v>
                </c:pt>
                <c:pt idx="4">
                  <c:v>5.2375206674321197E-2</c:v>
                </c:pt>
                <c:pt idx="5">
                  <c:v>3.0083494215261599E-2</c:v>
                </c:pt>
                <c:pt idx="6">
                  <c:v>-8.6460338889998101E-2</c:v>
                </c:pt>
                <c:pt idx="7">
                  <c:v>-4.5812936032828398E-2</c:v>
                </c:pt>
                <c:pt idx="8">
                  <c:v>8.8684278806863796E-3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5-8B41-8DAF-F662D12B8C18}"/>
            </c:ext>
          </c:extLst>
        </c:ser>
        <c:ser>
          <c:idx val="2"/>
          <c:order val="2"/>
          <c:tx>
            <c:strRef>
              <c:f>'2.5N Compiled Curvatures'!$N$2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'2.5N Compiled Curvatures'!$N$3:$N$11</c:f>
              <c:numCache>
                <c:formatCode>General</c:formatCode>
                <c:ptCount val="9"/>
                <c:pt idx="0">
                  <c:v>-0.14775259126745999</c:v>
                </c:pt>
                <c:pt idx="1">
                  <c:v>-6.3537789577590903E-2</c:v>
                </c:pt>
                <c:pt idx="2">
                  <c:v>2.9502729412691199E-2</c:v>
                </c:pt>
                <c:pt idx="3">
                  <c:v>2.4843299505186201E-2</c:v>
                </c:pt>
                <c:pt idx="4">
                  <c:v>6.2375426292528298E-2</c:v>
                </c:pt>
                <c:pt idx="5">
                  <c:v>3.34091653322761E-2</c:v>
                </c:pt>
                <c:pt idx="6">
                  <c:v>0.107461022482833</c:v>
                </c:pt>
                <c:pt idx="7">
                  <c:v>-6.2936355130821894E-2</c:v>
                </c:pt>
                <c:pt idx="8">
                  <c:v>-2.3355408442286701E-2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5-8B41-8DAF-F662D12B8C18}"/>
            </c:ext>
          </c:extLst>
        </c:ser>
        <c:ser>
          <c:idx val="3"/>
          <c:order val="3"/>
          <c:tx>
            <c:strRef>
              <c:f>'2.5N Compiled Curvatures'!$O$2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'2.5N Compiled Curvatures'!$O$3:$O$11</c:f>
              <c:numCache>
                <c:formatCode>General</c:formatCode>
                <c:ptCount val="9"/>
                <c:pt idx="0">
                  <c:v>-9.4286860244945397E-2</c:v>
                </c:pt>
                <c:pt idx="1">
                  <c:v>-8.13239720743687E-2</c:v>
                </c:pt>
                <c:pt idx="2">
                  <c:v>-2.82427010138201E-2</c:v>
                </c:pt>
                <c:pt idx="3">
                  <c:v>4.7534250458366303E-2</c:v>
                </c:pt>
                <c:pt idx="4">
                  <c:v>0.103209235313948</c:v>
                </c:pt>
                <c:pt idx="5">
                  <c:v>-2.3180038139118699E-2</c:v>
                </c:pt>
                <c:pt idx="6">
                  <c:v>-0.14820115592550401</c:v>
                </c:pt>
                <c:pt idx="7">
                  <c:v>4.6968980632542998E-2</c:v>
                </c:pt>
                <c:pt idx="8">
                  <c:v>4.5886826573614502E-2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75-8B41-8DAF-F662D12B8C18}"/>
            </c:ext>
          </c:extLst>
        </c:ser>
        <c:ser>
          <c:idx val="4"/>
          <c:order val="4"/>
          <c:tx>
            <c:strRef>
              <c:f>'2.5N Compiled Curvatures'!$P$2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'2.5N Compiled Curvatures'!$P$3:$P$11</c:f>
              <c:numCache>
                <c:formatCode>General</c:formatCode>
                <c:ptCount val="9"/>
                <c:pt idx="0">
                  <c:v>-5.8235880244904198E-2</c:v>
                </c:pt>
                <c:pt idx="1">
                  <c:v>-3.05495227326773E-2</c:v>
                </c:pt>
                <c:pt idx="2">
                  <c:v>-4.0699990516297899E-2</c:v>
                </c:pt>
                <c:pt idx="3">
                  <c:v>-6.6382894797866299E-2</c:v>
                </c:pt>
                <c:pt idx="4">
                  <c:v>9.6338878662367899E-2</c:v>
                </c:pt>
                <c:pt idx="5">
                  <c:v>1.8904830578254001E-2</c:v>
                </c:pt>
                <c:pt idx="6">
                  <c:v>-6.3014605919035294E-2</c:v>
                </c:pt>
                <c:pt idx="7">
                  <c:v>-1.0067089455808E-2</c:v>
                </c:pt>
                <c:pt idx="8">
                  <c:v>-1.6226397406069602E-2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75-8B41-8DAF-F662D12B8C18}"/>
            </c:ext>
          </c:extLst>
        </c:ser>
        <c:ser>
          <c:idx val="5"/>
          <c:order val="5"/>
          <c:tx>
            <c:strRef>
              <c:f>'2.5N Compiled Curvatures'!$Q$2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'2.5N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'2.5N Compiled Curvatures'!$Q$3:$Q$11</c:f>
              <c:numCache>
                <c:formatCode>General</c:formatCode>
                <c:ptCount val="9"/>
                <c:pt idx="0">
                  <c:v>-8.577462762503632E-2</c:v>
                </c:pt>
                <c:pt idx="1">
                  <c:v>-6.131626894789495E-2</c:v>
                </c:pt>
                <c:pt idx="2">
                  <c:v>-3.0843782252507599E-3</c:v>
                </c:pt>
                <c:pt idx="3">
                  <c:v>-1.7380821451878851E-2</c:v>
                </c:pt>
                <c:pt idx="4">
                  <c:v>7.7324562634004626E-2</c:v>
                </c:pt>
                <c:pt idx="5">
                  <c:v>4.2439976303113598E-3</c:v>
                </c:pt>
                <c:pt idx="6">
                  <c:v>-5.8669746222881881E-2</c:v>
                </c:pt>
                <c:pt idx="7">
                  <c:v>-1.8320126876257177E-3</c:v>
                </c:pt>
                <c:pt idx="8">
                  <c:v>-5.8255796424555853E-3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75-8B41-8DAF-F662D12B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17615"/>
        <c:axId val="937521279"/>
      </c:scatterChart>
      <c:valAx>
        <c:axId val="95191761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/>
                  <a:t>PAF</a:t>
                </a:r>
                <a:r>
                  <a:rPr lang="en-GB" sz="1800" baseline="0"/>
                  <a:t> Rail FBG sensor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7521279"/>
        <c:crosses val="autoZero"/>
        <c:crossBetween val="midCat"/>
      </c:valAx>
      <c:valAx>
        <c:axId val="9375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/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191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>
                <a:latin typeface="Arial" panose="020B0604020202020204" pitchFamily="34" charset="0"/>
                <a:cs typeface="Arial" panose="020B0604020202020204" pitchFamily="34" charset="0"/>
              </a:rPr>
              <a:t>2.761N</a:t>
            </a:r>
            <a:r>
              <a:rPr lang="en-GB" sz="1800" b="1" baseline="0">
                <a:latin typeface="Arial" panose="020B0604020202020204" pitchFamily="34" charset="0"/>
                <a:cs typeface="Arial" panose="020B0604020202020204" pitchFamily="34" charset="0"/>
              </a:rPr>
              <a:t> Compiled Curvatures</a:t>
            </a:r>
            <a:endParaRPr lang="en-GB" sz="18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'2.5N Compiled Curvatures'!$B$2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'2.5N Compiled Curvatures'!$B$3:$B$27</c:f>
              <c:numCache>
                <c:formatCode>General</c:formatCode>
                <c:ptCount val="25"/>
                <c:pt idx="0">
                  <c:v>4.6888385826264799E-3</c:v>
                </c:pt>
                <c:pt idx="1">
                  <c:v>6.3689919122926798E-3</c:v>
                </c:pt>
                <c:pt idx="2">
                  <c:v>9.5927692621065493E-3</c:v>
                </c:pt>
                <c:pt idx="3">
                  <c:v>9.0487393120314893E-3</c:v>
                </c:pt>
                <c:pt idx="4">
                  <c:v>1.3153452243479399E-2</c:v>
                </c:pt>
                <c:pt idx="5">
                  <c:v>4.9878578196432002E-2</c:v>
                </c:pt>
                <c:pt idx="6">
                  <c:v>-0.12613278000081601</c:v>
                </c:pt>
                <c:pt idx="7">
                  <c:v>0.125140331116876</c:v>
                </c:pt>
                <c:pt idx="8">
                  <c:v>0.17522952495115501</c:v>
                </c:pt>
                <c:pt idx="9">
                  <c:v>-0.15412400342694199</c:v>
                </c:pt>
                <c:pt idx="10">
                  <c:v>-7.0231595756316101E-2</c:v>
                </c:pt>
                <c:pt idx="11">
                  <c:v>3.9384976795545E-2</c:v>
                </c:pt>
                <c:pt idx="12">
                  <c:v>5.70117037664625E-3</c:v>
                </c:pt>
                <c:pt idx="13">
                  <c:v>7.2324066226857706E-2</c:v>
                </c:pt>
                <c:pt idx="14">
                  <c:v>-3.7997463835116201E-2</c:v>
                </c:pt>
                <c:pt idx="15">
                  <c:v>-0.103133652862705</c:v>
                </c:pt>
                <c:pt idx="16">
                  <c:v>6.2687336548786707E-2</c:v>
                </c:pt>
                <c:pt idx="17">
                  <c:v>-4.4301346818222502E-2</c:v>
                </c:pt>
                <c:pt idx="18">
                  <c:v>-4.64753291891946E-2</c:v>
                </c:pt>
                <c:pt idx="19">
                  <c:v>-3.8926788111695601E-2</c:v>
                </c:pt>
                <c:pt idx="20">
                  <c:v>3.3434356481993797E-2</c:v>
                </c:pt>
                <c:pt idx="21">
                  <c:v>2.54645928211963E-2</c:v>
                </c:pt>
                <c:pt idx="22">
                  <c:v>2.41895550834887E-2</c:v>
                </c:pt>
                <c:pt idx="23">
                  <c:v>2.29334199264844E-2</c:v>
                </c:pt>
                <c:pt idx="24">
                  <c:v>2.5115855244334899E-2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D-094D-850D-120E05979653}"/>
            </c:ext>
          </c:extLst>
        </c:ser>
        <c:ser>
          <c:idx val="1"/>
          <c:order val="1"/>
          <c:tx>
            <c:strRef>
              <c:f>'2.5N Compiled Curvatures'!$C$2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'2.5N Compiled Curvatures'!$C$3:$C$27</c:f>
              <c:numCache>
                <c:formatCode>General</c:formatCode>
                <c:ptCount val="25"/>
                <c:pt idx="0">
                  <c:v>8.1467024417542794E-3</c:v>
                </c:pt>
                <c:pt idx="1">
                  <c:v>1.3133242080780099E-2</c:v>
                </c:pt>
                <c:pt idx="2">
                  <c:v>1.54569602743365E-2</c:v>
                </c:pt>
                <c:pt idx="3">
                  <c:v>1.7425414922701499E-2</c:v>
                </c:pt>
                <c:pt idx="4">
                  <c:v>2.1985154131516499E-2</c:v>
                </c:pt>
                <c:pt idx="5">
                  <c:v>2.5294161749473899E-2</c:v>
                </c:pt>
                <c:pt idx="6">
                  <c:v>-4.30696069023071E-2</c:v>
                </c:pt>
                <c:pt idx="7">
                  <c:v>-4.7533266244308703E-2</c:v>
                </c:pt>
                <c:pt idx="8">
                  <c:v>6.0680248560494997E-2</c:v>
                </c:pt>
                <c:pt idx="9">
                  <c:v>2.5526197059069999E-2</c:v>
                </c:pt>
                <c:pt idx="10">
                  <c:v>-6.0938464598521702E-2</c:v>
                </c:pt>
                <c:pt idx="11">
                  <c:v>-1.5366905804372E-2</c:v>
                </c:pt>
                <c:pt idx="12">
                  <c:v>-9.85999328017267E-2</c:v>
                </c:pt>
                <c:pt idx="13">
                  <c:v>5.2375206674321197E-2</c:v>
                </c:pt>
                <c:pt idx="14">
                  <c:v>3.0083494215261599E-2</c:v>
                </c:pt>
                <c:pt idx="15">
                  <c:v>-8.6460338889998101E-2</c:v>
                </c:pt>
                <c:pt idx="16">
                  <c:v>-4.5812936032828398E-2</c:v>
                </c:pt>
                <c:pt idx="17">
                  <c:v>8.8684278806863796E-3</c:v>
                </c:pt>
                <c:pt idx="18">
                  <c:v>-2.7965808029347401E-2</c:v>
                </c:pt>
                <c:pt idx="19">
                  <c:v>-2.4921273486600001E-2</c:v>
                </c:pt>
                <c:pt idx="20">
                  <c:v>-2.2843136852304699E-2</c:v>
                </c:pt>
                <c:pt idx="21">
                  <c:v>-1.87687637184186E-2</c:v>
                </c:pt>
                <c:pt idx="22">
                  <c:v>-1.82346361619471E-2</c:v>
                </c:pt>
                <c:pt idx="23">
                  <c:v>-1.5096359849356601E-2</c:v>
                </c:pt>
                <c:pt idx="24">
                  <c:v>1.1065517960338001E-2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D-094D-850D-120E05979653}"/>
            </c:ext>
          </c:extLst>
        </c:ser>
        <c:ser>
          <c:idx val="2"/>
          <c:order val="2"/>
          <c:tx>
            <c:strRef>
              <c:f>'2.5N Compiled Curvatures'!$D$2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'2.5N Compiled Curvatures'!$D$3:$D$27</c:f>
              <c:numCache>
                <c:formatCode>General</c:formatCode>
                <c:ptCount val="25"/>
                <c:pt idx="0">
                  <c:v>3.5945320597490699E-2</c:v>
                </c:pt>
                <c:pt idx="1">
                  <c:v>3.9905029384986399E-2</c:v>
                </c:pt>
                <c:pt idx="2">
                  <c:v>4.8219525071330899E-2</c:v>
                </c:pt>
                <c:pt idx="3">
                  <c:v>5.5551778555246602E-2</c:v>
                </c:pt>
                <c:pt idx="4">
                  <c:v>6.3409879352577095E-2</c:v>
                </c:pt>
                <c:pt idx="5">
                  <c:v>6.7179025317338603E-2</c:v>
                </c:pt>
                <c:pt idx="6">
                  <c:v>-0.119263600850434</c:v>
                </c:pt>
                <c:pt idx="7">
                  <c:v>-0.12764542416185801</c:v>
                </c:pt>
                <c:pt idx="8">
                  <c:v>-8.1455052612153703E-2</c:v>
                </c:pt>
                <c:pt idx="9">
                  <c:v>-0.14775259126745999</c:v>
                </c:pt>
                <c:pt idx="10">
                  <c:v>-6.3537789577590903E-2</c:v>
                </c:pt>
                <c:pt idx="11">
                  <c:v>2.9502729412691199E-2</c:v>
                </c:pt>
                <c:pt idx="12">
                  <c:v>2.4843299505186201E-2</c:v>
                </c:pt>
                <c:pt idx="13">
                  <c:v>6.2375426292528298E-2</c:v>
                </c:pt>
                <c:pt idx="14">
                  <c:v>3.34091653322761E-2</c:v>
                </c:pt>
                <c:pt idx="15">
                  <c:v>0.107461022482833</c:v>
                </c:pt>
                <c:pt idx="16">
                  <c:v>-6.2936355130821894E-2</c:v>
                </c:pt>
                <c:pt idx="17">
                  <c:v>-2.3355408442286701E-2</c:v>
                </c:pt>
                <c:pt idx="18">
                  <c:v>0.105164794112212</c:v>
                </c:pt>
                <c:pt idx="19">
                  <c:v>8.8215055723319002E-2</c:v>
                </c:pt>
                <c:pt idx="20">
                  <c:v>7.3723415886890895E-2</c:v>
                </c:pt>
                <c:pt idx="21">
                  <c:v>5.5623860400939903E-2</c:v>
                </c:pt>
                <c:pt idx="22">
                  <c:v>4.1964046054887502E-2</c:v>
                </c:pt>
                <c:pt idx="23">
                  <c:v>3.2278048497933601E-2</c:v>
                </c:pt>
                <c:pt idx="24">
                  <c:v>3.3558697513028E-2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D-094D-850D-120E05979653}"/>
            </c:ext>
          </c:extLst>
        </c:ser>
        <c:ser>
          <c:idx val="3"/>
          <c:order val="3"/>
          <c:tx>
            <c:strRef>
              <c:f>'2.5N Compiled Curvatures'!$E$2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'2.5N Compiled Curvatures'!$E$3:$E$27</c:f>
              <c:numCache>
                <c:formatCode>General</c:formatCode>
                <c:ptCount val="25"/>
                <c:pt idx="0">
                  <c:v>1.00248616362432E-2</c:v>
                </c:pt>
                <c:pt idx="1">
                  <c:v>1.3068852292260701E-2</c:v>
                </c:pt>
                <c:pt idx="2">
                  <c:v>1.85314136719015E-2</c:v>
                </c:pt>
                <c:pt idx="3">
                  <c:v>1.9280892437945899E-2</c:v>
                </c:pt>
                <c:pt idx="4">
                  <c:v>2.3736655782219E-2</c:v>
                </c:pt>
                <c:pt idx="5">
                  <c:v>2.76461009994735E-2</c:v>
                </c:pt>
                <c:pt idx="6">
                  <c:v>2.8596429808720299E-2</c:v>
                </c:pt>
                <c:pt idx="7">
                  <c:v>-4.9222426863740003E-2</c:v>
                </c:pt>
                <c:pt idx="8">
                  <c:v>3.8720413242427199E-2</c:v>
                </c:pt>
                <c:pt idx="9">
                  <c:v>-9.4286860244945397E-2</c:v>
                </c:pt>
                <c:pt idx="10">
                  <c:v>-8.13239720743687E-2</c:v>
                </c:pt>
                <c:pt idx="11">
                  <c:v>-2.82427010138201E-2</c:v>
                </c:pt>
                <c:pt idx="12">
                  <c:v>4.7534250458366303E-2</c:v>
                </c:pt>
                <c:pt idx="13">
                  <c:v>0.103209235313948</c:v>
                </c:pt>
                <c:pt idx="14">
                  <c:v>-2.3180038139118699E-2</c:v>
                </c:pt>
                <c:pt idx="15">
                  <c:v>-0.14820115592550401</c:v>
                </c:pt>
                <c:pt idx="16">
                  <c:v>4.6968980632542998E-2</c:v>
                </c:pt>
                <c:pt idx="17">
                  <c:v>4.5886826573614502E-2</c:v>
                </c:pt>
                <c:pt idx="18">
                  <c:v>-4.1634744660938999E-2</c:v>
                </c:pt>
                <c:pt idx="19">
                  <c:v>-3.41580366803114E-2</c:v>
                </c:pt>
                <c:pt idx="20">
                  <c:v>-2.9589824273788201E-2</c:v>
                </c:pt>
                <c:pt idx="21">
                  <c:v>2.30454996966322E-2</c:v>
                </c:pt>
                <c:pt idx="22">
                  <c:v>2.2375013113144299E-2</c:v>
                </c:pt>
                <c:pt idx="23">
                  <c:v>2.1290457566385E-2</c:v>
                </c:pt>
                <c:pt idx="24">
                  <c:v>2.2709021436440002E-2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D-094D-850D-120E05979653}"/>
            </c:ext>
          </c:extLst>
        </c:ser>
        <c:ser>
          <c:idx val="4"/>
          <c:order val="4"/>
          <c:tx>
            <c:strRef>
              <c:f>'2.5N Compiled Curvatures'!$F$2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'2.5N Compiled Curvatures'!$F$3:$F$27</c:f>
              <c:numCache>
                <c:formatCode>General</c:formatCode>
                <c:ptCount val="25"/>
                <c:pt idx="0">
                  <c:v>-1.8414037608948101E-2</c:v>
                </c:pt>
                <c:pt idx="1">
                  <c:v>-2.4604126907134101E-2</c:v>
                </c:pt>
                <c:pt idx="2">
                  <c:v>-2.3578365103096601E-2</c:v>
                </c:pt>
                <c:pt idx="3">
                  <c:v>-3.1381090627356598E-2</c:v>
                </c:pt>
                <c:pt idx="4">
                  <c:v>2.6967512727286501E-2</c:v>
                </c:pt>
                <c:pt idx="5">
                  <c:v>1.98851048049608E-2</c:v>
                </c:pt>
                <c:pt idx="6">
                  <c:v>7.0106014016658294E-2</c:v>
                </c:pt>
                <c:pt idx="7">
                  <c:v>7.8330401996284604E-2</c:v>
                </c:pt>
                <c:pt idx="8">
                  <c:v>0.17826632663852099</c:v>
                </c:pt>
                <c:pt idx="9">
                  <c:v>-5.8235880244904198E-2</c:v>
                </c:pt>
                <c:pt idx="10">
                  <c:v>-3.05495227326773E-2</c:v>
                </c:pt>
                <c:pt idx="11">
                  <c:v>-4.0699990516297899E-2</c:v>
                </c:pt>
                <c:pt idx="12">
                  <c:v>-6.6382894797866299E-2</c:v>
                </c:pt>
                <c:pt idx="13">
                  <c:v>9.6338878662367899E-2</c:v>
                </c:pt>
                <c:pt idx="14">
                  <c:v>1.8904830578254001E-2</c:v>
                </c:pt>
                <c:pt idx="15">
                  <c:v>-6.3014605919035294E-2</c:v>
                </c:pt>
                <c:pt idx="16">
                  <c:v>-1.0067089455808E-2</c:v>
                </c:pt>
                <c:pt idx="17">
                  <c:v>-1.6226397406069602E-2</c:v>
                </c:pt>
                <c:pt idx="18">
                  <c:v>-2.4327748236612701E-2</c:v>
                </c:pt>
                <c:pt idx="19">
                  <c:v>-2.0112981288862301E-2</c:v>
                </c:pt>
                <c:pt idx="20">
                  <c:v>-1.8414855861739299E-2</c:v>
                </c:pt>
                <c:pt idx="21">
                  <c:v>1.53802673981705E-2</c:v>
                </c:pt>
                <c:pt idx="22">
                  <c:v>1.65560331814858E-2</c:v>
                </c:pt>
                <c:pt idx="23">
                  <c:v>1.5771533752939399E-2</c:v>
                </c:pt>
                <c:pt idx="24">
                  <c:v>1.6222951620236299E-2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4D-094D-850D-120E05979653}"/>
            </c:ext>
          </c:extLst>
        </c:ser>
        <c:ser>
          <c:idx val="5"/>
          <c:order val="5"/>
          <c:tx>
            <c:strRef>
              <c:f>'2.5N Compiled Curvatures'!$G$2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7150">
                <a:solidFill>
                  <a:schemeClr val="accent6"/>
                </a:solidFill>
              </a:ln>
              <a:effectLst/>
            </c:spPr>
          </c:marker>
          <c:xVal>
            <c:numRef>
              <c:f>'2.5N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'2.5N Compiled Curvatures'!$G$3:$G$27</c:f>
              <c:numCache>
                <c:formatCode>General</c:formatCode>
                <c:ptCount val="25"/>
                <c:pt idx="0">
                  <c:v>8.0783371298333122E-3</c:v>
                </c:pt>
                <c:pt idx="1">
                  <c:v>9.5743977526371558E-3</c:v>
                </c:pt>
                <c:pt idx="2">
                  <c:v>1.3644460635315769E-2</c:v>
                </c:pt>
                <c:pt idx="3">
                  <c:v>1.3985146920113777E-2</c:v>
                </c:pt>
                <c:pt idx="4">
                  <c:v>2.98505308474157E-2</c:v>
                </c:pt>
                <c:pt idx="5">
                  <c:v>3.7976594213535761E-2</c:v>
                </c:pt>
                <c:pt idx="6">
                  <c:v>-3.7952708785635711E-2</c:v>
                </c:pt>
                <c:pt idx="7">
                  <c:v>-4.1860768313492225E-3</c:v>
                </c:pt>
                <c:pt idx="8">
                  <c:v>7.4288292156088898E-2</c:v>
                </c:pt>
                <c:pt idx="9">
                  <c:v>-8.577462762503632E-2</c:v>
                </c:pt>
                <c:pt idx="10">
                  <c:v>-6.131626894789495E-2</c:v>
                </c:pt>
                <c:pt idx="11">
                  <c:v>-3.0843782252507599E-3</c:v>
                </c:pt>
                <c:pt idx="12">
                  <c:v>-1.7380821451878851E-2</c:v>
                </c:pt>
                <c:pt idx="13">
                  <c:v>7.7324562634004626E-2</c:v>
                </c:pt>
                <c:pt idx="14">
                  <c:v>4.2439976303113598E-3</c:v>
                </c:pt>
                <c:pt idx="15">
                  <c:v>-5.8669746222881881E-2</c:v>
                </c:pt>
                <c:pt idx="16">
                  <c:v>-1.8320126876257177E-3</c:v>
                </c:pt>
                <c:pt idx="17">
                  <c:v>-5.8255796424555853E-3</c:v>
                </c:pt>
                <c:pt idx="18">
                  <c:v>-7.0477672007763417E-3</c:v>
                </c:pt>
                <c:pt idx="19">
                  <c:v>-5.9808047688300605E-3</c:v>
                </c:pt>
                <c:pt idx="20">
                  <c:v>7.2619910762105003E-3</c:v>
                </c:pt>
                <c:pt idx="21">
                  <c:v>2.0149091319704059E-2</c:v>
                </c:pt>
                <c:pt idx="22">
                  <c:v>1.7370002254211838E-2</c:v>
                </c:pt>
                <c:pt idx="23">
                  <c:v>1.543541997887716E-2</c:v>
                </c:pt>
                <c:pt idx="24">
                  <c:v>2.173440875487544E-2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4D-094D-850D-120E059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23583"/>
        <c:axId val="916712399"/>
      </c:scatterChart>
      <c:valAx>
        <c:axId val="1255823583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FBG</a:t>
                </a:r>
                <a:r>
                  <a:rPr lang="en-GB" sz="1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Sensor Number</a:t>
                </a:r>
                <a:endParaRPr lang="en-GB" sz="1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12399"/>
        <c:crosses val="autoZero"/>
        <c:crossBetween val="midCat"/>
      </c:valAx>
      <c:valAx>
        <c:axId val="9167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2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293426008315"/>
          <c:y val="0.29871502606083594"/>
          <c:w val="0.14024187275098077"/>
          <c:h val="0.32153108340211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</a:rPr>
              <a:t>A regression analysis showing how the change in applied force affected the mean absolute change in curvature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751273578411129E-2"/>
          <c:y val="9.4983203284690995E-2"/>
          <c:w val="0.69945917944467462"/>
          <c:h val="0.81060471844428539"/>
        </c:manualLayout>
      </c:layout>
      <c:scatterChart>
        <c:scatterStyle val="lineMarker"/>
        <c:varyColors val="0"/>
        <c:ser>
          <c:idx val="0"/>
          <c:order val="0"/>
          <c:tx>
            <c:v>Measured change in mean absolute curvature</c:v>
          </c:tx>
          <c:spPr>
            <a:ln w="19050">
              <a:noFill/>
            </a:ln>
          </c:spPr>
          <c:trendline>
            <c:spPr>
              <a:ln w="254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6.8710050949513629E-2"/>
                  <c:y val="7.5857891768833937E-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'FBG 4 Data'!$K$3:$K$8</c:f>
              <c:numCache>
                <c:formatCode>General</c:formatCode>
                <c:ptCount val="6"/>
                <c:pt idx="0">
                  <c:v>0.30599999999999999</c:v>
                </c:pt>
                <c:pt idx="1">
                  <c:v>0.80600000000000005</c:v>
                </c:pt>
                <c:pt idx="2">
                  <c:v>1.288</c:v>
                </c:pt>
                <c:pt idx="3">
                  <c:v>1.78</c:v>
                </c:pt>
                <c:pt idx="4">
                  <c:v>2.2690000000000001</c:v>
                </c:pt>
                <c:pt idx="5">
                  <c:v>2.7610000000000001</c:v>
                </c:pt>
              </c:numCache>
            </c:numRef>
          </c:xVal>
          <c:yVal>
            <c:numRef>
              <c:f>'FBG 4 Data'!$L$3:$L$8</c:f>
              <c:numCache>
                <c:formatCode>General</c:formatCode>
                <c:ptCount val="6"/>
                <c:pt idx="0">
                  <c:v>2.9198929187515522E-2</c:v>
                </c:pt>
                <c:pt idx="1">
                  <c:v>3.0071966133316759E-2</c:v>
                </c:pt>
                <c:pt idx="2">
                  <c:v>4.1468907043756921E-2</c:v>
                </c:pt>
                <c:pt idx="3">
                  <c:v>5.363745059981493E-2</c:v>
                </c:pt>
                <c:pt idx="4">
                  <c:v>3.8597088375825983E-2</c:v>
                </c:pt>
                <c:pt idx="5">
                  <c:v>7.7324562634004626E-2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FF-EC48-B806-568C3173C0B9}"/>
            </c:ext>
          </c:extLst>
        </c:ser>
        <c:ser>
          <c:idx val="1"/>
          <c:order val="1"/>
          <c:tx>
            <c:v>Predicted change in absolute curvature</c:v>
          </c:tx>
          <c:spPr>
            <a:ln w="19050">
              <a:noFill/>
            </a:ln>
          </c:spPr>
          <c:xVal>
            <c:numRef>
              <c:f>'FBG 4 Data'!$K$3:$K$8</c:f>
              <c:numCache>
                <c:formatCode>General</c:formatCode>
                <c:ptCount val="6"/>
                <c:pt idx="0">
                  <c:v>0.30599999999999999</c:v>
                </c:pt>
                <c:pt idx="1">
                  <c:v>0.80600000000000005</c:v>
                </c:pt>
                <c:pt idx="2">
                  <c:v>1.288</c:v>
                </c:pt>
                <c:pt idx="3">
                  <c:v>1.78</c:v>
                </c:pt>
                <c:pt idx="4">
                  <c:v>2.2690000000000001</c:v>
                </c:pt>
                <c:pt idx="5">
                  <c:v>2.7610000000000001</c:v>
                </c:pt>
              </c:numCache>
            </c:numRef>
          </c:xVal>
          <c:yVal>
            <c:numRef>
              <c:f>'Regression Analysis FBG4'!$B$25:$B$30</c:f>
              <c:numCache>
                <c:formatCode>General</c:formatCode>
                <c:ptCount val="6"/>
                <c:pt idx="0">
                  <c:v>2.5109716605952841E-2</c:v>
                </c:pt>
                <c:pt idx="1">
                  <c:v>3.3222043995328868E-2</c:v>
                </c:pt>
                <c:pt idx="2">
                  <c:v>4.1042327598687367E-2</c:v>
                </c:pt>
                <c:pt idx="3">
                  <c:v>4.9024857749833374E-2</c:v>
                </c:pt>
                <c:pt idx="4">
                  <c:v>5.6958713936643132E-2</c:v>
                </c:pt>
                <c:pt idx="5">
                  <c:v>6.4941244087789146E-2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FF-EC48-B806-568C3173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74207"/>
        <c:axId val="1178446623"/>
      </c:scatterChart>
      <c:valAx>
        <c:axId val="111777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/>
                  <a:t>Applied</a:t>
                </a:r>
                <a:r>
                  <a:rPr lang="en-GB" baseline="0"/>
                  <a:t> Force (N)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78446623"/>
        <c:crosses val="autoZero"/>
        <c:crossBetween val="midCat"/>
      </c:valAx>
      <c:valAx>
        <c:axId val="1178446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2000" b="1" i="0" baseline="0">
                    <a:effectLst/>
                  </a:rPr>
                  <a:t>Mean Change in Absolute Curvature</a:t>
                </a:r>
                <a:endParaRPr lang="en-GB" sz="2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GB" sz="2000"/>
              </a:p>
            </c:rich>
          </c:tx>
          <c:layout>
            <c:manualLayout>
              <c:xMode val="edge"/>
              <c:yMode val="edge"/>
              <c:x val="6.5164770919148582E-3"/>
              <c:y val="0.180759051831815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17774207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990936086997018"/>
          <c:y val="0.41709978423515565"/>
          <c:w val="0.24838008152206781"/>
          <c:h val="0.23137467191601049"/>
        </c:manualLayout>
      </c:layout>
      <c:overlay val="0"/>
      <c:txPr>
        <a:bodyPr/>
        <a:lstStyle/>
        <a:p>
          <a:pPr>
            <a:defRPr sz="14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</a:rPr>
              <a:t>FBG Grating 6 Collated Absolute Curvature Measurement Comparison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8021378516989E-2"/>
          <c:y val="0.13686416615105104"/>
          <c:w val="0.64366491325513786"/>
          <c:h val="0.768200334982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'FBG Grating 6'!$A$2</c:f>
              <c:strCache>
                <c:ptCount val="1"/>
                <c:pt idx="0">
                  <c:v>Dynamometer (0.306N) Detected Curvatures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Grating 6'!$B$1:$G$1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Grating 6'!$B$2:$G$2</c:f>
              <c:numCache>
                <c:formatCode>General</c:formatCode>
                <c:ptCount val="6"/>
                <c:pt idx="0">
                  <c:v>1.31807493559456E-2</c:v>
                </c:pt>
                <c:pt idx="1">
                  <c:v>4.3299281081774499E-2</c:v>
                </c:pt>
                <c:pt idx="2">
                  <c:v>1.9363887061537199E-2</c:v>
                </c:pt>
                <c:pt idx="3">
                  <c:v>8.0885399516734097E-2</c:v>
                </c:pt>
                <c:pt idx="4">
                  <c:v>4.8965305748697903E-2</c:v>
                </c:pt>
                <c:pt idx="5">
                  <c:v>4.1138924552937862E-2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F-DF43-86AD-6C89A331AA5F}"/>
            </c:ext>
          </c:extLst>
        </c:ser>
        <c:ser>
          <c:idx val="1"/>
          <c:order val="1"/>
          <c:tx>
            <c:strRef>
              <c:f>'FBG Grating 6'!$A$3</c:f>
              <c:strCache>
                <c:ptCount val="1"/>
                <c:pt idx="0">
                  <c:v>0.806N Detected Curvatures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Grating 6'!$B$1:$G$1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Grating 6'!$B$3:$G$3</c:f>
              <c:numCache>
                <c:formatCode>General</c:formatCode>
                <c:ptCount val="6"/>
                <c:pt idx="0">
                  <c:v>1.3743481747209499E-2</c:v>
                </c:pt>
                <c:pt idx="1">
                  <c:v>5.2680816980014401E-2</c:v>
                </c:pt>
                <c:pt idx="2">
                  <c:v>4.7015089422401797E-2</c:v>
                </c:pt>
                <c:pt idx="3">
                  <c:v>3.85439404178523E-2</c:v>
                </c:pt>
                <c:pt idx="4">
                  <c:v>0.11565375564713699</c:v>
                </c:pt>
                <c:pt idx="5">
                  <c:v>4.6079948940089495E-2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F-DF43-86AD-6C89A331AA5F}"/>
            </c:ext>
          </c:extLst>
        </c:ser>
        <c:ser>
          <c:idx val="2"/>
          <c:order val="2"/>
          <c:tx>
            <c:strRef>
              <c:f>'FBG Grating 6'!$A$4</c:f>
              <c:strCache>
                <c:ptCount val="1"/>
                <c:pt idx="0">
                  <c:v>1.288N Detected Curvatures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Grating 6'!$B$1:$G$1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Grating 6'!$B$4:$G$4</c:f>
              <c:numCache>
                <c:formatCode>General</c:formatCode>
                <c:ptCount val="6"/>
                <c:pt idx="0">
                  <c:v>4.41825073514917E-2</c:v>
                </c:pt>
                <c:pt idx="1">
                  <c:v>6.6411132989494803E-2</c:v>
                </c:pt>
                <c:pt idx="2">
                  <c:v>6.1491595464048601E-2</c:v>
                </c:pt>
                <c:pt idx="3">
                  <c:v>5.9508173555689797E-2</c:v>
                </c:pt>
                <c:pt idx="4">
                  <c:v>2.76262996524398E-2</c:v>
                </c:pt>
                <c:pt idx="5">
                  <c:v>5.1843941802632944E-2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F-DF43-86AD-6C89A331AA5F}"/>
            </c:ext>
          </c:extLst>
        </c:ser>
        <c:ser>
          <c:idx val="3"/>
          <c:order val="3"/>
          <c:tx>
            <c:strRef>
              <c:f>'FBG Grating 6'!$A$5</c:f>
              <c:strCache>
                <c:ptCount val="1"/>
                <c:pt idx="0">
                  <c:v>1.780N Detected Curvatures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Grating 6'!$B$1:$G$1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Grating 6'!$B$5:$G$5</c:f>
              <c:numCache>
                <c:formatCode>General</c:formatCode>
                <c:ptCount val="6"/>
                <c:pt idx="0">
                  <c:v>4.5390482051599297E-2</c:v>
                </c:pt>
                <c:pt idx="1">
                  <c:v>6.2469643936587702E-2</c:v>
                </c:pt>
                <c:pt idx="2">
                  <c:v>2.9688984062951101E-2</c:v>
                </c:pt>
                <c:pt idx="3">
                  <c:v>2.1770279238869001E-2</c:v>
                </c:pt>
                <c:pt idx="4">
                  <c:v>5.4766913515308997E-2</c:v>
                </c:pt>
                <c:pt idx="5">
                  <c:v>4.281726056106322E-2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F-DF43-86AD-6C89A331AA5F}"/>
            </c:ext>
          </c:extLst>
        </c:ser>
        <c:ser>
          <c:idx val="4"/>
          <c:order val="4"/>
          <c:tx>
            <c:strRef>
              <c:f>'FBG Grating 6'!$A$6</c:f>
              <c:strCache>
                <c:ptCount val="1"/>
                <c:pt idx="0">
                  <c:v>2.269N Detected Curvatures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Grating 6'!$B$1:$G$1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Grating 6'!$B$6:$G$6</c:f>
              <c:numCache>
                <c:formatCode>General</c:formatCode>
                <c:ptCount val="6"/>
                <c:pt idx="0">
                  <c:v>6.2164218137665102E-2</c:v>
                </c:pt>
                <c:pt idx="1">
                  <c:v>3.3899882665045698E-2</c:v>
                </c:pt>
                <c:pt idx="2">
                  <c:v>3.9207798630661497E-2</c:v>
                </c:pt>
                <c:pt idx="3">
                  <c:v>8.3179890029699402E-2</c:v>
                </c:pt>
                <c:pt idx="4">
                  <c:v>2.9730973712692101E-2</c:v>
                </c:pt>
                <c:pt idx="5">
                  <c:v>4.9636552635152757E-2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6F-DF43-86AD-6C89A331AA5F}"/>
            </c:ext>
          </c:extLst>
        </c:ser>
        <c:ser>
          <c:idx val="5"/>
          <c:order val="5"/>
          <c:tx>
            <c:strRef>
              <c:f>'FBG Grating 6'!$A$7</c:f>
              <c:strCache>
                <c:ptCount val="1"/>
                <c:pt idx="0">
                  <c:v>2.761N Detected Curvatures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'FBG Grating 6'!$B$1:$G$1</c:f>
              <c:strCache>
                <c:ptCount val="6"/>
                <c:pt idx="0">
                  <c:v>Run 1</c:v>
                </c:pt>
                <c:pt idx="1">
                  <c:v>Run 2 </c:v>
                </c:pt>
                <c:pt idx="2">
                  <c:v>Run 3 </c:v>
                </c:pt>
                <c:pt idx="3">
                  <c:v>Run 4 </c:v>
                </c:pt>
                <c:pt idx="4">
                  <c:v>Run 5 </c:v>
                </c:pt>
                <c:pt idx="5">
                  <c:v>Mean </c:v>
                </c:pt>
              </c:strCache>
            </c:strRef>
          </c:cat>
          <c:val>
            <c:numRef>
              <c:f>'FBG Grating 6'!$B$7:$G$7</c:f>
              <c:numCache>
                <c:formatCode>General</c:formatCode>
                <c:ptCount val="6"/>
                <c:pt idx="0">
                  <c:v>0.103133652862705</c:v>
                </c:pt>
                <c:pt idx="1">
                  <c:v>8.6460338889998101E-2</c:v>
                </c:pt>
                <c:pt idx="2">
                  <c:v>0.107461022482833</c:v>
                </c:pt>
                <c:pt idx="3">
                  <c:v>0.14820115592550401</c:v>
                </c:pt>
                <c:pt idx="4">
                  <c:v>6.3014605919035294E-2</c:v>
                </c:pt>
                <c:pt idx="5">
                  <c:v>9.0017405038642848E-2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6F-DF43-86AD-6C89A331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649664"/>
        <c:axId val="216205408"/>
      </c:barChart>
      <c:catAx>
        <c:axId val="2716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05408"/>
        <c:crosses val="autoZero"/>
        <c:auto val="1"/>
        <c:lblAlgn val="ctr"/>
        <c:lblOffset val="100"/>
        <c:noMultiLvlLbl val="0"/>
      </c:catAx>
      <c:valAx>
        <c:axId val="2162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82629948645041"/>
          <c:y val="0.30707998868306613"/>
          <c:w val="0.23735367088457693"/>
          <c:h val="0.46167322834645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 regression analysis showing how the change in applied force affected the mean change in curvature</a:t>
            </a:r>
            <a:endParaRPr lang="en-GB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Absolute Mean Change in Curvature</c:v>
          </c:tx>
          <c:spPr>
            <a:ln w="19050">
              <a:noFill/>
            </a:ln>
          </c:spPr>
          <c:trendline>
            <c:spPr>
              <a:ln w="254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0651168603924509E-2"/>
                  <c:y val="-3.424406083854902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'FBG Grating 6'!$K$2:$K$7</c:f>
              <c:numCache>
                <c:formatCode>General</c:formatCode>
                <c:ptCount val="6"/>
                <c:pt idx="0">
                  <c:v>0.30599999999999999</c:v>
                </c:pt>
                <c:pt idx="1">
                  <c:v>0.80600000000000005</c:v>
                </c:pt>
                <c:pt idx="2">
                  <c:v>1.288</c:v>
                </c:pt>
                <c:pt idx="3">
                  <c:v>1.78</c:v>
                </c:pt>
                <c:pt idx="4">
                  <c:v>2.2690000000000001</c:v>
                </c:pt>
                <c:pt idx="5">
                  <c:v>2.7610000000000001</c:v>
                </c:pt>
              </c:numCache>
            </c:numRef>
          </c:xVal>
          <c:yVal>
            <c:numRef>
              <c:f>'FBG Grating 6'!$L$2:$L$7</c:f>
              <c:numCache>
                <c:formatCode>General</c:formatCode>
                <c:ptCount val="6"/>
                <c:pt idx="0">
                  <c:v>4.1138924552937862E-2</c:v>
                </c:pt>
                <c:pt idx="1">
                  <c:v>4.6079948940089495E-2</c:v>
                </c:pt>
                <c:pt idx="2">
                  <c:v>5.1843941802632944E-2</c:v>
                </c:pt>
                <c:pt idx="3">
                  <c:v>4.281726056106322E-2</c:v>
                </c:pt>
                <c:pt idx="4">
                  <c:v>4.9636552635152757E-2</c:v>
                </c:pt>
                <c:pt idx="5">
                  <c:v>9.0017405038642848E-2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D8-484C-8FCD-FD573DC24955}"/>
            </c:ext>
          </c:extLst>
        </c:ser>
        <c:ser>
          <c:idx val="1"/>
          <c:order val="1"/>
          <c:tx>
            <c:v>Predicted Measured Absolute Mean Change in Curvature</c:v>
          </c:tx>
          <c:spPr>
            <a:ln w="19050">
              <a:noFill/>
            </a:ln>
          </c:spPr>
          <c:xVal>
            <c:numRef>
              <c:f>'FBG Grating 6'!$K$2:$K$7</c:f>
              <c:numCache>
                <c:formatCode>General</c:formatCode>
                <c:ptCount val="6"/>
                <c:pt idx="0">
                  <c:v>0.30599999999999999</c:v>
                </c:pt>
                <c:pt idx="1">
                  <c:v>0.80600000000000005</c:v>
                </c:pt>
                <c:pt idx="2">
                  <c:v>1.288</c:v>
                </c:pt>
                <c:pt idx="3">
                  <c:v>1.78</c:v>
                </c:pt>
                <c:pt idx="4">
                  <c:v>2.2690000000000001</c:v>
                </c:pt>
                <c:pt idx="5">
                  <c:v>2.7610000000000001</c:v>
                </c:pt>
              </c:numCache>
            </c:numRef>
          </c:xVal>
          <c:yVal>
            <c:numRef>
              <c:f>'Regression Analysis FBG6'!$B$25:$B$30</c:f>
              <c:numCache>
                <c:formatCode>General</c:formatCode>
                <c:ptCount val="6"/>
                <c:pt idx="0">
                  <c:v>3.5956015646135743E-2</c:v>
                </c:pt>
                <c:pt idx="1">
                  <c:v>4.3129730024607717E-2</c:v>
                </c:pt>
                <c:pt idx="2">
                  <c:v>5.0045190685454696E-2</c:v>
                </c:pt>
                <c:pt idx="3">
                  <c:v>5.7104125633871121E-2</c:v>
                </c:pt>
                <c:pt idx="4">
                  <c:v>6.4120018296016712E-2</c:v>
                </c:pt>
                <c:pt idx="5">
                  <c:v>7.117895324443313E-2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D8-484C-8FCD-FD573DC2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90479"/>
        <c:axId val="552592127"/>
      </c:scatterChart>
      <c:valAx>
        <c:axId val="55259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800">
                    <a:latin typeface="Arial" panose="020B0604020202020204" pitchFamily="34" charset="0"/>
                    <a:cs typeface="Arial" panose="020B0604020202020204" pitchFamily="34" charset="0"/>
                  </a:rPr>
                  <a:t>Applied 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592127"/>
        <c:crosses val="autoZero"/>
        <c:crossBetween val="midCat"/>
      </c:valAx>
      <c:valAx>
        <c:axId val="55259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800">
                    <a:latin typeface="Arial" panose="020B0604020202020204" pitchFamily="34" charset="0"/>
                    <a:cs typeface="Arial" panose="020B0604020202020204" pitchFamily="34" charset="0"/>
                  </a:rPr>
                  <a:t>Measured Absolute Mean Change in Curvature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590479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The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change in mean absolute curvature measurements along the FBG sensor attached to the PAF rail surface with increasing point force loads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67396266531897E-2"/>
          <c:y val="0.14541852532309918"/>
          <c:w val="0.61632197554880619"/>
          <c:h val="0.77598768886756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'Compiled Data'!$B$1:$B$2</c:f>
              <c:strCache>
                <c:ptCount val="2"/>
                <c:pt idx="0">
                  <c:v>Mean Absolute Detected Curvatures</c:v>
                </c:pt>
                <c:pt idx="1">
                  <c:v>Dynamometer (0.306N)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'Compiled Data'!$A$3:$A$11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'Compiled Data'!$B$3:$B$11</c:f>
              <c:numCache>
                <c:formatCode>General</c:formatCode>
                <c:ptCount val="9"/>
                <c:pt idx="0">
                  <c:v>5.6901174912073957E-2</c:v>
                </c:pt>
                <c:pt idx="1">
                  <c:v>5.2233549720360838E-2</c:v>
                </c:pt>
                <c:pt idx="2">
                  <c:v>2.140161897657018E-2</c:v>
                </c:pt>
                <c:pt idx="3">
                  <c:v>5.3789858744075714E-2</c:v>
                </c:pt>
                <c:pt idx="4">
                  <c:v>2.9198929187515522E-2</c:v>
                </c:pt>
                <c:pt idx="5">
                  <c:v>1.9395456203029359E-2</c:v>
                </c:pt>
                <c:pt idx="6">
                  <c:v>4.1138924552937862E-2</c:v>
                </c:pt>
                <c:pt idx="7">
                  <c:v>1.991649489156978E-2</c:v>
                </c:pt>
                <c:pt idx="8">
                  <c:v>2.2567827834912686E-2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E-B14D-A482-04F9C00C4720}"/>
            </c:ext>
          </c:extLst>
        </c:ser>
        <c:ser>
          <c:idx val="1"/>
          <c:order val="1"/>
          <c:tx>
            <c:strRef>
              <c:f>'Compiled Data'!$C$1:$C$2</c:f>
              <c:strCache>
                <c:ptCount val="2"/>
                <c:pt idx="0">
                  <c:v>Mean Absolute Detected Curvatures</c:v>
                </c:pt>
                <c:pt idx="1">
                  <c:v>0.806N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'Compiled Data'!$A$3:$A$11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'Compiled Data'!$C$3:$C$11</c:f>
              <c:numCache>
                <c:formatCode>General</c:formatCode>
                <c:ptCount val="9"/>
                <c:pt idx="0">
                  <c:v>5.3616927881437661E-2</c:v>
                </c:pt>
                <c:pt idx="1">
                  <c:v>4.8475695554752583E-2</c:v>
                </c:pt>
                <c:pt idx="2">
                  <c:v>1.5428893207840425E-2</c:v>
                </c:pt>
                <c:pt idx="3">
                  <c:v>3.0656659354658455E-2</c:v>
                </c:pt>
                <c:pt idx="4">
                  <c:v>3.0071966133316759E-2</c:v>
                </c:pt>
                <c:pt idx="5">
                  <c:v>1.2015512060790916E-2</c:v>
                </c:pt>
                <c:pt idx="6">
                  <c:v>4.6079948940089495E-2</c:v>
                </c:pt>
                <c:pt idx="7">
                  <c:v>3.0538748708697584E-2</c:v>
                </c:pt>
                <c:pt idx="8">
                  <c:v>1.4991478180098761E-2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E-B14D-A482-04F9C00C4720}"/>
            </c:ext>
          </c:extLst>
        </c:ser>
        <c:ser>
          <c:idx val="2"/>
          <c:order val="2"/>
          <c:tx>
            <c:strRef>
              <c:f>'Compiled Data'!$D$1:$D$2</c:f>
              <c:strCache>
                <c:ptCount val="2"/>
                <c:pt idx="0">
                  <c:v>Mean Absolute Detected Curvatures</c:v>
                </c:pt>
                <c:pt idx="1">
                  <c:v>1.288N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'Compiled Data'!$A$3:$A$11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'Compiled Data'!$D$3:$D$11</c:f>
              <c:numCache>
                <c:formatCode>General</c:formatCode>
                <c:ptCount val="9"/>
                <c:pt idx="0">
                  <c:v>4.6723142476276916E-2</c:v>
                </c:pt>
                <c:pt idx="1">
                  <c:v>4.3544315509081152E-2</c:v>
                </c:pt>
                <c:pt idx="2">
                  <c:v>1.4585905002412886E-2</c:v>
                </c:pt>
                <c:pt idx="3">
                  <c:v>4.220550156249215E-2</c:v>
                </c:pt>
                <c:pt idx="4">
                  <c:v>4.1468907043756921E-2</c:v>
                </c:pt>
                <c:pt idx="5">
                  <c:v>1.9772768605758519E-2</c:v>
                </c:pt>
                <c:pt idx="6">
                  <c:v>5.1843941802632944E-2</c:v>
                </c:pt>
                <c:pt idx="7">
                  <c:v>2.8329197365147486E-2</c:v>
                </c:pt>
                <c:pt idx="8">
                  <c:v>1.8989938031917258E-2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E-B14D-A482-04F9C00C4720}"/>
            </c:ext>
          </c:extLst>
        </c:ser>
        <c:ser>
          <c:idx val="3"/>
          <c:order val="3"/>
          <c:tx>
            <c:strRef>
              <c:f>'Compiled Data'!$E$1:$E$2</c:f>
              <c:strCache>
                <c:ptCount val="2"/>
                <c:pt idx="0">
                  <c:v>Mean Absolute Detected Curvatures</c:v>
                </c:pt>
                <c:pt idx="1">
                  <c:v>1.780N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'Compiled Data'!$A$3:$A$11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'Compiled Data'!$E$3:$E$11</c:f>
              <c:numCache>
                <c:formatCode>General</c:formatCode>
                <c:ptCount val="9"/>
                <c:pt idx="0">
                  <c:v>6.8832027268475232E-2</c:v>
                </c:pt>
                <c:pt idx="1">
                  <c:v>4.8730441641436521E-2</c:v>
                </c:pt>
                <c:pt idx="2">
                  <c:v>2.2271640807277997E-2</c:v>
                </c:pt>
                <c:pt idx="3">
                  <c:v>5.2289639055309235E-2</c:v>
                </c:pt>
                <c:pt idx="4">
                  <c:v>5.363745059981493E-2</c:v>
                </c:pt>
                <c:pt idx="5">
                  <c:v>1.9061952851955302E-2</c:v>
                </c:pt>
                <c:pt idx="6">
                  <c:v>4.281726056106322E-2</c:v>
                </c:pt>
                <c:pt idx="7">
                  <c:v>2.4212790069284524E-2</c:v>
                </c:pt>
                <c:pt idx="8">
                  <c:v>1.8309364701056641E-2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E-B14D-A482-04F9C00C4720}"/>
            </c:ext>
          </c:extLst>
        </c:ser>
        <c:ser>
          <c:idx val="4"/>
          <c:order val="4"/>
          <c:tx>
            <c:strRef>
              <c:f>'Compiled Data'!$F$1:$F$2</c:f>
              <c:strCache>
                <c:ptCount val="2"/>
                <c:pt idx="0">
                  <c:v>Mean Absolute Detected Curvatures</c:v>
                </c:pt>
                <c:pt idx="1">
                  <c:v>2.269N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'Compiled Data'!$A$3:$A$11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'Compiled Data'!$F$3:$F$11</c:f>
              <c:numCache>
                <c:formatCode>General</c:formatCode>
                <c:ptCount val="9"/>
                <c:pt idx="0">
                  <c:v>4.0736846952954556E-2</c:v>
                </c:pt>
                <c:pt idx="1">
                  <c:v>3.6147668657549203E-2</c:v>
                </c:pt>
                <c:pt idx="2">
                  <c:v>1.8675813325807845E-2</c:v>
                </c:pt>
                <c:pt idx="3">
                  <c:v>4.562556400198306E-2</c:v>
                </c:pt>
                <c:pt idx="4">
                  <c:v>3.8597088375825983E-2</c:v>
                </c:pt>
                <c:pt idx="5">
                  <c:v>1.8475707625523776E-2</c:v>
                </c:pt>
                <c:pt idx="6">
                  <c:v>4.9636552635152757E-2</c:v>
                </c:pt>
                <c:pt idx="7">
                  <c:v>2.9424981747764062E-2</c:v>
                </c:pt>
                <c:pt idx="8">
                  <c:v>1.5025805842817161E-2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2E-B14D-A482-04F9C00C4720}"/>
            </c:ext>
          </c:extLst>
        </c:ser>
        <c:ser>
          <c:idx val="5"/>
          <c:order val="5"/>
          <c:tx>
            <c:strRef>
              <c:f>'Compiled Data'!$G$1:$G$2</c:f>
              <c:strCache>
                <c:ptCount val="2"/>
                <c:pt idx="0">
                  <c:v>Mean Absolute Detected Curvatures</c:v>
                </c:pt>
                <c:pt idx="1">
                  <c:v>2.761N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'Compiled Data'!$A$3:$A$11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'Compiled Data'!$G$3:$G$11</c:f>
              <c:numCache>
                <c:formatCode>General</c:formatCode>
                <c:ptCount val="9"/>
                <c:pt idx="0">
                  <c:v>9.5985106448664315E-2</c:v>
                </c:pt>
                <c:pt idx="1">
                  <c:v>6.131626894789495E-2</c:v>
                </c:pt>
                <c:pt idx="2">
                  <c:v>3.063946070854524E-2</c:v>
                </c:pt>
                <c:pt idx="3">
                  <c:v>4.8612309587958348E-2</c:v>
                </c:pt>
                <c:pt idx="4">
                  <c:v>7.7324562634004626E-2</c:v>
                </c:pt>
                <c:pt idx="5">
                  <c:v>2.8714998420005321E-2</c:v>
                </c:pt>
                <c:pt idx="6">
                  <c:v>9.0017405038642848E-2</c:v>
                </c:pt>
                <c:pt idx="7">
                  <c:v>4.5694539560157607E-2</c:v>
                </c:pt>
                <c:pt idx="8">
                  <c:v>2.7727681424175938E-2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2E-B14D-A482-04F9C00C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17615"/>
        <c:axId val="937521279"/>
      </c:scatterChart>
      <c:valAx>
        <c:axId val="95191761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PAF</a:t>
                </a:r>
                <a:r>
                  <a:rPr lang="en-GB" baseline="0"/>
                  <a:t> Rail FBG Sensor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7521279"/>
        <c:crosses val="autoZero"/>
        <c:crossBetween val="midCat"/>
      </c:valAx>
      <c:valAx>
        <c:axId val="9375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191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333876851844"/>
          <c:y val="0.32431565779027643"/>
          <c:w val="0.24896021526707945"/>
          <c:h val="0.45830447483010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>
                <a:latin typeface="Arial" panose="020B0604020202020204" pitchFamily="34" charset="0"/>
                <a:cs typeface="Arial" panose="020B0604020202020204" pitchFamily="34" charset="0"/>
              </a:rPr>
              <a:t>Dynamometer (0.306N)</a:t>
            </a:r>
            <a:r>
              <a:rPr lang="en-GB" sz="1800" b="1" baseline="0">
                <a:latin typeface="Arial" panose="020B0604020202020204" pitchFamily="34" charset="0"/>
                <a:cs typeface="Arial" panose="020B0604020202020204" pitchFamily="34" charset="0"/>
              </a:rPr>
              <a:t> Compiled Curvature Runs</a:t>
            </a:r>
            <a:endParaRPr lang="en-GB" sz="18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'Dynamometer Compiled Curvatures'!$B$2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'Dynamometer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'Dynamometer Compiled Curvatures'!$B$3:$B$27</c:f>
              <c:numCache>
                <c:formatCode>General</c:formatCode>
                <c:ptCount val="25"/>
                <c:pt idx="0">
                  <c:v>4.6303033537714398E-3</c:v>
                </c:pt>
                <c:pt idx="1">
                  <c:v>7.1030127699305097E-3</c:v>
                </c:pt>
                <c:pt idx="2">
                  <c:v>9.7903664929228206E-3</c:v>
                </c:pt>
                <c:pt idx="3">
                  <c:v>1.12643668602224E-2</c:v>
                </c:pt>
                <c:pt idx="4">
                  <c:v>1.37045074204858E-2</c:v>
                </c:pt>
                <c:pt idx="5">
                  <c:v>1.8040461442801099E-2</c:v>
                </c:pt>
                <c:pt idx="6">
                  <c:v>2.3151455927857199E-2</c:v>
                </c:pt>
                <c:pt idx="7">
                  <c:v>1.9027907964452001E-2</c:v>
                </c:pt>
                <c:pt idx="8">
                  <c:v>-7.3359137132104901E-2</c:v>
                </c:pt>
                <c:pt idx="9">
                  <c:v>1.17515062954065E-2</c:v>
                </c:pt>
                <c:pt idx="10">
                  <c:v>-1.6937763670038901E-2</c:v>
                </c:pt>
                <c:pt idx="11">
                  <c:v>1.69275390123763E-2</c:v>
                </c:pt>
                <c:pt idx="12">
                  <c:v>2.4521466134174899E-2</c:v>
                </c:pt>
                <c:pt idx="13">
                  <c:v>-1.2101409026045999E-2</c:v>
                </c:pt>
                <c:pt idx="14">
                  <c:v>-9.8833336315195305E-3</c:v>
                </c:pt>
                <c:pt idx="15">
                  <c:v>1.31807493559456E-2</c:v>
                </c:pt>
                <c:pt idx="16">
                  <c:v>1.1884059097257101E-2</c:v>
                </c:pt>
                <c:pt idx="17">
                  <c:v>5.0195953555567299E-3</c:v>
                </c:pt>
                <c:pt idx="18">
                  <c:v>2.5072433286517599E-2</c:v>
                </c:pt>
                <c:pt idx="19">
                  <c:v>2.15809224339444E-2</c:v>
                </c:pt>
                <c:pt idx="20">
                  <c:v>1.99012441266085E-2</c:v>
                </c:pt>
                <c:pt idx="21">
                  <c:v>1.6655008057500899E-2</c:v>
                </c:pt>
                <c:pt idx="22">
                  <c:v>1.69325144333673E-2</c:v>
                </c:pt>
                <c:pt idx="23">
                  <c:v>1.5427922164737999E-2</c:v>
                </c:pt>
                <c:pt idx="24">
                  <c:v>1.40862378012095E-2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D-094D-850D-120E05979653}"/>
            </c:ext>
          </c:extLst>
        </c:ser>
        <c:ser>
          <c:idx val="1"/>
          <c:order val="1"/>
          <c:tx>
            <c:strRef>
              <c:f>'Dynamometer Compiled Curvatures'!$C$2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'Dynamometer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'Dynamometer Compiled Curvatures'!$C$3:$C$27</c:f>
              <c:numCache>
                <c:formatCode>General</c:formatCode>
                <c:ptCount val="25"/>
                <c:pt idx="0">
                  <c:v>2.8615299552988301E-2</c:v>
                </c:pt>
                <c:pt idx="1">
                  <c:v>2.61926455906029E-2</c:v>
                </c:pt>
                <c:pt idx="2">
                  <c:v>3.1022567805709202E-2</c:v>
                </c:pt>
                <c:pt idx="3">
                  <c:v>3.2010024624416399E-2</c:v>
                </c:pt>
                <c:pt idx="4">
                  <c:v>3.3975090765745002E-2</c:v>
                </c:pt>
                <c:pt idx="5">
                  <c:v>3.4914742523083797E-2</c:v>
                </c:pt>
                <c:pt idx="6">
                  <c:v>-8.0248981028206504E-2</c:v>
                </c:pt>
                <c:pt idx="7">
                  <c:v>-8.2073804857049099E-2</c:v>
                </c:pt>
                <c:pt idx="8">
                  <c:v>-2.7474621414618001E-2</c:v>
                </c:pt>
                <c:pt idx="9">
                  <c:v>-0.114511603231247</c:v>
                </c:pt>
                <c:pt idx="10">
                  <c:v>-7.3644247910957902E-2</c:v>
                </c:pt>
                <c:pt idx="11">
                  <c:v>-1.7065725157196801E-2</c:v>
                </c:pt>
                <c:pt idx="12">
                  <c:v>5.960335213358E-2</c:v>
                </c:pt>
                <c:pt idx="13">
                  <c:v>-3.57457515730049E-2</c:v>
                </c:pt>
                <c:pt idx="14">
                  <c:v>-3.7765428409613597E-2</c:v>
                </c:pt>
                <c:pt idx="15">
                  <c:v>4.3299281081774499E-2</c:v>
                </c:pt>
                <c:pt idx="16">
                  <c:v>2.0677733433728401E-2</c:v>
                </c:pt>
                <c:pt idx="17">
                  <c:v>1.84732226437095E-2</c:v>
                </c:pt>
                <c:pt idx="18">
                  <c:v>-7.33822141075859E-2</c:v>
                </c:pt>
                <c:pt idx="19">
                  <c:v>-6.2765747368476593E-2</c:v>
                </c:pt>
                <c:pt idx="20">
                  <c:v>-5.2329230099088297E-2</c:v>
                </c:pt>
                <c:pt idx="21">
                  <c:v>4.1539707039651597E-2</c:v>
                </c:pt>
                <c:pt idx="22">
                  <c:v>3.6204448900926701E-2</c:v>
                </c:pt>
                <c:pt idx="23">
                  <c:v>3.2486548657873503E-2</c:v>
                </c:pt>
                <c:pt idx="24">
                  <c:v>3.5485346646552798E-2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D-094D-850D-120E05979653}"/>
            </c:ext>
          </c:extLst>
        </c:ser>
        <c:ser>
          <c:idx val="2"/>
          <c:order val="2"/>
          <c:tx>
            <c:strRef>
              <c:f>'Dynamometer Compiled Curvatures'!$D$2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'Dynamometer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'Dynamometer Compiled Curvatures'!$D$3:$D$27</c:f>
              <c:numCache>
                <c:formatCode>General</c:formatCode>
                <c:ptCount val="25"/>
                <c:pt idx="0">
                  <c:v>9.7469624563649101E-4</c:v>
                </c:pt>
                <c:pt idx="1">
                  <c:v>-2.5868039165168402E-4</c:v>
                </c:pt>
                <c:pt idx="2">
                  <c:v>-1.82345679946656E-3</c:v>
                </c:pt>
                <c:pt idx="3">
                  <c:v>-2.8958508054015E-3</c:v>
                </c:pt>
                <c:pt idx="4">
                  <c:v>-5.6010571326679404E-3</c:v>
                </c:pt>
                <c:pt idx="5">
                  <c:v>-8.0635795682847105E-3</c:v>
                </c:pt>
                <c:pt idx="6">
                  <c:v>-1.29625679797261E-2</c:v>
                </c:pt>
                <c:pt idx="7">
                  <c:v>3.7748676212498E-2</c:v>
                </c:pt>
                <c:pt idx="8">
                  <c:v>-7.5762114389192503E-2</c:v>
                </c:pt>
                <c:pt idx="9">
                  <c:v>3.6446183475768702E-2</c:v>
                </c:pt>
                <c:pt idx="10">
                  <c:v>-8.3579791927603994E-2</c:v>
                </c:pt>
                <c:pt idx="11">
                  <c:v>-1.8897267588297802E-2</c:v>
                </c:pt>
                <c:pt idx="12">
                  <c:v>7.6087347870879202E-2</c:v>
                </c:pt>
                <c:pt idx="13">
                  <c:v>-1.2104269436640299E-2</c:v>
                </c:pt>
                <c:pt idx="14">
                  <c:v>-1.0840195125245301E-2</c:v>
                </c:pt>
                <c:pt idx="15">
                  <c:v>-1.9363887061537199E-2</c:v>
                </c:pt>
                <c:pt idx="16">
                  <c:v>-1.0455084438401799E-2</c:v>
                </c:pt>
                <c:pt idx="17">
                  <c:v>2.0998683294012301E-2</c:v>
                </c:pt>
                <c:pt idx="18">
                  <c:v>5.4106061419488601E-2</c:v>
                </c:pt>
                <c:pt idx="19">
                  <c:v>4.4487624679805597E-2</c:v>
                </c:pt>
                <c:pt idx="20">
                  <c:v>3.7301143737398901E-2</c:v>
                </c:pt>
                <c:pt idx="21">
                  <c:v>2.67230380072404E-2</c:v>
                </c:pt>
                <c:pt idx="22">
                  <c:v>2.1285300493327199E-2</c:v>
                </c:pt>
                <c:pt idx="23">
                  <c:v>1.17870708003641E-2</c:v>
                </c:pt>
                <c:pt idx="24">
                  <c:v>5.9469856594948503E-3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D-094D-850D-120E05979653}"/>
            </c:ext>
          </c:extLst>
        </c:ser>
        <c:ser>
          <c:idx val="3"/>
          <c:order val="3"/>
          <c:tx>
            <c:strRef>
              <c:f>'Dynamometer Compiled Curvatures'!$E$2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'Dynamometer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'Dynamometer Compiled Curvatures'!$E$3:$E$27</c:f>
              <c:numCache>
                <c:formatCode>General</c:formatCode>
                <c:ptCount val="25"/>
                <c:pt idx="0">
                  <c:v>9.2680048869647098E-3</c:v>
                </c:pt>
                <c:pt idx="1">
                  <c:v>9.2730362427310194E-3</c:v>
                </c:pt>
                <c:pt idx="2">
                  <c:v>1.09288612454505E-2</c:v>
                </c:pt>
                <c:pt idx="3">
                  <c:v>8.5191293126649897E-3</c:v>
                </c:pt>
                <c:pt idx="4">
                  <c:v>1.0912866753021101E-2</c:v>
                </c:pt>
                <c:pt idx="5">
                  <c:v>1.27667362761411E-2</c:v>
                </c:pt>
                <c:pt idx="6">
                  <c:v>-7.1431866985990702E-2</c:v>
                </c:pt>
                <c:pt idx="7">
                  <c:v>-8.5015100189201498E-2</c:v>
                </c:pt>
                <c:pt idx="8">
                  <c:v>5.5444652864962397E-2</c:v>
                </c:pt>
                <c:pt idx="9">
                  <c:v>-7.9991916374249697E-2</c:v>
                </c:pt>
                <c:pt idx="10">
                  <c:v>-4.3956117590706799E-2</c:v>
                </c:pt>
                <c:pt idx="11">
                  <c:v>-1.8870516476602799E-2</c:v>
                </c:pt>
                <c:pt idx="12">
                  <c:v>4.8233674379111503E-2</c:v>
                </c:pt>
                <c:pt idx="13">
                  <c:v>5.3203904002148E-2</c:v>
                </c:pt>
                <c:pt idx="14">
                  <c:v>3.7294958596876003E-2</c:v>
                </c:pt>
                <c:pt idx="15">
                  <c:v>-8.0885399516734097E-2</c:v>
                </c:pt>
                <c:pt idx="16">
                  <c:v>-3.61934042467957E-2</c:v>
                </c:pt>
                <c:pt idx="17">
                  <c:v>3.0253936170423001E-2</c:v>
                </c:pt>
                <c:pt idx="18">
                  <c:v>0.114847133335857</c:v>
                </c:pt>
                <c:pt idx="19">
                  <c:v>9.1296483548975793E-2</c:v>
                </c:pt>
                <c:pt idx="20">
                  <c:v>6.9871645272424995E-2</c:v>
                </c:pt>
                <c:pt idx="21">
                  <c:v>4.91156404430056E-2</c:v>
                </c:pt>
                <c:pt idx="22">
                  <c:v>3.4201195491600903E-2</c:v>
                </c:pt>
                <c:pt idx="23">
                  <c:v>3.5204542850224597E-2</c:v>
                </c:pt>
                <c:pt idx="24">
                  <c:v>3.5495465974214199E-2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D-094D-850D-120E05979653}"/>
            </c:ext>
          </c:extLst>
        </c:ser>
        <c:ser>
          <c:idx val="4"/>
          <c:order val="4"/>
          <c:tx>
            <c:strRef>
              <c:f>'Dynamometer Compiled Curvatures'!$F$2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'Dynamometer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'Dynamometer Compiled Curvatures'!$F$3:$F$27</c:f>
              <c:numCache>
                <c:formatCode>General</c:formatCode>
                <c:ptCount val="25"/>
                <c:pt idx="0">
                  <c:v>-1.8632033380017801E-2</c:v>
                </c:pt>
                <c:pt idx="1">
                  <c:v>-2.6609456447286801E-2</c:v>
                </c:pt>
                <c:pt idx="2">
                  <c:v>-3.0221051300670199E-2</c:v>
                </c:pt>
                <c:pt idx="3">
                  <c:v>-3.3377530906682697E-2</c:v>
                </c:pt>
                <c:pt idx="4">
                  <c:v>-4.0221547935297197E-2</c:v>
                </c:pt>
                <c:pt idx="5">
                  <c:v>-4.4604199808083597E-2</c:v>
                </c:pt>
                <c:pt idx="6">
                  <c:v>-4.9556922706701298E-2</c:v>
                </c:pt>
                <c:pt idx="7">
                  <c:v>3.4901016005124103E-2</c:v>
                </c:pt>
                <c:pt idx="8">
                  <c:v>8.1295821945660304E-2</c:v>
                </c:pt>
                <c:pt idx="9">
                  <c:v>4.1804665183697902E-2</c:v>
                </c:pt>
                <c:pt idx="10">
                  <c:v>-4.3049827502496599E-2</c:v>
                </c:pt>
                <c:pt idx="11">
                  <c:v>-3.5247046648377203E-2</c:v>
                </c:pt>
                <c:pt idx="12">
                  <c:v>-6.0503453202632999E-2</c:v>
                </c:pt>
                <c:pt idx="13">
                  <c:v>3.2839311899738398E-2</c:v>
                </c:pt>
                <c:pt idx="14">
                  <c:v>1.1933652518923701E-3</c:v>
                </c:pt>
                <c:pt idx="15">
                  <c:v>-4.8965305748697903E-2</c:v>
                </c:pt>
                <c:pt idx="16">
                  <c:v>2.0372193241665899E-2</c:v>
                </c:pt>
                <c:pt idx="17">
                  <c:v>3.8093701710861898E-2</c:v>
                </c:pt>
                <c:pt idx="18">
                  <c:v>5.6459431451762E-2</c:v>
                </c:pt>
                <c:pt idx="19">
                  <c:v>4.6443671528268497E-2</c:v>
                </c:pt>
                <c:pt idx="20">
                  <c:v>3.97450389603171E-2</c:v>
                </c:pt>
                <c:pt idx="21">
                  <c:v>3.11806311704684E-2</c:v>
                </c:pt>
                <c:pt idx="22">
                  <c:v>2.7219924107890502E-2</c:v>
                </c:pt>
                <c:pt idx="23">
                  <c:v>2.5869682518445802E-2</c:v>
                </c:pt>
                <c:pt idx="24">
                  <c:v>2.9442496160928699E-2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4D-094D-850D-120E05979653}"/>
            </c:ext>
          </c:extLst>
        </c:ser>
        <c:ser>
          <c:idx val="5"/>
          <c:order val="5"/>
          <c:tx>
            <c:strRef>
              <c:f>'Dynamometer Compiled Curvatures'!$G$2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7150">
                <a:solidFill>
                  <a:schemeClr val="accent6"/>
                </a:solidFill>
              </a:ln>
              <a:effectLst/>
            </c:spPr>
          </c:marker>
          <c:xVal>
            <c:numRef>
              <c:f>'Dynamometer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'Dynamometer Compiled Curvatures'!$G$3:$G$27</c:f>
              <c:numCache>
                <c:formatCode>General</c:formatCode>
                <c:ptCount val="25"/>
                <c:pt idx="0">
                  <c:v>4.9712541318686302E-3</c:v>
                </c:pt>
                <c:pt idx="1">
                  <c:v>3.1401115528651878E-3</c:v>
                </c:pt>
                <c:pt idx="2">
                  <c:v>3.9394574887891536E-3</c:v>
                </c:pt>
                <c:pt idx="3">
                  <c:v>3.1040278170439183E-3</c:v>
                </c:pt>
                <c:pt idx="4">
                  <c:v>2.5539719742573518E-3</c:v>
                </c:pt>
                <c:pt idx="5">
                  <c:v>2.610832173131536E-3</c:v>
                </c:pt>
                <c:pt idx="6">
                  <c:v>-3.8209776554553487E-2</c:v>
                </c:pt>
                <c:pt idx="7">
                  <c:v>-1.5082260972835299E-2</c:v>
                </c:pt>
                <c:pt idx="8">
                  <c:v>-7.9710796250585386E-3</c:v>
                </c:pt>
                <c:pt idx="9">
                  <c:v>-2.0900232930124718E-2</c:v>
                </c:pt>
                <c:pt idx="10">
                  <c:v>-5.2233549720360838E-2</c:v>
                </c:pt>
                <c:pt idx="11">
                  <c:v>-1.4630603371619661E-2</c:v>
                </c:pt>
                <c:pt idx="12">
                  <c:v>2.9588477463022518E-2</c:v>
                </c:pt>
                <c:pt idx="13">
                  <c:v>5.2183571732390393E-3</c:v>
                </c:pt>
                <c:pt idx="14">
                  <c:v>-4.0001266635220122E-3</c:v>
                </c:pt>
                <c:pt idx="15">
                  <c:v>-1.8546912377849823E-2</c:v>
                </c:pt>
                <c:pt idx="16">
                  <c:v>1.2570994174907798E-3</c:v>
                </c:pt>
                <c:pt idx="17">
                  <c:v>2.2567827834912686E-2</c:v>
                </c:pt>
                <c:pt idx="18">
                  <c:v>3.5420569077207857E-2</c:v>
                </c:pt>
                <c:pt idx="19">
                  <c:v>2.8208590964503538E-2</c:v>
                </c:pt>
                <c:pt idx="20">
                  <c:v>2.2897968399532238E-2</c:v>
                </c:pt>
                <c:pt idx="21">
                  <c:v>3.3042804943573381E-2</c:v>
                </c:pt>
                <c:pt idx="22">
                  <c:v>2.716867668542252E-2</c:v>
                </c:pt>
                <c:pt idx="23">
                  <c:v>2.4155153398329202E-2</c:v>
                </c:pt>
                <c:pt idx="24">
                  <c:v>2.409130644848001E-2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4D-094D-850D-120E059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23583"/>
        <c:axId val="916712399"/>
      </c:scatterChart>
      <c:valAx>
        <c:axId val="1255823583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FBG</a:t>
                </a:r>
                <a:r>
                  <a:rPr lang="en-GB" sz="1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Sensor Number</a:t>
                </a:r>
                <a:endParaRPr lang="en-GB" sz="1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12399"/>
        <c:crosses val="autoZero"/>
        <c:crossBetween val="midCat"/>
      </c:valAx>
      <c:valAx>
        <c:axId val="9167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Detected</a:t>
                </a:r>
                <a:r>
                  <a:rPr lang="en-GB" sz="1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Change in Curvature</a:t>
                </a:r>
                <a:endParaRPr lang="en-GB" sz="1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2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51638888888893"/>
          <c:y val="0.29871502606083594"/>
          <c:w val="0.12495481481481481"/>
          <c:h val="0.32153108340211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>
                <a:latin typeface="Arial" panose="020B0604020202020204" pitchFamily="34" charset="0"/>
                <a:cs typeface="Arial" panose="020B0604020202020204" pitchFamily="34" charset="0"/>
              </a:rPr>
              <a:t>The Change in Curvature Profile Across the PAF Rail with the dynamometer (0.306N) attached</a:t>
            </a:r>
            <a:endParaRPr lang="en-GB" sz="18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'Dynamometer Compiled Curvatures'!$L$2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'Dynamometer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'Dynamometer Compiled Curvatures'!$L$3:$L$11</c:f>
              <c:numCache>
                <c:formatCode>General</c:formatCode>
                <c:ptCount val="9"/>
                <c:pt idx="0">
                  <c:v>1.17515062954065E-2</c:v>
                </c:pt>
                <c:pt idx="1">
                  <c:v>-1.6937763670038901E-2</c:v>
                </c:pt>
                <c:pt idx="2">
                  <c:v>1.69275390123763E-2</c:v>
                </c:pt>
                <c:pt idx="3">
                  <c:v>2.4521466134174899E-2</c:v>
                </c:pt>
                <c:pt idx="4">
                  <c:v>-1.2101409026045999E-2</c:v>
                </c:pt>
                <c:pt idx="5">
                  <c:v>-9.8833336315195305E-3</c:v>
                </c:pt>
                <c:pt idx="6">
                  <c:v>1.31807493559456E-2</c:v>
                </c:pt>
                <c:pt idx="7">
                  <c:v>1.1884059097257101E-2</c:v>
                </c:pt>
                <c:pt idx="8">
                  <c:v>5.0195953555567299E-3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7-0D44-967D-D0321B86C44D}"/>
            </c:ext>
          </c:extLst>
        </c:ser>
        <c:ser>
          <c:idx val="1"/>
          <c:order val="1"/>
          <c:tx>
            <c:strRef>
              <c:f>'Dynamometer Compiled Curvatures'!$M$2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'Dynamometer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'Dynamometer Compiled Curvatures'!$M$3:$M$11</c:f>
              <c:numCache>
                <c:formatCode>General</c:formatCode>
                <c:ptCount val="9"/>
                <c:pt idx="0">
                  <c:v>-0.114511603231247</c:v>
                </c:pt>
                <c:pt idx="1">
                  <c:v>-7.3644247910957902E-2</c:v>
                </c:pt>
                <c:pt idx="2">
                  <c:v>-1.7065725157196801E-2</c:v>
                </c:pt>
                <c:pt idx="3">
                  <c:v>5.960335213358E-2</c:v>
                </c:pt>
                <c:pt idx="4">
                  <c:v>-3.57457515730049E-2</c:v>
                </c:pt>
                <c:pt idx="5">
                  <c:v>-3.7765428409613597E-2</c:v>
                </c:pt>
                <c:pt idx="6">
                  <c:v>4.3299281081774499E-2</c:v>
                </c:pt>
                <c:pt idx="7">
                  <c:v>2.0677733433728401E-2</c:v>
                </c:pt>
                <c:pt idx="8">
                  <c:v>1.84732226437095E-2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7-0D44-967D-D0321B86C44D}"/>
            </c:ext>
          </c:extLst>
        </c:ser>
        <c:ser>
          <c:idx val="2"/>
          <c:order val="2"/>
          <c:tx>
            <c:strRef>
              <c:f>'Dynamometer Compiled Curvatures'!$N$2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'Dynamometer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'Dynamometer Compiled Curvatures'!$N$3:$N$11</c:f>
              <c:numCache>
                <c:formatCode>General</c:formatCode>
                <c:ptCount val="9"/>
                <c:pt idx="0">
                  <c:v>3.6446183475768702E-2</c:v>
                </c:pt>
                <c:pt idx="1">
                  <c:v>-8.3579791927603994E-2</c:v>
                </c:pt>
                <c:pt idx="2">
                  <c:v>-1.8897267588297802E-2</c:v>
                </c:pt>
                <c:pt idx="3">
                  <c:v>7.6087347870879202E-2</c:v>
                </c:pt>
                <c:pt idx="4">
                  <c:v>-1.2104269436640299E-2</c:v>
                </c:pt>
                <c:pt idx="5">
                  <c:v>-1.0840195125245301E-2</c:v>
                </c:pt>
                <c:pt idx="6">
                  <c:v>-1.9363887061537199E-2</c:v>
                </c:pt>
                <c:pt idx="7">
                  <c:v>-1.0455084438401799E-2</c:v>
                </c:pt>
                <c:pt idx="8">
                  <c:v>2.0998683294012301E-2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7-0D44-967D-D0321B86C44D}"/>
            </c:ext>
          </c:extLst>
        </c:ser>
        <c:ser>
          <c:idx val="3"/>
          <c:order val="3"/>
          <c:tx>
            <c:strRef>
              <c:f>'Dynamometer Compiled Curvatures'!$O$2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'Dynamometer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'Dynamometer Compiled Curvatures'!$O$3:$O$11</c:f>
              <c:numCache>
                <c:formatCode>General</c:formatCode>
                <c:ptCount val="9"/>
                <c:pt idx="0">
                  <c:v>-7.9991916374249697E-2</c:v>
                </c:pt>
                <c:pt idx="1">
                  <c:v>-4.3956117590706799E-2</c:v>
                </c:pt>
                <c:pt idx="2">
                  <c:v>-1.8870516476602799E-2</c:v>
                </c:pt>
                <c:pt idx="3">
                  <c:v>4.8233674379111503E-2</c:v>
                </c:pt>
                <c:pt idx="4">
                  <c:v>5.3203904002148E-2</c:v>
                </c:pt>
                <c:pt idx="5">
                  <c:v>3.7294958596876003E-2</c:v>
                </c:pt>
                <c:pt idx="6">
                  <c:v>-8.0885399516734097E-2</c:v>
                </c:pt>
                <c:pt idx="7">
                  <c:v>-3.61934042467957E-2</c:v>
                </c:pt>
                <c:pt idx="8">
                  <c:v>3.0253936170423001E-2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7-0D44-967D-D0321B86C44D}"/>
            </c:ext>
          </c:extLst>
        </c:ser>
        <c:ser>
          <c:idx val="4"/>
          <c:order val="4"/>
          <c:tx>
            <c:strRef>
              <c:f>'Dynamometer Compiled Curvatures'!$P$2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'Dynamometer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'Dynamometer Compiled Curvatures'!$P$3:$P$11</c:f>
              <c:numCache>
                <c:formatCode>General</c:formatCode>
                <c:ptCount val="9"/>
                <c:pt idx="0">
                  <c:v>4.1804665183697902E-2</c:v>
                </c:pt>
                <c:pt idx="1">
                  <c:v>-4.3049827502496599E-2</c:v>
                </c:pt>
                <c:pt idx="2">
                  <c:v>-3.5247046648377203E-2</c:v>
                </c:pt>
                <c:pt idx="3">
                  <c:v>-6.0503453202632999E-2</c:v>
                </c:pt>
                <c:pt idx="4">
                  <c:v>3.2839311899738398E-2</c:v>
                </c:pt>
                <c:pt idx="5">
                  <c:v>1.1933652518923701E-3</c:v>
                </c:pt>
                <c:pt idx="6">
                  <c:v>-4.8965305748697903E-2</c:v>
                </c:pt>
                <c:pt idx="7">
                  <c:v>2.0372193241665899E-2</c:v>
                </c:pt>
                <c:pt idx="8">
                  <c:v>3.8093701710861898E-2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7-0D44-967D-D0321B86C44D}"/>
            </c:ext>
          </c:extLst>
        </c:ser>
        <c:ser>
          <c:idx val="5"/>
          <c:order val="5"/>
          <c:tx>
            <c:strRef>
              <c:f>'Dynamometer Compiled Curvatures'!$Q$2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'Dynamometer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'Dynamometer Compiled Curvatures'!$Q$3:$Q$11</c:f>
              <c:numCache>
                <c:formatCode>General</c:formatCode>
                <c:ptCount val="9"/>
                <c:pt idx="0">
                  <c:v>-2.0900232930124718E-2</c:v>
                </c:pt>
                <c:pt idx="1">
                  <c:v>-5.2233549720360838E-2</c:v>
                </c:pt>
                <c:pt idx="2">
                  <c:v>-1.4630603371619661E-2</c:v>
                </c:pt>
                <c:pt idx="3">
                  <c:v>2.9588477463022518E-2</c:v>
                </c:pt>
                <c:pt idx="4">
                  <c:v>5.2183571732390393E-3</c:v>
                </c:pt>
                <c:pt idx="5">
                  <c:v>-4.0001266635220122E-3</c:v>
                </c:pt>
                <c:pt idx="6">
                  <c:v>-1.8546912377849823E-2</c:v>
                </c:pt>
                <c:pt idx="7">
                  <c:v>1.2570994174907798E-3</c:v>
                </c:pt>
                <c:pt idx="8">
                  <c:v>2.2567827834912686E-2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27-0D44-967D-D0321B86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17615"/>
        <c:axId val="937521279"/>
      </c:scatterChart>
      <c:valAx>
        <c:axId val="95191761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PAF Rail FBG Sensor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7521279"/>
        <c:crosses val="autoZero"/>
        <c:crossBetween val="midCat"/>
      </c:valAx>
      <c:valAx>
        <c:axId val="9375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191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>
                <a:latin typeface="Arial" panose="020B0604020202020204" pitchFamily="34" charset="0"/>
                <a:cs typeface="Arial" panose="020B0604020202020204" pitchFamily="34" charset="0"/>
              </a:rPr>
              <a:t>Change</a:t>
            </a:r>
            <a:r>
              <a:rPr lang="en-GB" sz="1800" baseline="0">
                <a:latin typeface="Arial" panose="020B0604020202020204" pitchFamily="34" charset="0"/>
                <a:cs typeface="Arial" panose="020B0604020202020204" pitchFamily="34" charset="0"/>
              </a:rPr>
              <a:t> in Curvatures across PAF rail with 1.288N</a:t>
            </a:r>
            <a:endParaRPr lang="en-GB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'1N Compiled Curvatures'!$L$2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'1N Compiled Curvatures'!$L$3:$L$11</c:f>
              <c:numCache>
                <c:formatCode>General</c:formatCode>
                <c:ptCount val="9"/>
                <c:pt idx="0">
                  <c:v>4.0318793768580198E-2</c:v>
                </c:pt>
                <c:pt idx="1">
                  <c:v>-6.6326745808322499E-2</c:v>
                </c:pt>
                <c:pt idx="2">
                  <c:v>-1.47377957365495E-2</c:v>
                </c:pt>
                <c:pt idx="3">
                  <c:v>5.6192515591845203E-2</c:v>
                </c:pt>
                <c:pt idx="4">
                  <c:v>1.20568771117392E-2</c:v>
                </c:pt>
                <c:pt idx="5">
                  <c:v>-2.2374757139780301E-2</c:v>
                </c:pt>
                <c:pt idx="6">
                  <c:v>-4.41825073514917E-2</c:v>
                </c:pt>
                <c:pt idx="7">
                  <c:v>-3.3897204497242997E-2</c:v>
                </c:pt>
                <c:pt idx="8">
                  <c:v>1.6004729978987602E-2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6-614E-AB2E-6329034D46DC}"/>
            </c:ext>
          </c:extLst>
        </c:ser>
        <c:ser>
          <c:idx val="1"/>
          <c:order val="1"/>
          <c:tx>
            <c:strRef>
              <c:f>'1N Compiled Curvatures'!$M$2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'1N Compiled Curvatures'!$M$3:$M$11</c:f>
              <c:numCache>
                <c:formatCode>General</c:formatCode>
                <c:ptCount val="9"/>
                <c:pt idx="0">
                  <c:v>2.65929845559916E-2</c:v>
                </c:pt>
                <c:pt idx="1">
                  <c:v>-1.27559064638569E-2</c:v>
                </c:pt>
                <c:pt idx="2">
                  <c:v>-1.8269724161839699E-2</c:v>
                </c:pt>
                <c:pt idx="3">
                  <c:v>8.2490579507358205E-3</c:v>
                </c:pt>
                <c:pt idx="4">
                  <c:v>9.9315906938874904E-2</c:v>
                </c:pt>
                <c:pt idx="5">
                  <c:v>-2.8821380685457001E-2</c:v>
                </c:pt>
                <c:pt idx="6">
                  <c:v>-6.6411132989494803E-2</c:v>
                </c:pt>
                <c:pt idx="7">
                  <c:v>1.7035103507821499E-2</c:v>
                </c:pt>
                <c:pt idx="8">
                  <c:v>2.29353389134444E-2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6-614E-AB2E-6329034D46DC}"/>
            </c:ext>
          </c:extLst>
        </c:ser>
        <c:ser>
          <c:idx val="2"/>
          <c:order val="2"/>
          <c:tx>
            <c:strRef>
              <c:f>'1N Compiled Curvatures'!$N$2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'1N Compiled Curvatures'!$N$3:$N$11</c:f>
              <c:numCache>
                <c:formatCode>General</c:formatCode>
                <c:ptCount val="9"/>
                <c:pt idx="0">
                  <c:v>2.0856177427383899E-2</c:v>
                </c:pt>
                <c:pt idx="1">
                  <c:v>-2.3761329697682999E-2</c:v>
                </c:pt>
                <c:pt idx="2">
                  <c:v>1.7906160303561802E-2</c:v>
                </c:pt>
                <c:pt idx="3">
                  <c:v>3.7131398730135601E-2</c:v>
                </c:pt>
                <c:pt idx="4">
                  <c:v>-2.3005235771502298E-2</c:v>
                </c:pt>
                <c:pt idx="5">
                  <c:v>-1.09624436154527E-2</c:v>
                </c:pt>
                <c:pt idx="6">
                  <c:v>6.1491595464048601E-2</c:v>
                </c:pt>
                <c:pt idx="7">
                  <c:v>-5.7095881307437098E-2</c:v>
                </c:pt>
                <c:pt idx="8">
                  <c:v>7.0320164696401899E-3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6-614E-AB2E-6329034D46DC}"/>
            </c:ext>
          </c:extLst>
        </c:ser>
        <c:ser>
          <c:idx val="3"/>
          <c:order val="3"/>
          <c:tx>
            <c:strRef>
              <c:f>'1N Compiled Curvatures'!$O$2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'1N Compiled Curvatures'!$O$3:$O$11</c:f>
              <c:numCache>
                <c:formatCode>General</c:formatCode>
                <c:ptCount val="9"/>
                <c:pt idx="0">
                  <c:v>-0.13091623758754001</c:v>
                </c:pt>
                <c:pt idx="1">
                  <c:v>-7.3286056001388503E-2</c:v>
                </c:pt>
                <c:pt idx="2">
                  <c:v>-1.6245060145337401E-2</c:v>
                </c:pt>
                <c:pt idx="3">
                  <c:v>6.1338038915771699E-2</c:v>
                </c:pt>
                <c:pt idx="4">
                  <c:v>3.3145868564407197E-2</c:v>
                </c:pt>
                <c:pt idx="5">
                  <c:v>2.0996529511164701E-2</c:v>
                </c:pt>
                <c:pt idx="6">
                  <c:v>-5.9508173555689797E-2</c:v>
                </c:pt>
                <c:pt idx="7">
                  <c:v>-2.27549672919138E-2</c:v>
                </c:pt>
                <c:pt idx="8">
                  <c:v>-2.9370360697369698E-2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A6-614E-AB2E-6329034D46DC}"/>
            </c:ext>
          </c:extLst>
        </c:ser>
        <c:ser>
          <c:idx val="4"/>
          <c:order val="4"/>
          <c:tx>
            <c:strRef>
              <c:f>'1N Compiled Curvatures'!$P$2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'1N Compiled Curvatures'!$P$3:$P$11</c:f>
              <c:numCache>
                <c:formatCode>General</c:formatCode>
                <c:ptCount val="9"/>
                <c:pt idx="0">
                  <c:v>1.4931519041888899E-2</c:v>
                </c:pt>
                <c:pt idx="1">
                  <c:v>-4.1591539574154901E-2</c:v>
                </c:pt>
                <c:pt idx="2">
                  <c:v>-5.7707846647760304E-3</c:v>
                </c:pt>
                <c:pt idx="3">
                  <c:v>-4.8116496623972403E-2</c:v>
                </c:pt>
                <c:pt idx="4">
                  <c:v>3.9820646832260997E-2</c:v>
                </c:pt>
                <c:pt idx="5">
                  <c:v>1.57087320769379E-2</c:v>
                </c:pt>
                <c:pt idx="6">
                  <c:v>-2.76262996524398E-2</c:v>
                </c:pt>
                <c:pt idx="7">
                  <c:v>-1.0862830221321999E-2</c:v>
                </c:pt>
                <c:pt idx="8">
                  <c:v>-1.9607244100144399E-2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A6-614E-AB2E-6329034D46DC}"/>
            </c:ext>
          </c:extLst>
        </c:ser>
        <c:ser>
          <c:idx val="5"/>
          <c:order val="5"/>
          <c:tx>
            <c:strRef>
              <c:f>'1N Compiled Curvatures'!$Q$2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'1N Compiled Curvatures'!$K$3:$K$11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'1N Compiled Curvatures'!$Q$3:$Q$11</c:f>
              <c:numCache>
                <c:formatCode>General</c:formatCode>
                <c:ptCount val="9"/>
                <c:pt idx="0">
                  <c:v>-5.6433525587390844E-3</c:v>
                </c:pt>
                <c:pt idx="1">
                  <c:v>-4.3544315509081152E-2</c:v>
                </c:pt>
                <c:pt idx="2">
                  <c:v>-7.4234408809881634E-3</c:v>
                </c:pt>
                <c:pt idx="3">
                  <c:v>2.2958902912903183E-2</c:v>
                </c:pt>
                <c:pt idx="4">
                  <c:v>3.2266812735156004E-2</c:v>
                </c:pt>
                <c:pt idx="5">
                  <c:v>-5.0906639705174794E-3</c:v>
                </c:pt>
                <c:pt idx="6">
                  <c:v>-2.7247303617013503E-2</c:v>
                </c:pt>
                <c:pt idx="7">
                  <c:v>-2.1515155962018879E-2</c:v>
                </c:pt>
                <c:pt idx="8">
                  <c:v>-6.0110388708838199E-4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A6-614E-AB2E-6329034D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17615"/>
        <c:axId val="937521279"/>
      </c:scatterChart>
      <c:valAx>
        <c:axId val="95191761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/>
                  <a:t>PAF Rail FBG Sensor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7521279"/>
        <c:crosses val="autoZero"/>
        <c:crossBetween val="midCat"/>
      </c:valAx>
      <c:valAx>
        <c:axId val="9375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/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191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>
                <a:latin typeface="Arial" panose="020B0604020202020204" pitchFamily="34" charset="0"/>
                <a:cs typeface="Arial" panose="020B0604020202020204" pitchFamily="34" charset="0"/>
              </a:rPr>
              <a:t>1.288N</a:t>
            </a:r>
            <a:r>
              <a:rPr lang="en-GB" sz="1800" b="1" baseline="0">
                <a:latin typeface="Arial" panose="020B0604020202020204" pitchFamily="34" charset="0"/>
                <a:cs typeface="Arial" panose="020B0604020202020204" pitchFamily="34" charset="0"/>
              </a:rPr>
              <a:t> Compiled Curvature Runs</a:t>
            </a:r>
            <a:endParaRPr lang="en-GB" sz="18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'1N Compiled Curvatures'!$B$2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'1N Compiled Curvatures'!$B$3:$B$27</c:f>
              <c:numCache>
                <c:formatCode>General</c:formatCode>
                <c:ptCount val="25"/>
                <c:pt idx="0">
                  <c:v>-1.4848757689817201E-2</c:v>
                </c:pt>
                <c:pt idx="1">
                  <c:v>-2.1817697402992199E-2</c:v>
                </c:pt>
                <c:pt idx="2">
                  <c:v>-2.29902905063297E-2</c:v>
                </c:pt>
                <c:pt idx="3">
                  <c:v>-2.6245971891198299E-2</c:v>
                </c:pt>
                <c:pt idx="4">
                  <c:v>-3.1447463411105998E-2</c:v>
                </c:pt>
                <c:pt idx="5">
                  <c:v>-3.3764407182966201E-2</c:v>
                </c:pt>
                <c:pt idx="6">
                  <c:v>-9.66373929583411E-3</c:v>
                </c:pt>
                <c:pt idx="7">
                  <c:v>4.9799592024825999E-2</c:v>
                </c:pt>
                <c:pt idx="8">
                  <c:v>0.113171561716937</c:v>
                </c:pt>
                <c:pt idx="9">
                  <c:v>4.0318793768580198E-2</c:v>
                </c:pt>
                <c:pt idx="10">
                  <c:v>-6.6326745808322499E-2</c:v>
                </c:pt>
                <c:pt idx="11">
                  <c:v>-1.47377957365495E-2</c:v>
                </c:pt>
                <c:pt idx="12">
                  <c:v>5.6192515591845203E-2</c:v>
                </c:pt>
                <c:pt idx="13">
                  <c:v>1.20568771117392E-2</c:v>
                </c:pt>
                <c:pt idx="14">
                  <c:v>-2.2374757139780301E-2</c:v>
                </c:pt>
                <c:pt idx="15">
                  <c:v>-4.41825073514917E-2</c:v>
                </c:pt>
                <c:pt idx="16">
                  <c:v>-3.3897204497242997E-2</c:v>
                </c:pt>
                <c:pt idx="17">
                  <c:v>1.6004729978987602E-2</c:v>
                </c:pt>
                <c:pt idx="18">
                  <c:v>8.1573767687848797E-2</c:v>
                </c:pt>
                <c:pt idx="19">
                  <c:v>6.9067333394292996E-2</c:v>
                </c:pt>
                <c:pt idx="20">
                  <c:v>5.7322530350675097E-2</c:v>
                </c:pt>
                <c:pt idx="21">
                  <c:v>4.5599170645438399E-2</c:v>
                </c:pt>
                <c:pt idx="22">
                  <c:v>3.7159679553317101E-2</c:v>
                </c:pt>
                <c:pt idx="23">
                  <c:v>3.1390109483027298E-2</c:v>
                </c:pt>
                <c:pt idx="24">
                  <c:v>3.2384600076764997E-2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D-094D-850D-120E05979653}"/>
            </c:ext>
          </c:extLst>
        </c:ser>
        <c:ser>
          <c:idx val="1"/>
          <c:order val="1"/>
          <c:tx>
            <c:strRef>
              <c:f>'1N Compiled Curvatures'!$C$2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'1N Compiled Curvatures'!$C$3:$C$27</c:f>
              <c:numCache>
                <c:formatCode>General</c:formatCode>
                <c:ptCount val="25"/>
                <c:pt idx="0">
                  <c:v>-4.6230720629181904E-3</c:v>
                </c:pt>
                <c:pt idx="1">
                  <c:v>-8.2546773241504098E-3</c:v>
                </c:pt>
                <c:pt idx="2">
                  <c:v>-9.4155075189941602E-3</c:v>
                </c:pt>
                <c:pt idx="3">
                  <c:v>-1.26537625738021E-2</c:v>
                </c:pt>
                <c:pt idx="4">
                  <c:v>-1.6176062112769299E-2</c:v>
                </c:pt>
                <c:pt idx="5">
                  <c:v>-1.9875205261055798E-2</c:v>
                </c:pt>
                <c:pt idx="6">
                  <c:v>-2.80502502377563E-2</c:v>
                </c:pt>
                <c:pt idx="7">
                  <c:v>3.5487651570791E-2</c:v>
                </c:pt>
                <c:pt idx="8">
                  <c:v>-8.5193629363029905E-2</c:v>
                </c:pt>
                <c:pt idx="9">
                  <c:v>2.65929845559916E-2</c:v>
                </c:pt>
                <c:pt idx="10">
                  <c:v>-1.27559064638569E-2</c:v>
                </c:pt>
                <c:pt idx="11">
                  <c:v>-1.8269724161839699E-2</c:v>
                </c:pt>
                <c:pt idx="12">
                  <c:v>8.2490579507358205E-3</c:v>
                </c:pt>
                <c:pt idx="13">
                  <c:v>9.9315906938874904E-2</c:v>
                </c:pt>
                <c:pt idx="14">
                  <c:v>-2.8821380685457001E-2</c:v>
                </c:pt>
                <c:pt idx="15">
                  <c:v>-6.6411132989494803E-2</c:v>
                </c:pt>
                <c:pt idx="16">
                  <c:v>1.7035103507821499E-2</c:v>
                </c:pt>
                <c:pt idx="17">
                  <c:v>2.29353389134444E-2</c:v>
                </c:pt>
                <c:pt idx="18">
                  <c:v>2.3077991866871098E-2</c:v>
                </c:pt>
                <c:pt idx="19">
                  <c:v>2.4163582064033799E-2</c:v>
                </c:pt>
                <c:pt idx="20">
                  <c:v>2.6497393719546E-2</c:v>
                </c:pt>
                <c:pt idx="21">
                  <c:v>2.7478552854347499E-2</c:v>
                </c:pt>
                <c:pt idx="22">
                  <c:v>3.0081027890783801E-2</c:v>
                </c:pt>
                <c:pt idx="23">
                  <c:v>3.0959175536719001E-2</c:v>
                </c:pt>
                <c:pt idx="24">
                  <c:v>3.2199169680403997E-2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D-094D-850D-120E05979653}"/>
            </c:ext>
          </c:extLst>
        </c:ser>
        <c:ser>
          <c:idx val="2"/>
          <c:order val="2"/>
          <c:tx>
            <c:strRef>
              <c:f>'1N Compiled Curvatures'!$D$2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'1N Compiled Curvatures'!$D$3:$D$27</c:f>
              <c:numCache>
                <c:formatCode>General</c:formatCode>
                <c:ptCount val="25"/>
                <c:pt idx="0">
                  <c:v>4.0384148884483901E-3</c:v>
                </c:pt>
                <c:pt idx="1">
                  <c:v>7.5843152641541598E-3</c:v>
                </c:pt>
                <c:pt idx="2">
                  <c:v>8.5259845074666194E-3</c:v>
                </c:pt>
                <c:pt idx="3">
                  <c:v>9.9295476502529092E-3</c:v>
                </c:pt>
                <c:pt idx="4">
                  <c:v>1.33240994481558E-2</c:v>
                </c:pt>
                <c:pt idx="5">
                  <c:v>1.82474626718344E-2</c:v>
                </c:pt>
                <c:pt idx="6">
                  <c:v>1.44183817342954E-2</c:v>
                </c:pt>
                <c:pt idx="7">
                  <c:v>-1.5632467768429002E-2</c:v>
                </c:pt>
                <c:pt idx="8">
                  <c:v>2.2669645936660501E-2</c:v>
                </c:pt>
                <c:pt idx="9">
                  <c:v>2.0856177427383899E-2</c:v>
                </c:pt>
                <c:pt idx="10">
                  <c:v>-2.3761329697682999E-2</c:v>
                </c:pt>
                <c:pt idx="11">
                  <c:v>1.7906160303561802E-2</c:v>
                </c:pt>
                <c:pt idx="12">
                  <c:v>3.7131398730135601E-2</c:v>
                </c:pt>
                <c:pt idx="13">
                  <c:v>-2.3005235771502298E-2</c:v>
                </c:pt>
                <c:pt idx="14">
                  <c:v>-1.09624436154527E-2</c:v>
                </c:pt>
                <c:pt idx="15">
                  <c:v>6.1491595464048601E-2</c:v>
                </c:pt>
                <c:pt idx="16">
                  <c:v>-5.7095881307437098E-2</c:v>
                </c:pt>
                <c:pt idx="17">
                  <c:v>7.0320164696401899E-3</c:v>
                </c:pt>
                <c:pt idx="18">
                  <c:v>-3.7984056936238901E-2</c:v>
                </c:pt>
                <c:pt idx="19">
                  <c:v>-3.4553456058120803E-2</c:v>
                </c:pt>
                <c:pt idx="20">
                  <c:v>-3.2204220132225798E-2</c:v>
                </c:pt>
                <c:pt idx="21">
                  <c:v>2.6438469099176E-2</c:v>
                </c:pt>
                <c:pt idx="22">
                  <c:v>2.45933813463977E-2</c:v>
                </c:pt>
                <c:pt idx="23">
                  <c:v>2.0466939981621898E-2</c:v>
                </c:pt>
                <c:pt idx="24">
                  <c:v>1.5372960689298E-2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D-094D-850D-120E05979653}"/>
            </c:ext>
          </c:extLst>
        </c:ser>
        <c:ser>
          <c:idx val="3"/>
          <c:order val="3"/>
          <c:tx>
            <c:strRef>
              <c:f>'1N Compiled Curvatures'!$E$2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'1N Compiled Curvatures'!$E$3:$E$27</c:f>
              <c:numCache>
                <c:formatCode>General</c:formatCode>
                <c:ptCount val="25"/>
                <c:pt idx="0">
                  <c:v>3.08828917346246E-2</c:v>
                </c:pt>
                <c:pt idx="1">
                  <c:v>3.24227734268481E-2</c:v>
                </c:pt>
                <c:pt idx="2">
                  <c:v>3.8979247473884197E-2</c:v>
                </c:pt>
                <c:pt idx="3">
                  <c:v>4.4181152611991001E-2</c:v>
                </c:pt>
                <c:pt idx="4">
                  <c:v>4.8731062244558698E-2</c:v>
                </c:pt>
                <c:pt idx="5">
                  <c:v>5.5688102223546303E-2</c:v>
                </c:pt>
                <c:pt idx="6">
                  <c:v>-8.3562151031821505E-2</c:v>
                </c:pt>
                <c:pt idx="7">
                  <c:v>-0.118565508723084</c:v>
                </c:pt>
                <c:pt idx="8">
                  <c:v>-0.107737687933659</c:v>
                </c:pt>
                <c:pt idx="9">
                  <c:v>-0.13091623758754001</c:v>
                </c:pt>
                <c:pt idx="10">
                  <c:v>-7.3286056001388503E-2</c:v>
                </c:pt>
                <c:pt idx="11">
                  <c:v>-1.6245060145337401E-2</c:v>
                </c:pt>
                <c:pt idx="12">
                  <c:v>6.1338038915771699E-2</c:v>
                </c:pt>
                <c:pt idx="13">
                  <c:v>3.3145868564407197E-2</c:v>
                </c:pt>
                <c:pt idx="14">
                  <c:v>2.0996529511164701E-2</c:v>
                </c:pt>
                <c:pt idx="15">
                  <c:v>-5.9508173555689797E-2</c:v>
                </c:pt>
                <c:pt idx="16">
                  <c:v>-2.27549672919138E-2</c:v>
                </c:pt>
                <c:pt idx="17">
                  <c:v>-2.9370360697369698E-2</c:v>
                </c:pt>
                <c:pt idx="18">
                  <c:v>6.3910404859465697E-2</c:v>
                </c:pt>
                <c:pt idx="19">
                  <c:v>5.55877731306645E-2</c:v>
                </c:pt>
                <c:pt idx="20">
                  <c:v>5.0273138142082001E-2</c:v>
                </c:pt>
                <c:pt idx="21">
                  <c:v>4.2589992097346402E-2</c:v>
                </c:pt>
                <c:pt idx="22">
                  <c:v>3.6073973799522402E-2</c:v>
                </c:pt>
                <c:pt idx="23">
                  <c:v>3.2177792872655299E-2</c:v>
                </c:pt>
                <c:pt idx="24">
                  <c:v>3.0361426232187998E-2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D-094D-850D-120E05979653}"/>
            </c:ext>
          </c:extLst>
        </c:ser>
        <c:ser>
          <c:idx val="4"/>
          <c:order val="4"/>
          <c:tx>
            <c:strRef>
              <c:f>'1N Compiled Curvatures'!$F$2</c:f>
              <c:strCache>
                <c:ptCount val="1"/>
                <c:pt idx="0">
                  <c:v>Run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'1N Compiled Curvatures'!$F$3:$F$27</c:f>
              <c:numCache>
                <c:formatCode>General</c:formatCode>
                <c:ptCount val="25"/>
                <c:pt idx="0">
                  <c:v>-1.62583852127893E-2</c:v>
                </c:pt>
                <c:pt idx="1">
                  <c:v>-2.18892795364093E-2</c:v>
                </c:pt>
                <c:pt idx="2">
                  <c:v>-1.9159852932717499E-2</c:v>
                </c:pt>
                <c:pt idx="3">
                  <c:v>-2.3968849681426901E-2</c:v>
                </c:pt>
                <c:pt idx="4">
                  <c:v>-2.52990598076917E-2</c:v>
                </c:pt>
                <c:pt idx="5">
                  <c:v>-2.75211726388273E-2</c:v>
                </c:pt>
                <c:pt idx="6">
                  <c:v>-3.8684887348679503E-2</c:v>
                </c:pt>
                <c:pt idx="7">
                  <c:v>6.8920569724338104E-2</c:v>
                </c:pt>
                <c:pt idx="8">
                  <c:v>0.231935902269224</c:v>
                </c:pt>
                <c:pt idx="9">
                  <c:v>1.4931519041888899E-2</c:v>
                </c:pt>
                <c:pt idx="10">
                  <c:v>-4.1591539574154901E-2</c:v>
                </c:pt>
                <c:pt idx="11">
                  <c:v>-5.7707846647760304E-3</c:v>
                </c:pt>
                <c:pt idx="12">
                  <c:v>-4.8116496623972403E-2</c:v>
                </c:pt>
                <c:pt idx="13">
                  <c:v>3.9820646832260997E-2</c:v>
                </c:pt>
                <c:pt idx="14">
                  <c:v>1.57087320769379E-2</c:v>
                </c:pt>
                <c:pt idx="15">
                  <c:v>-2.76262996524398E-2</c:v>
                </c:pt>
                <c:pt idx="16">
                  <c:v>-1.0862830221321999E-2</c:v>
                </c:pt>
                <c:pt idx="17">
                  <c:v>-1.9607244100144399E-2</c:v>
                </c:pt>
                <c:pt idx="18">
                  <c:v>7.6022215289271902E-2</c:v>
                </c:pt>
                <c:pt idx="19">
                  <c:v>6.8600406906692696E-2</c:v>
                </c:pt>
                <c:pt idx="20">
                  <c:v>6.1315697989609903E-2</c:v>
                </c:pt>
                <c:pt idx="21">
                  <c:v>5.1362011464312303E-2</c:v>
                </c:pt>
                <c:pt idx="22">
                  <c:v>4.3030219469354897E-2</c:v>
                </c:pt>
                <c:pt idx="23">
                  <c:v>3.7559993371063798E-2</c:v>
                </c:pt>
                <c:pt idx="24">
                  <c:v>3.3396836659435998E-2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4D-094D-850D-120E05979653}"/>
            </c:ext>
          </c:extLst>
        </c:ser>
        <c:ser>
          <c:idx val="5"/>
          <c:order val="5"/>
          <c:tx>
            <c:strRef>
              <c:f>'1N Compiled Curvatures'!$G$2</c:f>
              <c:strCache>
                <c:ptCount val="1"/>
                <c:pt idx="0">
                  <c:v>Mean Curvature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7150">
                <a:solidFill>
                  <a:schemeClr val="accent6"/>
                </a:solidFill>
              </a:ln>
              <a:effectLst/>
            </c:spPr>
          </c:marker>
          <c:xVal>
            <c:numRef>
              <c:f>'1N Compiled Curvatures'!$A$3:$A$27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'1N Compiled Curvatures'!$G$3:$G$27</c:f>
              <c:numCache>
                <c:formatCode>General</c:formatCode>
                <c:ptCount val="25"/>
                <c:pt idx="0">
                  <c:v>-1.6178166849034023E-4</c:v>
                </c:pt>
                <c:pt idx="1">
                  <c:v>-2.3909131145099299E-3</c:v>
                </c:pt>
                <c:pt idx="2">
                  <c:v>-8.1208379533810886E-4</c:v>
                </c:pt>
                <c:pt idx="3">
                  <c:v>-1.7515767768366774E-3</c:v>
                </c:pt>
                <c:pt idx="4">
                  <c:v>-2.1734847277704991E-3</c:v>
                </c:pt>
                <c:pt idx="5">
                  <c:v>-1.4450440374937201E-3</c:v>
                </c:pt>
                <c:pt idx="6">
                  <c:v>-2.9108529235959201E-2</c:v>
                </c:pt>
                <c:pt idx="7">
                  <c:v>4.0019673656884218E-3</c:v>
                </c:pt>
                <c:pt idx="8">
                  <c:v>3.4969158525226515E-2</c:v>
                </c:pt>
                <c:pt idx="9">
                  <c:v>-5.6433525587390844E-3</c:v>
                </c:pt>
                <c:pt idx="10">
                  <c:v>-4.3544315509081152E-2</c:v>
                </c:pt>
                <c:pt idx="11">
                  <c:v>-7.4234408809881634E-3</c:v>
                </c:pt>
                <c:pt idx="12">
                  <c:v>2.2958902912903183E-2</c:v>
                </c:pt>
                <c:pt idx="13">
                  <c:v>3.2266812735156004E-2</c:v>
                </c:pt>
                <c:pt idx="14">
                  <c:v>-5.0906639705174794E-3</c:v>
                </c:pt>
                <c:pt idx="15">
                  <c:v>-2.7247303617013503E-2</c:v>
                </c:pt>
                <c:pt idx="16">
                  <c:v>-2.1515155962018879E-2</c:v>
                </c:pt>
                <c:pt idx="17">
                  <c:v>-6.0110388708838199E-4</c:v>
                </c:pt>
                <c:pt idx="18">
                  <c:v>4.1320064553443711E-2</c:v>
                </c:pt>
                <c:pt idx="19">
                  <c:v>3.6573127887512637E-2</c:v>
                </c:pt>
                <c:pt idx="20">
                  <c:v>3.2640908013937445E-2</c:v>
                </c:pt>
                <c:pt idx="21">
                  <c:v>3.8693639232124113E-2</c:v>
                </c:pt>
                <c:pt idx="22">
                  <c:v>3.4187656411875184E-2</c:v>
                </c:pt>
                <c:pt idx="23">
                  <c:v>3.0510802249017459E-2</c:v>
                </c:pt>
                <c:pt idx="24">
                  <c:v>2.8742998667618196E-2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4D-094D-850D-120E059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23583"/>
        <c:axId val="916712399"/>
      </c:scatterChart>
      <c:valAx>
        <c:axId val="1255823583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FBG</a:t>
                </a:r>
                <a:r>
                  <a:rPr lang="en-GB" sz="1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Sensor Number</a:t>
                </a:r>
                <a:endParaRPr lang="en-GB" sz="1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12399"/>
        <c:crosses val="autoZero"/>
        <c:crossBetween val="midCat"/>
      </c:valAx>
      <c:valAx>
        <c:axId val="9167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2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293426008315"/>
          <c:y val="0.29871502606083594"/>
          <c:w val="0.14024187275098077"/>
          <c:h val="0.32153108340211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1451427</xdr:colOff>
      <xdr:row>10</xdr:row>
      <xdr:rowOff>107042</xdr:rowOff>
    </xdr:from>
    <xdr:to>
      <xdr:col>7</xdr:col>
      <xdr:colOff>1227665</xdr:colOff>
      <xdr:row>37</xdr:row>
      <xdr:rowOff>31749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801DDE-5F12-2291-CB53-BE4BC71DD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12</xdr:row>
      <xdr:rowOff>12700</xdr:rowOff>
    </xdr:from>
    <xdr:to>
      <xdr:col>18</xdr:col>
      <xdr:colOff>52850</xdr:colOff>
      <xdr:row>38</xdr:row>
      <xdr:rowOff>129500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E29D1-D030-3B4F-B2DC-13F95AF5A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28</xdr:row>
      <xdr:rowOff>139700</xdr:rowOff>
    </xdr:from>
    <xdr:to>
      <xdr:col>6</xdr:col>
      <xdr:colOff>754300</xdr:colOff>
      <xdr:row>55</xdr:row>
      <xdr:rowOff>53300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5F008-62DC-E6E4-4CED-75DBDD081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12</xdr:row>
      <xdr:rowOff>120650</xdr:rowOff>
    </xdr:from>
    <xdr:to>
      <xdr:col>16</xdr:col>
      <xdr:colOff>1481600</xdr:colOff>
      <xdr:row>39</xdr:row>
      <xdr:rowOff>34250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003D1-6926-C949-8943-1CB3B705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311856</xdr:colOff>
      <xdr:row>28</xdr:row>
      <xdr:rowOff>163688</xdr:rowOff>
    </xdr:from>
    <xdr:to>
      <xdr:col>6</xdr:col>
      <xdr:colOff>1351145</xdr:colOff>
      <xdr:row>55</xdr:row>
      <xdr:rowOff>77288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4DC5B-2A01-71E6-F258-B4219969F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197757</xdr:colOff>
      <xdr:row>20</xdr:row>
      <xdr:rowOff>74386</xdr:rowOff>
    </xdr:from>
    <xdr:to>
      <xdr:col>14</xdr:col>
      <xdr:colOff>743858</xdr:colOff>
      <xdr:row>55</xdr:row>
      <xdr:rowOff>74387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2BC86-E17F-F566-5187-7271D1D50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1860550</xdr:colOff>
      <xdr:row>8</xdr:row>
      <xdr:rowOff>12700</xdr:rowOff>
    </xdr:from>
    <xdr:to>
      <xdr:col>7</xdr:col>
      <xdr:colOff>1270000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99CD5-AF0A-8BDA-C609-38380B14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18</xdr:row>
      <xdr:rowOff>63500</xdr:rowOff>
    </xdr:from>
    <xdr:to>
      <xdr:col>12</xdr:col>
      <xdr:colOff>266700</xdr:colOff>
      <xdr:row>47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F085C-4556-4704-9CC6-BF01FEFBF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889000</xdr:colOff>
      <xdr:row>50</xdr:row>
      <xdr:rowOff>115359</xdr:rowOff>
    </xdr:from>
    <xdr:to>
      <xdr:col>7</xdr:col>
      <xdr:colOff>204611</xdr:colOff>
      <xdr:row>80</xdr:row>
      <xdr:rowOff>197554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016A7-E4BB-3878-0FD7-53BF541D1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1108075</xdr:colOff>
      <xdr:row>28</xdr:row>
      <xdr:rowOff>79375</xdr:rowOff>
    </xdr:from>
    <xdr:to>
      <xdr:col>5</xdr:col>
      <xdr:colOff>2065575</xdr:colOff>
      <xdr:row>54</xdr:row>
      <xdr:rowOff>113625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85A62-773F-FB49-8248-33ABD627A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412750</xdr:colOff>
      <xdr:row>14</xdr:row>
      <xdr:rowOff>57149</xdr:rowOff>
    </xdr:from>
    <xdr:to>
      <xdr:col>15</xdr:col>
      <xdr:colOff>1475250</xdr:colOff>
      <xdr:row>40</xdr:row>
      <xdr:rowOff>91399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8E31B-0813-9945-BAF9-C88DBB62B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488949</xdr:colOff>
      <xdr:row>11</xdr:row>
      <xdr:rowOff>171449</xdr:rowOff>
    </xdr:from>
    <xdr:to>
      <xdr:col>17</xdr:col>
      <xdr:colOff>77680</xdr:colOff>
      <xdr:row>38</xdr:row>
      <xdr:rowOff>197643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2FA15-7C88-694E-942E-4196D6CE3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852714</xdr:colOff>
      <xdr:row>29</xdr:row>
      <xdr:rowOff>107044</xdr:rowOff>
    </xdr:from>
    <xdr:to>
      <xdr:col>6</xdr:col>
      <xdr:colOff>23142</xdr:colOff>
      <xdr:row>56</xdr:row>
      <xdr:rowOff>118615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57A6C-22EF-48A8-AB0A-2CB402AFC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12</xdr:row>
      <xdr:rowOff>82550</xdr:rowOff>
    </xdr:from>
    <xdr:to>
      <xdr:col>18</xdr:col>
      <xdr:colOff>357650</xdr:colOff>
      <xdr:row>38</xdr:row>
      <xdr:rowOff>199350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BDEE7-833A-9B40-BF34-F69730FBA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851648</xdr:colOff>
      <xdr:row>29</xdr:row>
      <xdr:rowOff>131856</xdr:rowOff>
    </xdr:from>
    <xdr:to>
      <xdr:col>5</xdr:col>
      <xdr:colOff>1472971</xdr:colOff>
      <xdr:row>55</xdr:row>
      <xdr:rowOff>190385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4A4351-0B2A-622D-49A4-20291F624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1255889</xdr:colOff>
      <xdr:row>12</xdr:row>
      <xdr:rowOff>131231</xdr:rowOff>
    </xdr:from>
    <xdr:to>
      <xdr:col>17</xdr:col>
      <xdr:colOff>674445</xdr:colOff>
      <xdr:row>39</xdr:row>
      <xdr:rowOff>197231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CADB5-DAC6-BB4D-92FD-2DEFC525C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706438</xdr:colOff>
      <xdr:row>28</xdr:row>
      <xdr:rowOff>200025</xdr:rowOff>
    </xdr:from>
    <xdr:to>
      <xdr:col>5</xdr:col>
      <xdr:colOff>1330563</xdr:colOff>
      <xdr:row>55</xdr:row>
      <xdr:rowOff>27900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78BE0-07A9-426B-B6B3-28D46125D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DCA6-C1DC-5D49-AD06-5E5B241BBC12}">
  <dimension ref="A2:L8"/>
  <sheetViews>
    <sheetView zoomScale="120" zoomScaleNormal="120" workbookViewId="0">
      <selection activeCell="A2" sqref="A2:H8"/>
    </sheetView>
  </sheetViews>
  <sheetFormatPr baseColWidth="10" defaultRowHeight="16" x14ac:dyDescent="0.2"/>
  <cols>
    <col min="1" max="1" width="43.6640625" customWidth="1"/>
    <col min="8" max="8" width="21.6640625" customWidth="1"/>
    <col min="11" max="11" width="38.33203125" customWidth="1"/>
    <col min="12" max="12" width="33.33203125" customWidth="1"/>
  </cols>
  <sheetData>
    <row r="2" spans="1:12" x14ac:dyDescent="0.2">
      <c r="A2" s="1"/>
      <c r="B2" s="1" t="s">
        <v>5</v>
      </c>
      <c r="C2" s="1" t="s">
        <v>22</v>
      </c>
      <c r="D2" s="1" t="s">
        <v>23</v>
      </c>
      <c r="E2" s="1" t="s">
        <v>24</v>
      </c>
      <c r="F2" s="1" t="s">
        <v>1</v>
      </c>
      <c r="G2" s="1" t="s">
        <v>25</v>
      </c>
      <c r="H2" s="1" t="s">
        <v>9</v>
      </c>
      <c r="K2" s="6" t="s">
        <v>53</v>
      </c>
      <c r="L2" s="6" t="s">
        <v>55</v>
      </c>
    </row>
    <row r="3" spans="1:12" x14ac:dyDescent="0.2">
      <c r="A3" s="12" t="s">
        <v>16</v>
      </c>
      <c r="B3" s="1">
        <v>1.2101409026045999E-2</v>
      </c>
      <c r="C3" s="1">
        <v>3.57457515730049E-2</v>
      </c>
      <c r="D3" s="1">
        <v>1.2104269436640299E-2</v>
      </c>
      <c r="E3" s="1">
        <v>5.3203904002148E-2</v>
      </c>
      <c r="F3" s="1">
        <v>3.2839311899738398E-2</v>
      </c>
      <c r="G3" s="1">
        <f t="shared" ref="G3:G8" si="0">AVERAGE(B3:F3)</f>
        <v>2.9198929187515522E-2</v>
      </c>
      <c r="H3" s="1">
        <f t="shared" ref="H3:H8" si="1">STDEV(B3:F3)</f>
        <v>1.7442080388816762E-2</v>
      </c>
      <c r="K3" s="12">
        <v>0.30599999999999999</v>
      </c>
      <c r="L3" s="6">
        <f t="shared" ref="L3:L8" si="2">AVERAGE(B3:F3)</f>
        <v>2.9198929187515522E-2</v>
      </c>
    </row>
    <row r="4" spans="1:12" x14ac:dyDescent="0.2">
      <c r="A4" s="13" t="s">
        <v>18</v>
      </c>
      <c r="B4" s="1">
        <v>6.0145779548638799E-3</v>
      </c>
      <c r="C4" s="1">
        <v>3.6486682704683103E-2</v>
      </c>
      <c r="D4" s="1">
        <v>1.55539777610854E-2</v>
      </c>
      <c r="E4" s="1">
        <v>3.7082563208554499E-2</v>
      </c>
      <c r="F4" s="1">
        <v>5.5222029037396897E-2</v>
      </c>
      <c r="G4" s="1">
        <f t="shared" si="0"/>
        <v>3.0071966133316759E-2</v>
      </c>
      <c r="H4" s="1">
        <f t="shared" si="1"/>
        <v>1.9444489170883941E-2</v>
      </c>
      <c r="K4" s="14">
        <v>0.80600000000000005</v>
      </c>
      <c r="L4" s="6">
        <f t="shared" si="2"/>
        <v>3.0071966133316759E-2</v>
      </c>
    </row>
    <row r="5" spans="1:12" x14ac:dyDescent="0.2">
      <c r="A5" s="12" t="s">
        <v>17</v>
      </c>
      <c r="B5" s="1">
        <v>1.20568771117392E-2</v>
      </c>
      <c r="C5" s="1">
        <v>9.9315906938874904E-2</v>
      </c>
      <c r="D5" s="1">
        <v>2.3005235771502298E-2</v>
      </c>
      <c r="E5" s="1">
        <v>3.3145868564407197E-2</v>
      </c>
      <c r="F5" s="1">
        <v>3.9820646832260997E-2</v>
      </c>
      <c r="G5" s="1">
        <f t="shared" si="0"/>
        <v>4.1468907043756921E-2</v>
      </c>
      <c r="H5" s="1">
        <f t="shared" si="1"/>
        <v>3.4000881568317841E-2</v>
      </c>
      <c r="K5" s="12">
        <v>1.288</v>
      </c>
      <c r="L5" s="6">
        <f t="shared" si="2"/>
        <v>4.1468907043756921E-2</v>
      </c>
    </row>
    <row r="6" spans="1:12" x14ac:dyDescent="0.2">
      <c r="A6" s="12" t="s">
        <v>19</v>
      </c>
      <c r="B6" s="1">
        <v>3.30340103756738E-2</v>
      </c>
      <c r="C6" s="1">
        <v>7.7294543516936695E-2</v>
      </c>
      <c r="D6" s="1">
        <v>1.4349165872306601E-2</v>
      </c>
      <c r="E6" s="1">
        <v>8.0944663146307202E-2</v>
      </c>
      <c r="F6" s="1">
        <v>6.2564870087850305E-2</v>
      </c>
      <c r="G6" s="1">
        <f t="shared" si="0"/>
        <v>5.363745059981493E-2</v>
      </c>
      <c r="H6" s="1">
        <f t="shared" si="1"/>
        <v>2.8953030009670436E-2</v>
      </c>
      <c r="K6" s="12">
        <v>1.78</v>
      </c>
      <c r="L6" s="6">
        <f t="shared" si="2"/>
        <v>5.363745059981493E-2</v>
      </c>
    </row>
    <row r="7" spans="1:12" x14ac:dyDescent="0.2">
      <c r="A7" s="12" t="s">
        <v>20</v>
      </c>
      <c r="B7" s="1">
        <v>1.4830405114076999E-2</v>
      </c>
      <c r="C7" s="1">
        <v>1.7953450818265101E-2</v>
      </c>
      <c r="D7" s="1">
        <v>3.1065946548320001E-2</v>
      </c>
      <c r="E7" s="1">
        <v>8.1922956767627397E-2</v>
      </c>
      <c r="F7" s="1">
        <v>4.72126826308404E-2</v>
      </c>
      <c r="G7" s="1">
        <f t="shared" si="0"/>
        <v>3.8597088375825983E-2</v>
      </c>
      <c r="H7" s="1">
        <f t="shared" si="1"/>
        <v>2.7381985128771161E-2</v>
      </c>
      <c r="K7" s="12">
        <v>2.2690000000000001</v>
      </c>
      <c r="L7" s="6">
        <f t="shared" si="2"/>
        <v>3.8597088375825983E-2</v>
      </c>
    </row>
    <row r="8" spans="1:12" x14ac:dyDescent="0.2">
      <c r="A8" s="12" t="s">
        <v>21</v>
      </c>
      <c r="B8" s="1">
        <v>7.2324066226857706E-2</v>
      </c>
      <c r="C8" s="1">
        <v>5.2375206674321197E-2</v>
      </c>
      <c r="D8" s="1">
        <v>6.2375426292528298E-2</v>
      </c>
      <c r="E8" s="1">
        <v>0.103209235313948</v>
      </c>
      <c r="F8" s="1">
        <v>9.6338878662367899E-2</v>
      </c>
      <c r="G8" s="1">
        <f t="shared" si="0"/>
        <v>7.7324562634004626E-2</v>
      </c>
      <c r="H8" s="1">
        <f t="shared" si="1"/>
        <v>2.1808900122720576E-2</v>
      </c>
      <c r="K8" s="12">
        <v>2.7610000000000001</v>
      </c>
      <c r="L8" s="6">
        <f t="shared" si="2"/>
        <v>7.7324562634004626E-2</v>
      </c>
    </row>
  </sheetData>
  <dataConsolidate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FEFA-274C-1A45-9906-47087B0851A4}">
  <dimension ref="A1:Q27"/>
  <sheetViews>
    <sheetView topLeftCell="L1" workbookViewId="0">
      <selection sqref="A1:G27"/>
    </sheetView>
  </sheetViews>
  <sheetFormatPr baseColWidth="10" defaultRowHeight="16" x14ac:dyDescent="0.2"/>
  <cols>
    <col min="1" max="1" width="24.33203125" customWidth="1"/>
    <col min="2" max="2" width="27.33203125" customWidth="1"/>
    <col min="3" max="3" width="21.83203125" customWidth="1"/>
    <col min="4" max="4" width="21.6640625" customWidth="1"/>
    <col min="5" max="5" width="21.83203125" customWidth="1"/>
    <col min="6" max="6" width="21.6640625" customWidth="1"/>
    <col min="7" max="7" width="21.83203125" customWidth="1"/>
    <col min="11" max="11" width="16.33203125" customWidth="1"/>
    <col min="12" max="13" width="21.6640625" customWidth="1"/>
    <col min="14" max="14" width="21.5" customWidth="1"/>
    <col min="15" max="15" width="22" customWidth="1"/>
    <col min="16" max="17" width="21.6640625" customWidth="1"/>
  </cols>
  <sheetData>
    <row r="1" spans="1:17" ht="18" x14ac:dyDescent="0.2">
      <c r="A1" s="23" t="s">
        <v>8</v>
      </c>
      <c r="B1" s="23"/>
      <c r="C1" s="23"/>
      <c r="D1" s="23"/>
      <c r="E1" s="23"/>
      <c r="F1" s="23"/>
      <c r="G1" s="23"/>
      <c r="K1" s="24" t="s">
        <v>8</v>
      </c>
      <c r="L1" s="24"/>
      <c r="M1" s="24"/>
      <c r="N1" s="24"/>
      <c r="O1" s="24"/>
      <c r="P1" s="24"/>
      <c r="Q1" s="24"/>
    </row>
    <row r="2" spans="1:17" ht="18" x14ac:dyDescent="0.2">
      <c r="A2" s="3" t="s">
        <v>7</v>
      </c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K2" s="1" t="s">
        <v>6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  <c r="Q2" s="1" t="s">
        <v>0</v>
      </c>
    </row>
    <row r="3" spans="1:17" ht="18" x14ac:dyDescent="0.2">
      <c r="A3" s="3">
        <v>1</v>
      </c>
      <c r="B3" s="4">
        <v>-8.4197837605084203E-3</v>
      </c>
      <c r="C3" s="4">
        <v>4.3830130229708299E-3</v>
      </c>
      <c r="D3" s="4">
        <v>1.6819259363872199E-2</v>
      </c>
      <c r="E3" s="4">
        <v>-1.08732502079944E-2</v>
      </c>
      <c r="F3" s="4">
        <v>-3.5552658711661002E-2</v>
      </c>
      <c r="G3" s="4">
        <f t="shared" ref="G3:G27" si="0">AVERAGE(B3:F3)</f>
        <v>-6.7286840586641581E-3</v>
      </c>
      <c r="K3" s="1">
        <v>0</v>
      </c>
      <c r="L3" s="1">
        <v>-2.0740425906759299E-2</v>
      </c>
      <c r="M3" s="1">
        <v>5.1931179047262098E-2</v>
      </c>
      <c r="N3" s="1">
        <v>-3.6210728084282003E-2</v>
      </c>
      <c r="O3" s="1">
        <v>-6.6648586337481899E-2</v>
      </c>
      <c r="P3" s="1">
        <v>-2.81533153889875E-2</v>
      </c>
      <c r="Q3" s="1">
        <f t="shared" ref="Q3:Q11" si="1">AVERAGE(L3:P3)</f>
        <v>-1.9964375334049721E-2</v>
      </c>
    </row>
    <row r="4" spans="1:17" ht="18" x14ac:dyDescent="0.2">
      <c r="A4" s="3">
        <v>2</v>
      </c>
      <c r="B4" s="4">
        <v>-1.32299118835888E-2</v>
      </c>
      <c r="C4" s="4">
        <v>6.60209978811299E-3</v>
      </c>
      <c r="D4" s="4">
        <v>2.1005940094022901E-2</v>
      </c>
      <c r="E4" s="4">
        <v>-1.76510116679327E-2</v>
      </c>
      <c r="F4" s="4">
        <v>-4.1334171141592498E-2</v>
      </c>
      <c r="G4" s="4">
        <f t="shared" si="0"/>
        <v>-8.9214109621956212E-3</v>
      </c>
      <c r="K4" s="1">
        <v>1</v>
      </c>
      <c r="L4" s="1">
        <v>-3.1284039793473897E-2</v>
      </c>
      <c r="M4" s="1">
        <v>-5.7817049790179702E-2</v>
      </c>
      <c r="N4" s="1">
        <v>-1.96091901246289E-2</v>
      </c>
      <c r="O4" s="1">
        <v>-5.97175976089519E-2</v>
      </c>
      <c r="P4" s="1">
        <v>-1.23104659705116E-2</v>
      </c>
      <c r="Q4" s="1">
        <f t="shared" si="1"/>
        <v>-3.6147668657549203E-2</v>
      </c>
    </row>
    <row r="5" spans="1:17" ht="18" x14ac:dyDescent="0.2">
      <c r="A5" s="3">
        <v>3</v>
      </c>
      <c r="B5" s="4">
        <v>1.5329042909562199E-2</v>
      </c>
      <c r="C5" s="4">
        <v>8.8273620064561204E-3</v>
      </c>
      <c r="D5" s="4">
        <v>3.03213651417946E-2</v>
      </c>
      <c r="E5" s="4">
        <v>-1.9567017865761299E-2</v>
      </c>
      <c r="F5" s="4">
        <v>-4.6252760213772101E-2</v>
      </c>
      <c r="G5" s="4">
        <f t="shared" si="0"/>
        <v>-2.2684016043440975E-3</v>
      </c>
      <c r="K5" s="1">
        <v>2</v>
      </c>
      <c r="L5" s="1">
        <v>3.97292367391196E-2</v>
      </c>
      <c r="M5" s="1">
        <v>-9.1354698830279808E-3</v>
      </c>
      <c r="N5" s="1">
        <v>-2.66600141638824E-2</v>
      </c>
      <c r="O5" s="1">
        <v>-1.30382790473513E-2</v>
      </c>
      <c r="P5" s="1">
        <v>4.8160667956579396E-3</v>
      </c>
      <c r="Q5" s="1">
        <f t="shared" si="1"/>
        <v>-8.5769191189682817E-4</v>
      </c>
    </row>
    <row r="6" spans="1:17" ht="18" x14ac:dyDescent="0.2">
      <c r="A6" s="3">
        <v>4</v>
      </c>
      <c r="B6" s="4">
        <v>1.7204020545258401E-2</v>
      </c>
      <c r="C6" s="4">
        <v>1.02328808930269E-2</v>
      </c>
      <c r="D6" s="4">
        <v>3.7565766964001997E-2</v>
      </c>
      <c r="E6" s="4">
        <v>-2.22669473690577E-2</v>
      </c>
      <c r="F6" s="4">
        <v>-5.2397252479200802E-2</v>
      </c>
      <c r="G6" s="4">
        <f t="shared" si="0"/>
        <v>-1.9323062891942397E-3</v>
      </c>
      <c r="K6" s="1">
        <v>3</v>
      </c>
      <c r="L6" s="1">
        <v>3.37387185783505E-2</v>
      </c>
      <c r="M6" s="1">
        <v>6.5765217461965994E-2</v>
      </c>
      <c r="N6" s="1">
        <v>2.1657739371318901E-2</v>
      </c>
      <c r="O6" s="1">
        <v>-7.5395462286782303E-2</v>
      </c>
      <c r="P6" s="1">
        <v>-3.1570682311497601E-2</v>
      </c>
      <c r="Q6" s="1">
        <f t="shared" si="1"/>
        <v>2.8391061626710972E-3</v>
      </c>
    </row>
    <row r="7" spans="1:17" ht="18" x14ac:dyDescent="0.2">
      <c r="A7" s="3">
        <v>5</v>
      </c>
      <c r="B7" s="4">
        <v>2.4069202713391E-2</v>
      </c>
      <c r="C7" s="4">
        <v>1.2592080425335699E-2</v>
      </c>
      <c r="D7" s="4">
        <v>4.38163128226743E-2</v>
      </c>
      <c r="E7" s="4">
        <v>-2.67441637576173E-2</v>
      </c>
      <c r="F7" s="4">
        <v>-3.8168334314045503E-2</v>
      </c>
      <c r="G7" s="4">
        <f t="shared" si="0"/>
        <v>3.1130195779476384E-3</v>
      </c>
      <c r="K7" s="1">
        <v>4</v>
      </c>
      <c r="L7" s="1">
        <v>1.4830405114076999E-2</v>
      </c>
      <c r="M7" s="1">
        <v>1.7953450818265101E-2</v>
      </c>
      <c r="N7" s="1">
        <v>3.1065946548320001E-2</v>
      </c>
      <c r="O7" s="1">
        <v>8.1922956767627397E-2</v>
      </c>
      <c r="P7" s="1">
        <v>4.72126826308404E-2</v>
      </c>
      <c r="Q7" s="1">
        <f t="shared" si="1"/>
        <v>3.8597088375825983E-2</v>
      </c>
    </row>
    <row r="8" spans="1:17" ht="18" x14ac:dyDescent="0.2">
      <c r="A8" s="3">
        <v>6</v>
      </c>
      <c r="B8" s="4">
        <v>2.80148213094563E-2</v>
      </c>
      <c r="C8" s="4">
        <v>1.5870811767836002E-2</v>
      </c>
      <c r="D8" s="4">
        <v>5.1260270297715099E-2</v>
      </c>
      <c r="E8" s="4">
        <v>-1.6768703213823101E-2</v>
      </c>
      <c r="F8" s="4">
        <v>-2.8972489936164698E-2</v>
      </c>
      <c r="G8" s="4">
        <f t="shared" si="0"/>
        <v>9.8809420450039192E-3</v>
      </c>
      <c r="K8" s="1">
        <v>5</v>
      </c>
      <c r="L8" s="1">
        <v>1.4722401896176299E-2</v>
      </c>
      <c r="M8" s="1">
        <v>3.6115325022109498E-2</v>
      </c>
      <c r="N8" s="1">
        <v>5.8462987905202402E-3</v>
      </c>
      <c r="O8" s="1">
        <v>3.2738137644224299E-2</v>
      </c>
      <c r="P8" s="1">
        <v>2.9563747745885599E-3</v>
      </c>
      <c r="Q8" s="1">
        <f t="shared" si="1"/>
        <v>1.8475707625523776E-2</v>
      </c>
    </row>
    <row r="9" spans="1:17" ht="18" x14ac:dyDescent="0.2">
      <c r="A9" s="3">
        <v>7</v>
      </c>
      <c r="B9" s="4">
        <v>-3.92330774863031E-2</v>
      </c>
      <c r="C9" s="4">
        <v>2.1197590647579E-2</v>
      </c>
      <c r="D9" s="4">
        <v>6.1422580994816497E-2</v>
      </c>
      <c r="E9" s="4">
        <v>-8.3891616280419495E-2</v>
      </c>
      <c r="F9" s="4">
        <v>-2.4018483848114499E-2</v>
      </c>
      <c r="G9" s="4">
        <f t="shared" si="0"/>
        <v>-1.2904601194488319E-2</v>
      </c>
      <c r="K9" s="1">
        <v>6</v>
      </c>
      <c r="L9" s="1">
        <v>-6.2164218137665102E-2</v>
      </c>
      <c r="M9" s="1">
        <v>-3.3899882665045698E-2</v>
      </c>
      <c r="N9" s="1">
        <v>-3.9207798630661497E-2</v>
      </c>
      <c r="O9" s="1">
        <v>-8.3179890029699402E-2</v>
      </c>
      <c r="P9" s="1">
        <v>2.9730973712692101E-2</v>
      </c>
      <c r="Q9" s="1">
        <f t="shared" si="1"/>
        <v>-3.7744163150075921E-2</v>
      </c>
    </row>
    <row r="10" spans="1:17" ht="18" x14ac:dyDescent="0.2">
      <c r="A10" s="3">
        <v>8</v>
      </c>
      <c r="B10" s="4">
        <v>7.1170664588092195E-2</v>
      </c>
      <c r="C10" s="4">
        <v>4.4281737639363002E-3</v>
      </c>
      <c r="D10" s="4">
        <v>0.107432711710059</v>
      </c>
      <c r="E10" s="4">
        <v>7.1247587667851706E-2</v>
      </c>
      <c r="F10" s="4">
        <v>7.59975447808523E-2</v>
      </c>
      <c r="G10" s="4">
        <f t="shared" si="0"/>
        <v>6.6055336502158307E-2</v>
      </c>
      <c r="K10" s="1">
        <v>7</v>
      </c>
      <c r="L10" s="1">
        <v>-3.3380224983274399E-2</v>
      </c>
      <c r="M10" s="1">
        <v>-5.5052033846876999E-2</v>
      </c>
      <c r="N10" s="1">
        <v>1.72763315418927E-2</v>
      </c>
      <c r="O10" s="1">
        <v>1.6376347406765E-2</v>
      </c>
      <c r="P10" s="1">
        <v>-2.5039970960011201E-2</v>
      </c>
      <c r="Q10" s="1">
        <f t="shared" si="1"/>
        <v>-1.5963910168300982E-2</v>
      </c>
    </row>
    <row r="11" spans="1:17" ht="18" x14ac:dyDescent="0.2">
      <c r="A11" s="3">
        <v>9</v>
      </c>
      <c r="B11" s="4">
        <v>0.102317010853523</v>
      </c>
      <c r="C11" s="4">
        <v>-1.9507541380955201E-2</v>
      </c>
      <c r="D11" s="4">
        <v>-0.18604091631140801</v>
      </c>
      <c r="E11" s="4">
        <v>0.11892372790669301</v>
      </c>
      <c r="F11" s="4">
        <v>0.23445183271804901</v>
      </c>
      <c r="G11" s="4">
        <f t="shared" si="0"/>
        <v>5.0028822757180361E-2</v>
      </c>
      <c r="K11" s="1">
        <v>8</v>
      </c>
      <c r="L11" s="1">
        <v>1.6096191567623E-2</v>
      </c>
      <c r="M11" s="1">
        <v>5.0134156974673003E-3</v>
      </c>
      <c r="N11" s="1">
        <v>-1.17529214817417E-2</v>
      </c>
      <c r="O11" s="1">
        <v>2.9541861562948801E-2</v>
      </c>
      <c r="P11" s="1">
        <v>-1.2724638904305001E-2</v>
      </c>
      <c r="Q11" s="1">
        <f t="shared" si="1"/>
        <v>5.2347816883984797E-3</v>
      </c>
    </row>
    <row r="12" spans="1:17" ht="18" x14ac:dyDescent="0.2">
      <c r="A12" s="3">
        <v>10</v>
      </c>
      <c r="B12" s="4">
        <v>-2.0740425906759299E-2</v>
      </c>
      <c r="C12" s="4">
        <v>5.1931179047262098E-2</v>
      </c>
      <c r="D12" s="4">
        <v>-3.6210728084282003E-2</v>
      </c>
      <c r="E12" s="4">
        <v>-6.6648586337481899E-2</v>
      </c>
      <c r="F12" s="4">
        <v>-2.81533153889875E-2</v>
      </c>
      <c r="G12" s="4">
        <f t="shared" si="0"/>
        <v>-1.9964375334049721E-2</v>
      </c>
    </row>
    <row r="13" spans="1:17" ht="18" x14ac:dyDescent="0.2">
      <c r="A13" s="3">
        <v>11</v>
      </c>
      <c r="B13" s="4">
        <v>-3.1284039793473897E-2</v>
      </c>
      <c r="C13" s="4">
        <v>-5.7817049790179702E-2</v>
      </c>
      <c r="D13" s="4">
        <v>-1.96091901246289E-2</v>
      </c>
      <c r="E13" s="4">
        <v>-5.97175976089519E-2</v>
      </c>
      <c r="F13" s="4">
        <v>-1.23104659705116E-2</v>
      </c>
      <c r="G13" s="4">
        <f t="shared" si="0"/>
        <v>-3.6147668657549203E-2</v>
      </c>
    </row>
    <row r="14" spans="1:17" ht="18" x14ac:dyDescent="0.2">
      <c r="A14" s="3">
        <v>12</v>
      </c>
      <c r="B14" s="4">
        <v>3.97292367391196E-2</v>
      </c>
      <c r="C14" s="4">
        <v>-9.1354698830279808E-3</v>
      </c>
      <c r="D14" s="4">
        <v>-2.66600141638824E-2</v>
      </c>
      <c r="E14" s="4">
        <v>-1.30382790473513E-2</v>
      </c>
      <c r="F14" s="4">
        <v>4.8160667956579396E-3</v>
      </c>
      <c r="G14" s="4">
        <f t="shared" si="0"/>
        <v>-8.5769191189682817E-4</v>
      </c>
    </row>
    <row r="15" spans="1:17" ht="18" x14ac:dyDescent="0.2">
      <c r="A15" s="3">
        <v>13</v>
      </c>
      <c r="B15" s="4">
        <v>3.37387185783505E-2</v>
      </c>
      <c r="C15" s="4">
        <v>6.5765217461965994E-2</v>
      </c>
      <c r="D15" s="4">
        <v>2.1657739371318901E-2</v>
      </c>
      <c r="E15" s="4">
        <v>-7.5395462286782303E-2</v>
      </c>
      <c r="F15" s="4">
        <v>-3.1570682311497601E-2</v>
      </c>
      <c r="G15" s="4">
        <f t="shared" si="0"/>
        <v>2.8391061626710972E-3</v>
      </c>
    </row>
    <row r="16" spans="1:17" ht="18" x14ac:dyDescent="0.2">
      <c r="A16" s="3">
        <v>14</v>
      </c>
      <c r="B16" s="4">
        <v>1.4830405114076999E-2</v>
      </c>
      <c r="C16" s="4">
        <v>1.7953450818265101E-2</v>
      </c>
      <c r="D16" s="4">
        <v>3.1065946548320001E-2</v>
      </c>
      <c r="E16" s="4">
        <v>8.1922956767627397E-2</v>
      </c>
      <c r="F16" s="4">
        <v>4.72126826308404E-2</v>
      </c>
      <c r="G16" s="4">
        <f t="shared" si="0"/>
        <v>3.8597088375825983E-2</v>
      </c>
    </row>
    <row r="17" spans="1:7" ht="18" x14ac:dyDescent="0.2">
      <c r="A17" s="3">
        <v>15</v>
      </c>
      <c r="B17" s="4">
        <v>1.4722401896176299E-2</v>
      </c>
      <c r="C17" s="4">
        <v>3.6115325022109498E-2</v>
      </c>
      <c r="D17" s="4">
        <v>5.8462987905202402E-3</v>
      </c>
      <c r="E17" s="4">
        <v>3.2738137644224299E-2</v>
      </c>
      <c r="F17" s="4">
        <v>2.9563747745885599E-3</v>
      </c>
      <c r="G17" s="4">
        <f t="shared" si="0"/>
        <v>1.8475707625523776E-2</v>
      </c>
    </row>
    <row r="18" spans="1:7" ht="18" x14ac:dyDescent="0.2">
      <c r="A18" s="3">
        <v>16</v>
      </c>
      <c r="B18" s="4">
        <v>-6.2164218137665102E-2</v>
      </c>
      <c r="C18" s="4">
        <v>-3.3899882665045698E-2</v>
      </c>
      <c r="D18" s="4">
        <v>-3.9207798630661497E-2</v>
      </c>
      <c r="E18" s="4">
        <v>-8.3179890029699402E-2</v>
      </c>
      <c r="F18" s="4">
        <v>2.9730973712692101E-2</v>
      </c>
      <c r="G18" s="4">
        <f t="shared" si="0"/>
        <v>-3.7744163150075921E-2</v>
      </c>
    </row>
    <row r="19" spans="1:7" ht="18" x14ac:dyDescent="0.2">
      <c r="A19" s="3">
        <v>17</v>
      </c>
      <c r="B19" s="4">
        <v>-3.3380224983274399E-2</v>
      </c>
      <c r="C19" s="4">
        <v>-5.5052033846876999E-2</v>
      </c>
      <c r="D19" s="4">
        <v>1.72763315418927E-2</v>
      </c>
      <c r="E19" s="4">
        <v>1.6376347406765E-2</v>
      </c>
      <c r="F19" s="4">
        <v>-2.5039970960011201E-2</v>
      </c>
      <c r="G19" s="4">
        <f t="shared" si="0"/>
        <v>-1.5963910168300982E-2</v>
      </c>
    </row>
    <row r="20" spans="1:7" ht="18" x14ac:dyDescent="0.2">
      <c r="A20" s="3">
        <v>18</v>
      </c>
      <c r="B20" s="4">
        <v>1.6096191567623E-2</v>
      </c>
      <c r="C20" s="4">
        <v>5.0134156974673003E-3</v>
      </c>
      <c r="D20" s="4">
        <v>-1.17529214817417E-2</v>
      </c>
      <c r="E20" s="4">
        <v>2.9541861562948801E-2</v>
      </c>
      <c r="F20" s="4">
        <v>-1.2724638904305001E-2</v>
      </c>
      <c r="G20" s="4">
        <f t="shared" si="0"/>
        <v>5.2347816883984797E-3</v>
      </c>
    </row>
    <row r="21" spans="1:7" ht="18" x14ac:dyDescent="0.2">
      <c r="A21" s="3">
        <v>19</v>
      </c>
      <c r="B21" s="4">
        <v>-5.7530034624079497E-2</v>
      </c>
      <c r="C21" s="4">
        <v>8.5930633447621696E-2</v>
      </c>
      <c r="D21" s="4">
        <v>-4.0975707532866702E-2</v>
      </c>
      <c r="E21" s="4">
        <v>4.3818885114762299E-2</v>
      </c>
      <c r="F21" s="4">
        <v>7.2606912750186201E-2</v>
      </c>
      <c r="G21" s="4">
        <f t="shared" si="0"/>
        <v>2.0770137831124798E-2</v>
      </c>
    </row>
    <row r="22" spans="1:7" ht="18" x14ac:dyDescent="0.2">
      <c r="A22" s="3">
        <v>20</v>
      </c>
      <c r="B22" s="4">
        <v>5.0213422536121197E-2</v>
      </c>
      <c r="C22" s="4">
        <v>7.0685699582698103E-2</v>
      </c>
      <c r="D22" s="4">
        <v>-3.7506408756872001E-2</v>
      </c>
      <c r="E22" s="4">
        <v>3.7569588111087099E-2</v>
      </c>
      <c r="F22" s="4">
        <v>5.95910335547018E-2</v>
      </c>
      <c r="G22" s="4">
        <f t="shared" si="0"/>
        <v>3.6110667005547235E-2</v>
      </c>
    </row>
    <row r="23" spans="1:7" ht="18" x14ac:dyDescent="0.2">
      <c r="A23" s="3">
        <v>21</v>
      </c>
      <c r="B23" s="4">
        <v>4.4335597358040303E-2</v>
      </c>
      <c r="C23" s="4">
        <v>5.68437408423789E-2</v>
      </c>
      <c r="D23" s="4">
        <v>-3.11216447935171E-2</v>
      </c>
      <c r="E23" s="4">
        <v>3.4206687000572701E-2</v>
      </c>
      <c r="F23" s="4">
        <v>4.9569795737549403E-2</v>
      </c>
      <c r="G23" s="4">
        <f t="shared" si="0"/>
        <v>3.0766835229004842E-2</v>
      </c>
    </row>
    <row r="24" spans="1:7" ht="18" x14ac:dyDescent="0.2">
      <c r="A24" s="3">
        <v>22</v>
      </c>
      <c r="B24" s="4">
        <v>3.7207270306899798E-2</v>
      </c>
      <c r="C24" s="4">
        <v>4.2084757463123901E-2</v>
      </c>
      <c r="D24" s="4">
        <v>-2.4812281495458801E-2</v>
      </c>
      <c r="E24" s="4">
        <v>2.8714222714754399E-2</v>
      </c>
      <c r="F24" s="4">
        <v>3.7060514034840598E-2</v>
      </c>
      <c r="G24" s="4">
        <f t="shared" si="0"/>
        <v>2.4050896604831978E-2</v>
      </c>
    </row>
    <row r="25" spans="1:7" ht="18" x14ac:dyDescent="0.2">
      <c r="A25" s="3">
        <v>23</v>
      </c>
      <c r="B25" s="4">
        <v>3.3807599255539597E-2</v>
      </c>
      <c r="C25" s="4">
        <v>2.9592178329488399E-2</v>
      </c>
      <c r="D25" s="4">
        <v>-1.9665698782561601E-2</v>
      </c>
      <c r="E25" s="4">
        <v>2.5609999140883698E-2</v>
      </c>
      <c r="F25" s="4">
        <v>2.90886190798572E-2</v>
      </c>
      <c r="G25" s="4">
        <f t="shared" si="0"/>
        <v>1.9686539404641455E-2</v>
      </c>
    </row>
    <row r="26" spans="1:7" ht="18" x14ac:dyDescent="0.2">
      <c r="A26" s="3">
        <v>24</v>
      </c>
      <c r="B26" s="4">
        <v>3.0287216416038699E-2</v>
      </c>
      <c r="C26" s="4">
        <v>2.2155483418829999E-2</v>
      </c>
      <c r="D26" s="4">
        <v>-1.3657579343566199E-2</v>
      </c>
      <c r="E26" s="4">
        <v>2.1882652221319399E-2</v>
      </c>
      <c r="F26" s="4">
        <v>2.49499322239033E-2</v>
      </c>
      <c r="G26" s="4">
        <f t="shared" si="0"/>
        <v>1.7123540987305043E-2</v>
      </c>
    </row>
    <row r="27" spans="1:7" ht="18" x14ac:dyDescent="0.2">
      <c r="A27" s="3">
        <v>25</v>
      </c>
      <c r="B27" s="4">
        <v>2.96837669636381E-2</v>
      </c>
      <c r="C27" s="4">
        <v>2.2827703718058801E-2</v>
      </c>
      <c r="D27" s="4">
        <v>-6.0129123980780901E-3</v>
      </c>
      <c r="E27" s="4">
        <v>1.9690933003325702E-2</v>
      </c>
      <c r="F27" s="4">
        <v>2.7429246118871299E-2</v>
      </c>
      <c r="G27" s="4">
        <f t="shared" si="0"/>
        <v>1.872374748116316E-2</v>
      </c>
    </row>
  </sheetData>
  <mergeCells count="2">
    <mergeCell ref="A1:G1"/>
    <mergeCell ref="K1:Q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2C46-9859-CD41-8178-65F3C13BC32F}">
  <sheetPr codeName="Sheet8"/>
  <dimension ref="A1:Q27"/>
  <sheetViews>
    <sheetView topLeftCell="A11" zoomScale="90" zoomScaleNormal="90" workbookViewId="0">
      <selection activeCell="K58" sqref="K58"/>
    </sheetView>
  </sheetViews>
  <sheetFormatPr baseColWidth="10" defaultRowHeight="16" x14ac:dyDescent="0.2"/>
  <cols>
    <col min="1" max="1" width="26.1640625" customWidth="1"/>
    <col min="2" max="3" width="21.6640625" customWidth="1"/>
    <col min="4" max="4" width="21.5" customWidth="1"/>
    <col min="5" max="5" width="21.6640625" customWidth="1"/>
    <col min="6" max="6" width="21.83203125" customWidth="1"/>
    <col min="7" max="7" width="21.6640625" customWidth="1"/>
    <col min="11" max="11" width="15.83203125" customWidth="1"/>
    <col min="12" max="12" width="15.6640625" customWidth="1"/>
    <col min="13" max="13" width="21.5" customWidth="1"/>
    <col min="14" max="15" width="21.6640625" customWidth="1"/>
    <col min="16" max="17" width="21.83203125" customWidth="1"/>
  </cols>
  <sheetData>
    <row r="1" spans="1:17" ht="18" x14ac:dyDescent="0.2">
      <c r="A1" s="23" t="s">
        <v>8</v>
      </c>
      <c r="B1" s="23"/>
      <c r="C1" s="23"/>
      <c r="D1" s="23"/>
      <c r="E1" s="23"/>
      <c r="F1" s="23"/>
      <c r="G1" s="23"/>
      <c r="K1" s="24" t="s">
        <v>8</v>
      </c>
      <c r="L1" s="24"/>
      <c r="M1" s="24"/>
      <c r="N1" s="24"/>
      <c r="O1" s="24"/>
      <c r="P1" s="24"/>
      <c r="Q1" s="24"/>
    </row>
    <row r="2" spans="1:17" ht="18" x14ac:dyDescent="0.2">
      <c r="A2" s="3" t="s">
        <v>7</v>
      </c>
      <c r="B2" s="7" t="s">
        <v>5</v>
      </c>
      <c r="C2" s="7" t="s">
        <v>4</v>
      </c>
      <c r="D2" s="7" t="s">
        <v>3</v>
      </c>
      <c r="E2" s="7" t="s">
        <v>2</v>
      </c>
      <c r="F2" s="7" t="s">
        <v>1</v>
      </c>
      <c r="G2" s="3" t="s">
        <v>0</v>
      </c>
      <c r="K2" s="1" t="s">
        <v>6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  <c r="Q2" s="1" t="s">
        <v>0</v>
      </c>
    </row>
    <row r="3" spans="1:17" ht="18" x14ac:dyDescent="0.2">
      <c r="A3" s="8">
        <v>1</v>
      </c>
      <c r="B3" s="4">
        <v>4.6888385826264799E-3</v>
      </c>
      <c r="C3" s="4">
        <v>8.1467024417542794E-3</v>
      </c>
      <c r="D3" s="4">
        <v>3.5945320597490699E-2</v>
      </c>
      <c r="E3" s="4">
        <v>1.00248616362432E-2</v>
      </c>
      <c r="F3" s="4">
        <v>-1.8414037608948101E-2</v>
      </c>
      <c r="G3" s="9">
        <f t="shared" ref="G3:G27" si="0">AVERAGE(B3:F3)</f>
        <v>8.0783371298333122E-3</v>
      </c>
      <c r="K3" s="1">
        <v>0</v>
      </c>
      <c r="L3" s="1">
        <v>-0.15412400342694199</v>
      </c>
      <c r="M3" s="1">
        <v>2.5526197059069999E-2</v>
      </c>
      <c r="N3" s="1">
        <v>-0.14775259126745999</v>
      </c>
      <c r="O3" s="1">
        <v>-9.4286860244945397E-2</v>
      </c>
      <c r="P3" s="1">
        <v>-5.8235880244904198E-2</v>
      </c>
      <c r="Q3" s="2">
        <f t="shared" ref="Q3:Q11" si="1">AVERAGE(L3:P3)</f>
        <v>-8.577462762503632E-2</v>
      </c>
    </row>
    <row r="4" spans="1:17" ht="18" x14ac:dyDescent="0.2">
      <c r="A4" s="8">
        <v>2</v>
      </c>
      <c r="B4" s="4">
        <v>6.3689919122926798E-3</v>
      </c>
      <c r="C4" s="4">
        <v>1.3133242080780099E-2</v>
      </c>
      <c r="D4" s="4">
        <v>3.9905029384986399E-2</v>
      </c>
      <c r="E4" s="4">
        <v>1.3068852292260701E-2</v>
      </c>
      <c r="F4" s="4">
        <v>-2.4604126907134101E-2</v>
      </c>
      <c r="G4" s="9">
        <f t="shared" si="0"/>
        <v>9.5743977526371558E-3</v>
      </c>
      <c r="K4" s="1">
        <v>1</v>
      </c>
      <c r="L4" s="1">
        <v>-7.0231595756316101E-2</v>
      </c>
      <c r="M4" s="1">
        <v>-6.0938464598521702E-2</v>
      </c>
      <c r="N4" s="1">
        <v>-6.3537789577590903E-2</v>
      </c>
      <c r="O4" s="1">
        <v>-8.13239720743687E-2</v>
      </c>
      <c r="P4" s="1">
        <v>-3.05495227326773E-2</v>
      </c>
      <c r="Q4" s="2">
        <f t="shared" si="1"/>
        <v>-6.131626894789495E-2</v>
      </c>
    </row>
    <row r="5" spans="1:17" ht="18" x14ac:dyDescent="0.2">
      <c r="A5" s="8">
        <v>3</v>
      </c>
      <c r="B5" s="4">
        <v>9.5927692621065493E-3</v>
      </c>
      <c r="C5" s="4">
        <v>1.54569602743365E-2</v>
      </c>
      <c r="D5" s="4">
        <v>4.8219525071330899E-2</v>
      </c>
      <c r="E5" s="4">
        <v>1.85314136719015E-2</v>
      </c>
      <c r="F5" s="4">
        <v>-2.3578365103096601E-2</v>
      </c>
      <c r="G5" s="9">
        <f t="shared" si="0"/>
        <v>1.3644460635315769E-2</v>
      </c>
      <c r="K5" s="1">
        <v>2</v>
      </c>
      <c r="L5" s="1">
        <v>3.9384976795545E-2</v>
      </c>
      <c r="M5" s="1">
        <v>-1.5366905804372E-2</v>
      </c>
      <c r="N5" s="1">
        <v>2.9502729412691199E-2</v>
      </c>
      <c r="O5" s="1">
        <v>-2.82427010138201E-2</v>
      </c>
      <c r="P5" s="1">
        <v>-4.0699990516297899E-2</v>
      </c>
      <c r="Q5" s="2">
        <f t="shared" si="1"/>
        <v>-3.0843782252507599E-3</v>
      </c>
    </row>
    <row r="6" spans="1:17" ht="18" x14ac:dyDescent="0.2">
      <c r="A6" s="8">
        <v>4</v>
      </c>
      <c r="B6" s="4">
        <v>9.0487393120314893E-3</v>
      </c>
      <c r="C6" s="4">
        <v>1.7425414922701499E-2</v>
      </c>
      <c r="D6" s="4">
        <v>5.5551778555246602E-2</v>
      </c>
      <c r="E6" s="4">
        <v>1.9280892437945899E-2</v>
      </c>
      <c r="F6" s="4">
        <v>-3.1381090627356598E-2</v>
      </c>
      <c r="G6" s="9">
        <f t="shared" si="0"/>
        <v>1.3985146920113777E-2</v>
      </c>
      <c r="K6" s="1">
        <v>3</v>
      </c>
      <c r="L6" s="1">
        <v>5.70117037664625E-3</v>
      </c>
      <c r="M6" s="1">
        <v>-9.85999328017267E-2</v>
      </c>
      <c r="N6" s="1">
        <v>2.4843299505186201E-2</v>
      </c>
      <c r="O6" s="1">
        <v>4.7534250458366303E-2</v>
      </c>
      <c r="P6" s="1">
        <v>-6.6382894797866299E-2</v>
      </c>
      <c r="Q6" s="2">
        <f t="shared" si="1"/>
        <v>-1.7380821451878851E-2</v>
      </c>
    </row>
    <row r="7" spans="1:17" ht="18" x14ac:dyDescent="0.2">
      <c r="A7" s="8">
        <v>5</v>
      </c>
      <c r="B7" s="4">
        <v>1.3153452243479399E-2</v>
      </c>
      <c r="C7" s="4">
        <v>2.1985154131516499E-2</v>
      </c>
      <c r="D7" s="4">
        <v>6.3409879352577095E-2</v>
      </c>
      <c r="E7" s="4">
        <v>2.3736655782219E-2</v>
      </c>
      <c r="F7" s="4">
        <v>2.6967512727286501E-2</v>
      </c>
      <c r="G7" s="9">
        <f t="shared" si="0"/>
        <v>2.98505308474157E-2</v>
      </c>
      <c r="K7" s="1">
        <v>4</v>
      </c>
      <c r="L7" s="1">
        <v>7.2324066226857706E-2</v>
      </c>
      <c r="M7" s="1">
        <v>5.2375206674321197E-2</v>
      </c>
      <c r="N7" s="1">
        <v>6.2375426292528298E-2</v>
      </c>
      <c r="O7" s="1">
        <v>0.103209235313948</v>
      </c>
      <c r="P7" s="1">
        <v>9.6338878662367899E-2</v>
      </c>
      <c r="Q7" s="2">
        <f t="shared" si="1"/>
        <v>7.7324562634004626E-2</v>
      </c>
    </row>
    <row r="8" spans="1:17" ht="18" x14ac:dyDescent="0.2">
      <c r="A8" s="8">
        <v>6</v>
      </c>
      <c r="B8" s="4">
        <v>4.9878578196432002E-2</v>
      </c>
      <c r="C8" s="4">
        <v>2.5294161749473899E-2</v>
      </c>
      <c r="D8" s="4">
        <v>6.7179025317338603E-2</v>
      </c>
      <c r="E8" s="4">
        <v>2.76461009994735E-2</v>
      </c>
      <c r="F8" s="4">
        <v>1.98851048049608E-2</v>
      </c>
      <c r="G8" s="9">
        <f t="shared" si="0"/>
        <v>3.7976594213535761E-2</v>
      </c>
      <c r="K8" s="1">
        <v>5</v>
      </c>
      <c r="L8" s="1">
        <v>-3.7997463835116201E-2</v>
      </c>
      <c r="M8" s="1">
        <v>3.0083494215261599E-2</v>
      </c>
      <c r="N8" s="1">
        <v>3.34091653322761E-2</v>
      </c>
      <c r="O8" s="1">
        <v>-2.3180038139118699E-2</v>
      </c>
      <c r="P8" s="1">
        <v>1.8904830578254001E-2</v>
      </c>
      <c r="Q8" s="2">
        <f t="shared" si="1"/>
        <v>4.2439976303113598E-3</v>
      </c>
    </row>
    <row r="9" spans="1:17" ht="18" x14ac:dyDescent="0.2">
      <c r="A9" s="8">
        <v>7</v>
      </c>
      <c r="B9" s="4">
        <v>-0.12613278000081601</v>
      </c>
      <c r="C9" s="4">
        <v>-4.30696069023071E-2</v>
      </c>
      <c r="D9" s="4">
        <v>-0.119263600850434</v>
      </c>
      <c r="E9" s="4">
        <v>2.8596429808720299E-2</v>
      </c>
      <c r="F9" s="4">
        <v>7.0106014016658294E-2</v>
      </c>
      <c r="G9" s="9">
        <f t="shared" si="0"/>
        <v>-3.7952708785635711E-2</v>
      </c>
      <c r="K9" s="1">
        <v>6</v>
      </c>
      <c r="L9" s="1">
        <v>-0.103133652862705</v>
      </c>
      <c r="M9" s="1">
        <v>-8.6460338889998101E-2</v>
      </c>
      <c r="N9" s="1">
        <v>0.107461022482833</v>
      </c>
      <c r="O9" s="1">
        <v>-0.14820115592550401</v>
      </c>
      <c r="P9" s="1">
        <v>-6.3014605919035294E-2</v>
      </c>
      <c r="Q9" s="2">
        <f t="shared" si="1"/>
        <v>-5.8669746222881881E-2</v>
      </c>
    </row>
    <row r="10" spans="1:17" ht="18" x14ac:dyDescent="0.2">
      <c r="A10" s="8">
        <v>8</v>
      </c>
      <c r="B10" s="4">
        <v>0.125140331116876</v>
      </c>
      <c r="C10" s="4">
        <v>-4.7533266244308703E-2</v>
      </c>
      <c r="D10" s="4">
        <v>-0.12764542416185801</v>
      </c>
      <c r="E10" s="4">
        <v>-4.9222426863740003E-2</v>
      </c>
      <c r="F10" s="4">
        <v>7.8330401996284604E-2</v>
      </c>
      <c r="G10" s="9">
        <f t="shared" si="0"/>
        <v>-4.1860768313492225E-3</v>
      </c>
      <c r="K10" s="1">
        <v>7</v>
      </c>
      <c r="L10" s="1">
        <v>6.2687336548786707E-2</v>
      </c>
      <c r="M10" s="1">
        <v>-4.5812936032828398E-2</v>
      </c>
      <c r="N10" s="1">
        <v>-6.2936355130821894E-2</v>
      </c>
      <c r="O10" s="1">
        <v>4.6968980632542998E-2</v>
      </c>
      <c r="P10" s="1">
        <v>-1.0067089455808E-2</v>
      </c>
      <c r="Q10" s="2">
        <f t="shared" si="1"/>
        <v>-1.8320126876257177E-3</v>
      </c>
    </row>
    <row r="11" spans="1:17" ht="18" x14ac:dyDescent="0.2">
      <c r="A11" s="8">
        <v>9</v>
      </c>
      <c r="B11" s="4">
        <v>0.17522952495115501</v>
      </c>
      <c r="C11" s="4">
        <v>6.0680248560494997E-2</v>
      </c>
      <c r="D11" s="4">
        <v>-8.1455052612153703E-2</v>
      </c>
      <c r="E11" s="4">
        <v>3.8720413242427199E-2</v>
      </c>
      <c r="F11" s="4">
        <v>0.17826632663852099</v>
      </c>
      <c r="G11" s="9">
        <f t="shared" si="0"/>
        <v>7.4288292156088898E-2</v>
      </c>
      <c r="K11" s="1">
        <v>8</v>
      </c>
      <c r="L11" s="1">
        <v>-4.4301346818222502E-2</v>
      </c>
      <c r="M11" s="1">
        <v>8.8684278806863796E-3</v>
      </c>
      <c r="N11" s="1">
        <v>-2.3355408442286701E-2</v>
      </c>
      <c r="O11" s="1">
        <v>4.5886826573614502E-2</v>
      </c>
      <c r="P11" s="1">
        <v>-1.6226397406069602E-2</v>
      </c>
      <c r="Q11" s="2">
        <f t="shared" si="1"/>
        <v>-5.8255796424555853E-3</v>
      </c>
    </row>
    <row r="12" spans="1:17" ht="18" x14ac:dyDescent="0.2">
      <c r="A12" s="8">
        <v>10</v>
      </c>
      <c r="B12" s="4">
        <v>-0.15412400342694199</v>
      </c>
      <c r="C12" s="4">
        <v>2.5526197059069999E-2</v>
      </c>
      <c r="D12" s="4">
        <v>-0.14775259126745999</v>
      </c>
      <c r="E12" s="4">
        <v>-9.4286860244945397E-2</v>
      </c>
      <c r="F12" s="4">
        <v>-5.8235880244904198E-2</v>
      </c>
      <c r="G12" s="9">
        <f t="shared" si="0"/>
        <v>-8.577462762503632E-2</v>
      </c>
    </row>
    <row r="13" spans="1:17" ht="18" x14ac:dyDescent="0.2">
      <c r="A13" s="8">
        <v>11</v>
      </c>
      <c r="B13" s="4">
        <v>-7.0231595756316101E-2</v>
      </c>
      <c r="C13" s="4">
        <v>-6.0938464598521702E-2</v>
      </c>
      <c r="D13" s="4">
        <v>-6.3537789577590903E-2</v>
      </c>
      <c r="E13" s="4">
        <v>-8.13239720743687E-2</v>
      </c>
      <c r="F13" s="4">
        <v>-3.05495227326773E-2</v>
      </c>
      <c r="G13" s="9">
        <f t="shared" si="0"/>
        <v>-6.131626894789495E-2</v>
      </c>
    </row>
    <row r="14" spans="1:17" ht="18" x14ac:dyDescent="0.2">
      <c r="A14" s="8">
        <v>12</v>
      </c>
      <c r="B14" s="4">
        <v>3.9384976795545E-2</v>
      </c>
      <c r="C14" s="4">
        <v>-1.5366905804372E-2</v>
      </c>
      <c r="D14" s="4">
        <v>2.9502729412691199E-2</v>
      </c>
      <c r="E14" s="4">
        <v>-2.82427010138201E-2</v>
      </c>
      <c r="F14" s="4">
        <v>-4.0699990516297899E-2</v>
      </c>
      <c r="G14" s="9">
        <f t="shared" si="0"/>
        <v>-3.0843782252507599E-3</v>
      </c>
    </row>
    <row r="15" spans="1:17" ht="18" x14ac:dyDescent="0.2">
      <c r="A15" s="8">
        <v>13</v>
      </c>
      <c r="B15" s="4">
        <v>5.70117037664625E-3</v>
      </c>
      <c r="C15" s="4">
        <v>-9.85999328017267E-2</v>
      </c>
      <c r="D15" s="4">
        <v>2.4843299505186201E-2</v>
      </c>
      <c r="E15" s="4">
        <v>4.7534250458366303E-2</v>
      </c>
      <c r="F15" s="4">
        <v>-6.6382894797866299E-2</v>
      </c>
      <c r="G15" s="9">
        <f t="shared" si="0"/>
        <v>-1.7380821451878851E-2</v>
      </c>
    </row>
    <row r="16" spans="1:17" ht="18" x14ac:dyDescent="0.2">
      <c r="A16" s="8">
        <v>14</v>
      </c>
      <c r="B16" s="4">
        <v>7.2324066226857706E-2</v>
      </c>
      <c r="C16" s="4">
        <v>5.2375206674321197E-2</v>
      </c>
      <c r="D16" s="4">
        <v>6.2375426292528298E-2</v>
      </c>
      <c r="E16" s="4">
        <v>0.103209235313948</v>
      </c>
      <c r="F16" s="4">
        <v>9.6338878662367899E-2</v>
      </c>
      <c r="G16" s="9">
        <f t="shared" si="0"/>
        <v>7.7324562634004626E-2</v>
      </c>
    </row>
    <row r="17" spans="1:7" ht="18" x14ac:dyDescent="0.2">
      <c r="A17" s="8">
        <v>15</v>
      </c>
      <c r="B17" s="4">
        <v>-3.7997463835116201E-2</v>
      </c>
      <c r="C17" s="4">
        <v>3.0083494215261599E-2</v>
      </c>
      <c r="D17" s="4">
        <v>3.34091653322761E-2</v>
      </c>
      <c r="E17" s="4">
        <v>-2.3180038139118699E-2</v>
      </c>
      <c r="F17" s="4">
        <v>1.8904830578254001E-2</v>
      </c>
      <c r="G17" s="9">
        <f t="shared" si="0"/>
        <v>4.2439976303113598E-3</v>
      </c>
    </row>
    <row r="18" spans="1:7" ht="18" x14ac:dyDescent="0.2">
      <c r="A18" s="8">
        <v>16</v>
      </c>
      <c r="B18" s="4">
        <v>-0.103133652862705</v>
      </c>
      <c r="C18" s="4">
        <v>-8.6460338889998101E-2</v>
      </c>
      <c r="D18" s="4">
        <v>0.107461022482833</v>
      </c>
      <c r="E18" s="4">
        <v>-0.14820115592550401</v>
      </c>
      <c r="F18" s="4">
        <v>-6.3014605919035294E-2</v>
      </c>
      <c r="G18" s="9">
        <f t="shared" si="0"/>
        <v>-5.8669746222881881E-2</v>
      </c>
    </row>
    <row r="19" spans="1:7" ht="18" x14ac:dyDescent="0.2">
      <c r="A19" s="8">
        <v>17</v>
      </c>
      <c r="B19" s="4">
        <v>6.2687336548786707E-2</v>
      </c>
      <c r="C19" s="4">
        <v>-4.5812936032828398E-2</v>
      </c>
      <c r="D19" s="4">
        <v>-6.2936355130821894E-2</v>
      </c>
      <c r="E19" s="4">
        <v>4.6968980632542998E-2</v>
      </c>
      <c r="F19" s="4">
        <v>-1.0067089455808E-2</v>
      </c>
      <c r="G19" s="9">
        <f t="shared" si="0"/>
        <v>-1.8320126876257177E-3</v>
      </c>
    </row>
    <row r="20" spans="1:7" ht="18" x14ac:dyDescent="0.2">
      <c r="A20" s="8">
        <v>18</v>
      </c>
      <c r="B20" s="4">
        <v>-4.4301346818222502E-2</v>
      </c>
      <c r="C20" s="4">
        <v>8.8684278806863796E-3</v>
      </c>
      <c r="D20" s="4">
        <v>-2.3355408442286701E-2</v>
      </c>
      <c r="E20" s="4">
        <v>4.5886826573614502E-2</v>
      </c>
      <c r="F20" s="4">
        <v>-1.6226397406069602E-2</v>
      </c>
      <c r="G20" s="9">
        <f t="shared" si="0"/>
        <v>-5.8255796424555853E-3</v>
      </c>
    </row>
    <row r="21" spans="1:7" ht="18" x14ac:dyDescent="0.2">
      <c r="A21" s="8">
        <v>19</v>
      </c>
      <c r="B21" s="4">
        <v>-4.64753291891946E-2</v>
      </c>
      <c r="C21" s="4">
        <v>-2.7965808029347401E-2</v>
      </c>
      <c r="D21" s="4">
        <v>0.105164794112212</v>
      </c>
      <c r="E21" s="4">
        <v>-4.1634744660938999E-2</v>
      </c>
      <c r="F21" s="4">
        <v>-2.4327748236612701E-2</v>
      </c>
      <c r="G21" s="9">
        <f t="shared" si="0"/>
        <v>-7.0477672007763417E-3</v>
      </c>
    </row>
    <row r="22" spans="1:7" ht="18" x14ac:dyDescent="0.2">
      <c r="A22" s="8">
        <v>20</v>
      </c>
      <c r="B22" s="4">
        <v>-3.8926788111695601E-2</v>
      </c>
      <c r="C22" s="4">
        <v>-2.4921273486600001E-2</v>
      </c>
      <c r="D22" s="4">
        <v>8.8215055723319002E-2</v>
      </c>
      <c r="E22" s="4">
        <v>-3.41580366803114E-2</v>
      </c>
      <c r="F22" s="4">
        <v>-2.0112981288862301E-2</v>
      </c>
      <c r="G22" s="9">
        <f t="shared" si="0"/>
        <v>-5.9808047688300605E-3</v>
      </c>
    </row>
    <row r="23" spans="1:7" ht="18" x14ac:dyDescent="0.2">
      <c r="A23" s="8">
        <v>21</v>
      </c>
      <c r="B23" s="4">
        <v>3.3434356481993797E-2</v>
      </c>
      <c r="C23" s="4">
        <v>-2.2843136852304699E-2</v>
      </c>
      <c r="D23" s="4">
        <v>7.3723415886890895E-2</v>
      </c>
      <c r="E23" s="4">
        <v>-2.9589824273788201E-2</v>
      </c>
      <c r="F23" s="4">
        <v>-1.8414855861739299E-2</v>
      </c>
      <c r="G23" s="9">
        <f t="shared" si="0"/>
        <v>7.2619910762105003E-3</v>
      </c>
    </row>
    <row r="24" spans="1:7" ht="18" x14ac:dyDescent="0.2">
      <c r="A24" s="8">
        <v>22</v>
      </c>
      <c r="B24" s="4">
        <v>2.54645928211963E-2</v>
      </c>
      <c r="C24" s="4">
        <v>-1.87687637184186E-2</v>
      </c>
      <c r="D24" s="4">
        <v>5.5623860400939903E-2</v>
      </c>
      <c r="E24" s="4">
        <v>2.30454996966322E-2</v>
      </c>
      <c r="F24" s="4">
        <v>1.53802673981705E-2</v>
      </c>
      <c r="G24" s="9">
        <f t="shared" si="0"/>
        <v>2.0149091319704059E-2</v>
      </c>
    </row>
    <row r="25" spans="1:7" ht="18" x14ac:dyDescent="0.2">
      <c r="A25" s="8">
        <v>23</v>
      </c>
      <c r="B25" s="4">
        <v>2.41895550834887E-2</v>
      </c>
      <c r="C25" s="4">
        <v>-1.82346361619471E-2</v>
      </c>
      <c r="D25" s="4">
        <v>4.1964046054887502E-2</v>
      </c>
      <c r="E25" s="4">
        <v>2.2375013113144299E-2</v>
      </c>
      <c r="F25" s="4">
        <v>1.65560331814858E-2</v>
      </c>
      <c r="G25" s="9">
        <f t="shared" si="0"/>
        <v>1.7370002254211838E-2</v>
      </c>
    </row>
    <row r="26" spans="1:7" ht="18" x14ac:dyDescent="0.2">
      <c r="A26" s="8">
        <v>24</v>
      </c>
      <c r="B26" s="4">
        <v>2.29334199264844E-2</v>
      </c>
      <c r="C26" s="4">
        <v>-1.5096359849356601E-2</v>
      </c>
      <c r="D26" s="4">
        <v>3.2278048497933601E-2</v>
      </c>
      <c r="E26" s="4">
        <v>2.1290457566385E-2</v>
      </c>
      <c r="F26" s="4">
        <v>1.5771533752939399E-2</v>
      </c>
      <c r="G26" s="9">
        <f t="shared" si="0"/>
        <v>1.543541997887716E-2</v>
      </c>
    </row>
    <row r="27" spans="1:7" ht="18" x14ac:dyDescent="0.2">
      <c r="A27" s="8">
        <v>25</v>
      </c>
      <c r="B27" s="4">
        <v>2.5115855244334899E-2</v>
      </c>
      <c r="C27" s="4">
        <v>1.1065517960338001E-2</v>
      </c>
      <c r="D27" s="4">
        <v>3.3558697513028E-2</v>
      </c>
      <c r="E27" s="4">
        <v>2.2709021436440002E-2</v>
      </c>
      <c r="F27" s="4">
        <v>1.6222951620236299E-2</v>
      </c>
      <c r="G27" s="9">
        <f t="shared" si="0"/>
        <v>2.173440875487544E-2</v>
      </c>
    </row>
  </sheetData>
  <mergeCells count="2">
    <mergeCell ref="A1:G1"/>
    <mergeCell ref="K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416E-DC1E-5949-8CEA-605767E032B2}">
  <dimension ref="A1:I30"/>
  <sheetViews>
    <sheetView zoomScale="70" zoomScaleNormal="70" workbookViewId="0">
      <selection activeCell="U59" sqref="U59"/>
    </sheetView>
  </sheetViews>
  <sheetFormatPr baseColWidth="10" defaultRowHeight="16" x14ac:dyDescent="0.2"/>
  <cols>
    <col min="1" max="1" width="22.33203125" customWidth="1"/>
    <col min="2" max="2" width="41.33203125" customWidth="1"/>
    <col min="3" max="3" width="16" customWidth="1"/>
    <col min="5" max="5" width="15.6640625" customWidth="1"/>
    <col min="6" max="6" width="17.33203125" customWidth="1"/>
  </cols>
  <sheetData>
    <row r="1" spans="1:9" x14ac:dyDescent="0.2">
      <c r="A1" t="s">
        <v>26</v>
      </c>
    </row>
    <row r="2" spans="1:9" ht="17" thickBot="1" x14ac:dyDescent="0.25"/>
    <row r="3" spans="1:9" x14ac:dyDescent="0.2">
      <c r="A3" s="18" t="s">
        <v>27</v>
      </c>
      <c r="B3" s="18"/>
    </row>
    <row r="4" spans="1:9" x14ac:dyDescent="0.2">
      <c r="A4" s="15" t="s">
        <v>28</v>
      </c>
      <c r="B4" s="15">
        <v>0.82016755711957012</v>
      </c>
    </row>
    <row r="5" spans="1:9" x14ac:dyDescent="0.2">
      <c r="A5" s="15" t="s">
        <v>29</v>
      </c>
      <c r="B5" s="15">
        <v>0.6726748217514833</v>
      </c>
    </row>
    <row r="6" spans="1:9" x14ac:dyDescent="0.2">
      <c r="A6" s="15" t="s">
        <v>30</v>
      </c>
      <c r="B6" s="15">
        <v>0.59084352718935418</v>
      </c>
    </row>
    <row r="7" spans="1:9" x14ac:dyDescent="0.2">
      <c r="A7" s="15" t="s">
        <v>31</v>
      </c>
      <c r="B7" s="15">
        <v>1.1603862550346159E-2</v>
      </c>
    </row>
    <row r="8" spans="1:9" ht="17" thickBot="1" x14ac:dyDescent="0.25">
      <c r="A8" s="16" t="s">
        <v>32</v>
      </c>
      <c r="B8" s="16">
        <v>6</v>
      </c>
    </row>
    <row r="10" spans="1:9" ht="17" thickBot="1" x14ac:dyDescent="0.25">
      <c r="A10" t="s">
        <v>33</v>
      </c>
    </row>
    <row r="11" spans="1:9" x14ac:dyDescent="0.2">
      <c r="A11" s="17"/>
      <c r="B11" s="17" t="s">
        <v>38</v>
      </c>
      <c r="C11" s="17" t="s">
        <v>39</v>
      </c>
      <c r="D11" s="17" t="s">
        <v>40</v>
      </c>
      <c r="E11" s="17" t="s">
        <v>41</v>
      </c>
      <c r="F11" s="17" t="s">
        <v>42</v>
      </c>
    </row>
    <row r="12" spans="1:9" x14ac:dyDescent="0.2">
      <c r="A12" s="15" t="s">
        <v>34</v>
      </c>
      <c r="B12" s="15">
        <v>1</v>
      </c>
      <c r="C12" s="15">
        <v>1.1068554360755946E-3</v>
      </c>
      <c r="D12" s="15">
        <v>1.1068554360755946E-3</v>
      </c>
      <c r="E12" s="15">
        <v>8.2202637187997194</v>
      </c>
      <c r="F12" s="15">
        <v>4.5601696966523005E-2</v>
      </c>
    </row>
    <row r="13" spans="1:9" x14ac:dyDescent="0.2">
      <c r="A13" s="15" t="s">
        <v>35</v>
      </c>
      <c r="B13" s="15">
        <v>4</v>
      </c>
      <c r="C13" s="15">
        <v>5.3859850434930423E-4</v>
      </c>
      <c r="D13" s="15">
        <v>1.3464962608732606E-4</v>
      </c>
      <c r="E13" s="15"/>
      <c r="F13" s="15"/>
    </row>
    <row r="14" spans="1:9" ht="17" thickBot="1" x14ac:dyDescent="0.25">
      <c r="A14" s="16" t="s">
        <v>36</v>
      </c>
      <c r="B14" s="16">
        <v>5</v>
      </c>
      <c r="C14" s="16">
        <v>1.6454539404248988E-3</v>
      </c>
      <c r="D14" s="16"/>
      <c r="E14" s="16"/>
      <c r="F14" s="16"/>
    </row>
    <row r="15" spans="1:9" ht="17" thickBot="1" x14ac:dyDescent="0.25"/>
    <row r="16" spans="1:9" x14ac:dyDescent="0.2">
      <c r="A16" s="17"/>
      <c r="B16" s="17" t="s">
        <v>43</v>
      </c>
      <c r="C16" s="17" t="s">
        <v>31</v>
      </c>
      <c r="D16" s="17" t="s">
        <v>44</v>
      </c>
      <c r="E16" s="17" t="s">
        <v>45</v>
      </c>
      <c r="F16" s="17" t="s">
        <v>46</v>
      </c>
      <c r="G16" s="17" t="s">
        <v>47</v>
      </c>
      <c r="H16" s="17" t="s">
        <v>48</v>
      </c>
      <c r="I16" s="17" t="s">
        <v>49</v>
      </c>
    </row>
    <row r="17" spans="1:9" x14ac:dyDescent="0.2">
      <c r="A17" s="15" t="s">
        <v>37</v>
      </c>
      <c r="B17" s="15">
        <v>2.0144972243654712E-2</v>
      </c>
      <c r="C17" s="15">
        <v>9.8942178661526672E-3</v>
      </c>
      <c r="D17" s="15">
        <v>2.0360348353121536</v>
      </c>
      <c r="E17" s="15">
        <v>0.11144493366189684</v>
      </c>
      <c r="F17" s="15">
        <v>-7.325780520585419E-3</v>
      </c>
      <c r="G17" s="15">
        <v>4.7615725007894842E-2</v>
      </c>
      <c r="H17" s="15">
        <v>-7.325780520585419E-3</v>
      </c>
      <c r="I17" s="15">
        <v>4.7615725007894842E-2</v>
      </c>
    </row>
    <row r="18" spans="1:9" ht="17" thickBot="1" x14ac:dyDescent="0.25">
      <c r="A18" s="16" t="s">
        <v>53</v>
      </c>
      <c r="B18" s="16">
        <v>1.6224654778752057E-2</v>
      </c>
      <c r="C18" s="16">
        <v>5.6589074281111588E-3</v>
      </c>
      <c r="D18" s="16">
        <v>2.8671002282445102</v>
      </c>
      <c r="E18" s="16">
        <v>4.5601696966522977E-2</v>
      </c>
      <c r="F18" s="16">
        <v>5.1300894920539714E-4</v>
      </c>
      <c r="G18" s="16">
        <v>3.1936300608298718E-2</v>
      </c>
      <c r="H18" s="16">
        <v>5.1300894920539714E-4</v>
      </c>
      <c r="I18" s="16">
        <v>3.1936300608298718E-2</v>
      </c>
    </row>
    <row r="22" spans="1:9" x14ac:dyDescent="0.2">
      <c r="A22" t="s">
        <v>50</v>
      </c>
    </row>
    <row r="23" spans="1:9" ht="17" thickBot="1" x14ac:dyDescent="0.25"/>
    <row r="24" spans="1:9" x14ac:dyDescent="0.2">
      <c r="A24" s="17" t="s">
        <v>51</v>
      </c>
      <c r="B24" s="17" t="s">
        <v>54</v>
      </c>
      <c r="C24" s="17" t="s">
        <v>52</v>
      </c>
    </row>
    <row r="25" spans="1:9" x14ac:dyDescent="0.2">
      <c r="A25" s="15">
        <v>1</v>
      </c>
      <c r="B25" s="15">
        <v>2.5109716605952841E-2</v>
      </c>
      <c r="C25" s="15">
        <v>4.0892125815626817E-3</v>
      </c>
    </row>
    <row r="26" spans="1:9" x14ac:dyDescent="0.2">
      <c r="A26" s="15">
        <v>2</v>
      </c>
      <c r="B26" s="15">
        <v>3.3222043995328868E-2</v>
      </c>
      <c r="C26" s="15">
        <v>-3.1500778620121087E-3</v>
      </c>
    </row>
    <row r="27" spans="1:9" x14ac:dyDescent="0.2">
      <c r="A27" s="15">
        <v>3</v>
      </c>
      <c r="B27" s="15">
        <v>4.1042327598687367E-2</v>
      </c>
      <c r="C27" s="15">
        <v>4.2657944506955398E-4</v>
      </c>
    </row>
    <row r="28" spans="1:9" x14ac:dyDescent="0.2">
      <c r="A28" s="15">
        <v>4</v>
      </c>
      <c r="B28" s="15">
        <v>4.9024857749833374E-2</v>
      </c>
      <c r="C28" s="15">
        <v>4.6125928499815561E-3</v>
      </c>
    </row>
    <row r="29" spans="1:9" x14ac:dyDescent="0.2">
      <c r="A29" s="15">
        <v>5</v>
      </c>
      <c r="B29" s="15">
        <v>5.6958713936643132E-2</v>
      </c>
      <c r="C29" s="15">
        <v>-1.8361625560817149E-2</v>
      </c>
    </row>
    <row r="30" spans="1:9" ht="17" thickBot="1" x14ac:dyDescent="0.25">
      <c r="A30" s="16">
        <v>6</v>
      </c>
      <c r="B30" s="16">
        <v>6.4941244087789146E-2</v>
      </c>
      <c r="C30" s="16">
        <v>1.238331854621548E-2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F29C-E5FD-844C-91A7-04DD9C5D195C}">
  <dimension ref="A1:L7"/>
  <sheetViews>
    <sheetView workbookViewId="0">
      <selection activeCell="K2" sqref="K2:K7"/>
    </sheetView>
  </sheetViews>
  <sheetFormatPr baseColWidth="10" defaultRowHeight="16" x14ac:dyDescent="0.2"/>
  <cols>
    <col min="1" max="1" width="43.1640625" customWidth="1"/>
    <col min="8" max="8" width="21.6640625" customWidth="1"/>
    <col min="11" max="11" width="18.5" customWidth="1"/>
    <col min="12" max="12" width="41.33203125" customWidth="1"/>
  </cols>
  <sheetData>
    <row r="1" spans="1:12" x14ac:dyDescent="0.2">
      <c r="A1" s="1"/>
      <c r="B1" s="1" t="s">
        <v>5</v>
      </c>
      <c r="C1" s="1" t="s">
        <v>22</v>
      </c>
      <c r="D1" s="1" t="s">
        <v>23</v>
      </c>
      <c r="E1" s="1" t="s">
        <v>24</v>
      </c>
      <c r="F1" s="1" t="s">
        <v>1</v>
      </c>
      <c r="G1" s="1" t="s">
        <v>25</v>
      </c>
      <c r="H1" s="1" t="s">
        <v>9</v>
      </c>
      <c r="K1" s="6" t="s">
        <v>53</v>
      </c>
      <c r="L1" s="6" t="s">
        <v>55</v>
      </c>
    </row>
    <row r="2" spans="1:12" x14ac:dyDescent="0.2">
      <c r="A2" s="12" t="s">
        <v>16</v>
      </c>
      <c r="B2" s="1">
        <v>1.31807493559456E-2</v>
      </c>
      <c r="C2" s="1">
        <v>4.3299281081774499E-2</v>
      </c>
      <c r="D2" s="1">
        <v>1.9363887061537199E-2</v>
      </c>
      <c r="E2" s="1">
        <v>8.0885399516734097E-2</v>
      </c>
      <c r="F2" s="1">
        <v>4.8965305748697903E-2</v>
      </c>
      <c r="G2" s="1">
        <f t="shared" ref="G2:G7" si="0">AVERAGE(B2:F2)</f>
        <v>4.1138924552937862E-2</v>
      </c>
      <c r="H2" s="1">
        <f t="shared" ref="H2:H7" si="1">STDEV(B2:F2)</f>
        <v>2.6932849241671095E-2</v>
      </c>
      <c r="K2" s="12">
        <v>0.30599999999999999</v>
      </c>
      <c r="L2" s="1">
        <f t="shared" ref="L2:L7" si="2">AVERAGE(B2:G2)</f>
        <v>4.1138924552937862E-2</v>
      </c>
    </row>
    <row r="3" spans="1:12" x14ac:dyDescent="0.2">
      <c r="A3" s="13" t="s">
        <v>18</v>
      </c>
      <c r="B3" s="1">
        <v>1.3743481747209499E-2</v>
      </c>
      <c r="C3" s="1">
        <v>5.2680816980014401E-2</v>
      </c>
      <c r="D3" s="1">
        <v>4.7015089422401797E-2</v>
      </c>
      <c r="E3" s="1">
        <v>3.85439404178523E-2</v>
      </c>
      <c r="F3" s="1">
        <v>0.11565375564713699</v>
      </c>
      <c r="G3" s="1">
        <f>AVERAGE(C3:E3)</f>
        <v>4.6079948940089495E-2</v>
      </c>
      <c r="H3" s="1">
        <f t="shared" si="1"/>
        <v>3.7782519670002575E-2</v>
      </c>
      <c r="K3" s="14">
        <v>0.80600000000000005</v>
      </c>
      <c r="L3" s="1">
        <f>AVERAGE(C3:E3)</f>
        <v>4.6079948940089495E-2</v>
      </c>
    </row>
    <row r="4" spans="1:12" x14ac:dyDescent="0.2">
      <c r="A4" s="12" t="s">
        <v>17</v>
      </c>
      <c r="B4" s="1">
        <v>4.41825073514917E-2</v>
      </c>
      <c r="C4" s="1">
        <v>6.6411132989494803E-2</v>
      </c>
      <c r="D4" s="1">
        <v>6.1491595464048601E-2</v>
      </c>
      <c r="E4" s="1">
        <v>5.9508173555689797E-2</v>
      </c>
      <c r="F4" s="1">
        <v>2.76262996524398E-2</v>
      </c>
      <c r="G4" s="1">
        <f t="shared" si="0"/>
        <v>5.1843941802632944E-2</v>
      </c>
      <c r="H4" s="1">
        <f t="shared" si="1"/>
        <v>1.5884052519537641E-2</v>
      </c>
      <c r="K4" s="12">
        <v>1.288</v>
      </c>
      <c r="L4" s="1">
        <f t="shared" si="2"/>
        <v>5.1843941802632944E-2</v>
      </c>
    </row>
    <row r="5" spans="1:12" x14ac:dyDescent="0.2">
      <c r="A5" s="12" t="s">
        <v>19</v>
      </c>
      <c r="B5" s="1">
        <v>4.5390482051599297E-2</v>
      </c>
      <c r="C5" s="1">
        <v>6.2469643936587702E-2</v>
      </c>
      <c r="D5" s="1">
        <v>2.9688984062951101E-2</v>
      </c>
      <c r="E5" s="1">
        <v>2.1770279238869001E-2</v>
      </c>
      <c r="F5" s="1">
        <v>5.4766913515308997E-2</v>
      </c>
      <c r="G5" s="1">
        <f t="shared" si="0"/>
        <v>4.281726056106322E-2</v>
      </c>
      <c r="H5" s="1">
        <f t="shared" si="1"/>
        <v>1.6962892688840967E-2</v>
      </c>
      <c r="K5" s="12">
        <v>1.78</v>
      </c>
      <c r="L5" s="1">
        <f t="shared" si="2"/>
        <v>4.281726056106322E-2</v>
      </c>
    </row>
    <row r="6" spans="1:12" x14ac:dyDescent="0.2">
      <c r="A6" s="12" t="s">
        <v>20</v>
      </c>
      <c r="B6" s="1">
        <v>6.2164218137665102E-2</v>
      </c>
      <c r="C6" s="1">
        <v>3.3899882665045698E-2</v>
      </c>
      <c r="D6" s="1">
        <v>3.9207798630661497E-2</v>
      </c>
      <c r="E6" s="1">
        <v>8.3179890029699402E-2</v>
      </c>
      <c r="F6" s="1">
        <v>2.9730973712692101E-2</v>
      </c>
      <c r="G6" s="1">
        <f t="shared" si="0"/>
        <v>4.9636552635152757E-2</v>
      </c>
      <c r="H6" s="1">
        <f t="shared" si="1"/>
        <v>2.2553999925621859E-2</v>
      </c>
      <c r="K6" s="12">
        <v>2.2690000000000001</v>
      </c>
      <c r="L6" s="1">
        <f t="shared" si="2"/>
        <v>4.9636552635152757E-2</v>
      </c>
    </row>
    <row r="7" spans="1:12" x14ac:dyDescent="0.2">
      <c r="A7" s="12" t="s">
        <v>21</v>
      </c>
      <c r="B7" s="1">
        <v>0.103133652862705</v>
      </c>
      <c r="C7" s="1">
        <v>8.6460338889998101E-2</v>
      </c>
      <c r="D7" s="1">
        <v>0.107461022482833</v>
      </c>
      <c r="E7" s="1">
        <v>0.14820115592550401</v>
      </c>
      <c r="F7" s="1">
        <v>6.3014605919035294E-2</v>
      </c>
      <c r="G7" s="1">
        <f>AVERAGE((B7+C7+D7+F7)/4)</f>
        <v>9.0017405038642848E-2</v>
      </c>
      <c r="H7" s="1">
        <f t="shared" si="1"/>
        <v>3.1330491219467939E-2</v>
      </c>
      <c r="K7" s="12">
        <v>2.7610000000000001</v>
      </c>
      <c r="L7" s="1">
        <f>AVERAGE((B7+C7+D7+F7)/4)</f>
        <v>9.0017405038642848E-2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C186-6D69-064A-856D-464DBAA0F520}">
  <dimension ref="A1:I30"/>
  <sheetViews>
    <sheetView workbookViewId="0">
      <selection activeCell="O10" sqref="O10"/>
    </sheetView>
  </sheetViews>
  <sheetFormatPr baseColWidth="10" defaultRowHeight="16" x14ac:dyDescent="0.2"/>
  <cols>
    <col min="1" max="1" width="21.5" customWidth="1"/>
    <col min="3" max="3" width="21.1640625" customWidth="1"/>
    <col min="6" max="6" width="19.83203125" customWidth="1"/>
    <col min="8" max="8" width="15.6640625" customWidth="1"/>
    <col min="9" max="9" width="19.33203125" customWidth="1"/>
  </cols>
  <sheetData>
    <row r="1" spans="1:9" x14ac:dyDescent="0.2">
      <c r="A1" t="s">
        <v>26</v>
      </c>
    </row>
    <row r="2" spans="1:9" ht="17" thickBot="1" x14ac:dyDescent="0.25"/>
    <row r="3" spans="1:9" x14ac:dyDescent="0.2">
      <c r="A3" s="18" t="s">
        <v>27</v>
      </c>
      <c r="B3" s="18"/>
    </row>
    <row r="4" spans="1:9" x14ac:dyDescent="0.2">
      <c r="A4" s="15" t="s">
        <v>28</v>
      </c>
      <c r="B4" s="15">
        <v>0.71925185470890329</v>
      </c>
    </row>
    <row r="5" spans="1:9" x14ac:dyDescent="0.2">
      <c r="A5" s="15" t="s">
        <v>29</v>
      </c>
      <c r="B5" s="15">
        <v>0.51732323050219731</v>
      </c>
    </row>
    <row r="6" spans="1:9" x14ac:dyDescent="0.2">
      <c r="A6" s="15" t="s">
        <v>30</v>
      </c>
      <c r="B6" s="15">
        <v>0.39665403812774658</v>
      </c>
    </row>
    <row r="7" spans="1:9" x14ac:dyDescent="0.2">
      <c r="A7" s="15" t="s">
        <v>31</v>
      </c>
      <c r="B7" s="15">
        <v>1.4208926763902965E-2</v>
      </c>
    </row>
    <row r="8" spans="1:9" ht="17" thickBot="1" x14ac:dyDescent="0.25">
      <c r="A8" s="16" t="s">
        <v>32</v>
      </c>
      <c r="B8" s="16">
        <v>6</v>
      </c>
    </row>
    <row r="10" spans="1:9" ht="17" thickBot="1" x14ac:dyDescent="0.25">
      <c r="A10" t="s">
        <v>33</v>
      </c>
    </row>
    <row r="11" spans="1:9" x14ac:dyDescent="0.2">
      <c r="A11" s="17"/>
      <c r="B11" s="17" t="s">
        <v>38</v>
      </c>
      <c r="C11" s="17" t="s">
        <v>39</v>
      </c>
      <c r="D11" s="17" t="s">
        <v>40</v>
      </c>
      <c r="E11" s="17" t="s">
        <v>41</v>
      </c>
      <c r="F11" s="17" t="s">
        <v>42</v>
      </c>
    </row>
    <row r="12" spans="1:9" x14ac:dyDescent="0.2">
      <c r="A12" s="15" t="s">
        <v>34</v>
      </c>
      <c r="B12" s="15">
        <v>1</v>
      </c>
      <c r="C12" s="15">
        <v>8.6554195981371478E-4</v>
      </c>
      <c r="D12" s="15">
        <v>8.6554195981371478E-4</v>
      </c>
      <c r="E12" s="15">
        <v>4.2871193576640714</v>
      </c>
      <c r="F12" s="15">
        <v>0.10716506444799857</v>
      </c>
    </row>
    <row r="13" spans="1:9" x14ac:dyDescent="0.2">
      <c r="A13" s="15" t="s">
        <v>35</v>
      </c>
      <c r="B13" s="15">
        <v>4</v>
      </c>
      <c r="C13" s="15">
        <v>8.0757439912783194E-4</v>
      </c>
      <c r="D13" s="15">
        <v>2.0189359978195799E-4</v>
      </c>
      <c r="E13" s="15"/>
      <c r="F13" s="15"/>
    </row>
    <row r="14" spans="1:9" ht="17" thickBot="1" x14ac:dyDescent="0.25">
      <c r="A14" s="16" t="s">
        <v>36</v>
      </c>
      <c r="B14" s="16">
        <v>5</v>
      </c>
      <c r="C14" s="16">
        <v>1.6731163589415467E-3</v>
      </c>
      <c r="D14" s="16"/>
      <c r="E14" s="16"/>
      <c r="F14" s="16"/>
    </row>
    <row r="15" spans="1:9" ht="17" thickBot="1" x14ac:dyDescent="0.25"/>
    <row r="16" spans="1:9" x14ac:dyDescent="0.2">
      <c r="A16" s="17"/>
      <c r="B16" s="17" t="s">
        <v>43</v>
      </c>
      <c r="C16" s="17" t="s">
        <v>31</v>
      </c>
      <c r="D16" s="17" t="s">
        <v>44</v>
      </c>
      <c r="E16" s="17" t="s">
        <v>45</v>
      </c>
      <c r="F16" s="17" t="s">
        <v>46</v>
      </c>
      <c r="G16" s="17" t="s">
        <v>47</v>
      </c>
      <c r="H16" s="17" t="s">
        <v>48</v>
      </c>
      <c r="I16" s="17" t="s">
        <v>49</v>
      </c>
    </row>
    <row r="17" spans="1:9" x14ac:dyDescent="0.2">
      <c r="A17" s="15" t="s">
        <v>37</v>
      </c>
      <c r="B17" s="15">
        <v>3.1565702446510899E-2</v>
      </c>
      <c r="C17" s="15">
        <v>1.2115467279649021E-2</v>
      </c>
      <c r="D17" s="15">
        <v>2.6054052821828382</v>
      </c>
      <c r="E17" s="15">
        <v>5.9707659513919001E-2</v>
      </c>
      <c r="F17" s="15">
        <v>-2.0722273792546514E-3</v>
      </c>
      <c r="G17" s="15">
        <v>6.5203632272276449E-2</v>
      </c>
      <c r="H17" s="15">
        <v>-2.0722273792546514E-3</v>
      </c>
      <c r="I17" s="15">
        <v>6.5203632272276449E-2</v>
      </c>
    </row>
    <row r="18" spans="1:9" ht="17" thickBot="1" x14ac:dyDescent="0.25">
      <c r="A18" s="16" t="s">
        <v>53</v>
      </c>
      <c r="B18" s="16">
        <v>1.4347428756943944E-2</v>
      </c>
      <c r="C18" s="16">
        <v>6.9293307173256104E-3</v>
      </c>
      <c r="D18" s="16">
        <v>2.0705360073333843</v>
      </c>
      <c r="E18" s="16">
        <v>0.10716506444799857</v>
      </c>
      <c r="F18" s="16">
        <v>-4.891477595471462E-3</v>
      </c>
      <c r="G18" s="16">
        <v>3.358633510935935E-2</v>
      </c>
      <c r="H18" s="16">
        <v>-4.891477595471462E-3</v>
      </c>
      <c r="I18" s="16">
        <v>3.358633510935935E-2</v>
      </c>
    </row>
    <row r="22" spans="1:9" x14ac:dyDescent="0.2">
      <c r="A22" t="s">
        <v>50</v>
      </c>
    </row>
    <row r="23" spans="1:9" ht="17" thickBot="1" x14ac:dyDescent="0.25"/>
    <row r="24" spans="1:9" x14ac:dyDescent="0.2">
      <c r="A24" s="17" t="s">
        <v>51</v>
      </c>
      <c r="B24" s="17" t="s">
        <v>66</v>
      </c>
      <c r="C24" s="17" t="s">
        <v>52</v>
      </c>
    </row>
    <row r="25" spans="1:9" x14ac:dyDescent="0.2">
      <c r="A25" s="15">
        <v>1</v>
      </c>
      <c r="B25" s="15">
        <v>3.5956015646135743E-2</v>
      </c>
      <c r="C25" s="15">
        <v>5.1829089068021195E-3</v>
      </c>
    </row>
    <row r="26" spans="1:9" x14ac:dyDescent="0.2">
      <c r="A26" s="15">
        <v>2</v>
      </c>
      <c r="B26" s="15">
        <v>4.3129730024607717E-2</v>
      </c>
      <c r="C26" s="15">
        <v>2.9502189154817782E-3</v>
      </c>
    </row>
    <row r="27" spans="1:9" x14ac:dyDescent="0.2">
      <c r="A27" s="15">
        <v>3</v>
      </c>
      <c r="B27" s="15">
        <v>5.0045190685454696E-2</v>
      </c>
      <c r="C27" s="15">
        <v>1.7987511171782475E-3</v>
      </c>
    </row>
    <row r="28" spans="1:9" x14ac:dyDescent="0.2">
      <c r="A28" s="15">
        <v>4</v>
      </c>
      <c r="B28" s="15">
        <v>5.7104125633871121E-2</v>
      </c>
      <c r="C28" s="15">
        <v>-1.4286865072807901E-2</v>
      </c>
    </row>
    <row r="29" spans="1:9" x14ac:dyDescent="0.2">
      <c r="A29" s="15">
        <v>5</v>
      </c>
      <c r="B29" s="15">
        <v>6.4120018296016712E-2</v>
      </c>
      <c r="C29" s="15">
        <v>-1.4483465660863955E-2</v>
      </c>
    </row>
    <row r="30" spans="1:9" ht="17" thickBot="1" x14ac:dyDescent="0.25">
      <c r="A30" s="16">
        <v>6</v>
      </c>
      <c r="B30" s="16">
        <v>7.117895324443313E-2</v>
      </c>
      <c r="C30" s="16">
        <v>1.8838451794209718E-2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8189-1485-464C-B890-9D41D09B3E7F}">
  <dimension ref="A1:S82"/>
  <sheetViews>
    <sheetView tabSelected="1" topLeftCell="F11" zoomScaleNormal="60" workbookViewId="0">
      <selection activeCell="K15" sqref="K15:R25"/>
    </sheetView>
  </sheetViews>
  <sheetFormatPr baseColWidth="10" defaultRowHeight="16" x14ac:dyDescent="0.2"/>
  <cols>
    <col min="1" max="1" width="20.83203125" customWidth="1"/>
    <col min="2" max="3" width="21.6640625" customWidth="1"/>
    <col min="4" max="4" width="21.83203125" customWidth="1"/>
    <col min="5" max="6" width="21.6640625" customWidth="1"/>
    <col min="7" max="8" width="21.83203125" customWidth="1"/>
    <col min="11" max="11" width="20.83203125" customWidth="1"/>
    <col min="12" max="12" width="21.6640625" customWidth="1"/>
    <col min="13" max="15" width="21.83203125" customWidth="1"/>
    <col min="16" max="17" width="21.6640625" customWidth="1"/>
    <col min="18" max="18" width="21.83203125" customWidth="1"/>
  </cols>
  <sheetData>
    <row r="1" spans="1:18" x14ac:dyDescent="0.2">
      <c r="A1" s="19" t="s">
        <v>56</v>
      </c>
      <c r="B1" s="19"/>
      <c r="C1" s="19"/>
      <c r="D1" s="19"/>
      <c r="E1" s="19"/>
      <c r="F1" s="19"/>
      <c r="G1" s="19"/>
    </row>
    <row r="2" spans="1:18" x14ac:dyDescent="0.2">
      <c r="A2" s="6" t="s">
        <v>6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10" t="s">
        <v>15</v>
      </c>
    </row>
    <row r="3" spans="1:18" x14ac:dyDescent="0.2">
      <c r="A3" s="6">
        <v>0</v>
      </c>
      <c r="B3" s="11">
        <f t="shared" ref="B3:B11" si="0">AVERAGE(B17:F17)</f>
        <v>5.6901174912073957E-2</v>
      </c>
      <c r="C3" s="11">
        <f>AVERAGE(L17:P17)</f>
        <v>5.3616927881437661E-2</v>
      </c>
      <c r="D3" s="11">
        <f t="shared" ref="D3:D11" si="1">AVERAGE(B29:F29)</f>
        <v>4.6723142476276916E-2</v>
      </c>
      <c r="E3" s="11">
        <f>AVERAGE(L29:P29)</f>
        <v>6.8832027268475232E-2</v>
      </c>
      <c r="F3" s="11">
        <f t="shared" ref="F3:F11" si="2">AVERAGE(B41:F41)</f>
        <v>4.0736846952954556E-2</v>
      </c>
      <c r="G3" s="11">
        <f>AVERAGE(L41:P41)</f>
        <v>9.5985106448664315E-2</v>
      </c>
    </row>
    <row r="4" spans="1:18" x14ac:dyDescent="0.2">
      <c r="A4" s="6">
        <v>1</v>
      </c>
      <c r="B4" s="11">
        <f t="shared" si="0"/>
        <v>5.2233549720360838E-2</v>
      </c>
      <c r="C4" s="11">
        <f>AVERAGE(L18:P18)</f>
        <v>4.8475695554752583E-2</v>
      </c>
      <c r="D4" s="11">
        <f t="shared" si="1"/>
        <v>4.3544315509081152E-2</v>
      </c>
      <c r="E4" s="11">
        <f>AVERAGE(L30:P30)</f>
        <v>4.8730441641436521E-2</v>
      </c>
      <c r="F4" s="11">
        <f t="shared" si="2"/>
        <v>3.6147668657549203E-2</v>
      </c>
      <c r="G4" s="11">
        <f>AVERAGE(L42:P42)</f>
        <v>6.131626894789495E-2</v>
      </c>
    </row>
    <row r="5" spans="1:18" x14ac:dyDescent="0.2">
      <c r="A5" s="6">
        <v>2</v>
      </c>
      <c r="B5" s="11">
        <f t="shared" si="0"/>
        <v>2.140161897657018E-2</v>
      </c>
      <c r="C5" s="11">
        <f>AVERAGE(L19:P19)</f>
        <v>1.5428893207840425E-2</v>
      </c>
      <c r="D5" s="11">
        <f t="shared" si="1"/>
        <v>1.4585905002412886E-2</v>
      </c>
      <c r="E5" s="11">
        <f>AVERAGE(L31:P31)</f>
        <v>2.2271640807277997E-2</v>
      </c>
      <c r="F5" s="11">
        <f t="shared" si="2"/>
        <v>1.8675813325807845E-2</v>
      </c>
      <c r="G5" s="11">
        <f>AVERAGE(L43:P43)</f>
        <v>3.063946070854524E-2</v>
      </c>
    </row>
    <row r="6" spans="1:18" x14ac:dyDescent="0.2">
      <c r="A6" s="6">
        <v>3</v>
      </c>
      <c r="B6" s="11">
        <f t="shared" si="0"/>
        <v>5.3789858744075714E-2</v>
      </c>
      <c r="C6" s="11">
        <f>AVERAGE(L20:P20)</f>
        <v>3.0656659354658455E-2</v>
      </c>
      <c r="D6" s="11">
        <f t="shared" si="1"/>
        <v>4.220550156249215E-2</v>
      </c>
      <c r="E6" s="11">
        <f>AVERAGE(L32:P32)</f>
        <v>5.2289639055309235E-2</v>
      </c>
      <c r="F6" s="11">
        <f t="shared" si="2"/>
        <v>4.562556400198306E-2</v>
      </c>
      <c r="G6" s="11">
        <f>AVERAGE(L44:P44)</f>
        <v>4.8612309587958348E-2</v>
      </c>
    </row>
    <row r="7" spans="1:18" x14ac:dyDescent="0.2">
      <c r="A7" s="6">
        <v>4</v>
      </c>
      <c r="B7" s="11">
        <f t="shared" si="0"/>
        <v>2.9198929187515522E-2</v>
      </c>
      <c r="C7" s="11">
        <f>AVERAGE(L21:P21)</f>
        <v>3.0071966133316759E-2</v>
      </c>
      <c r="D7" s="11">
        <f t="shared" si="1"/>
        <v>4.1468907043756921E-2</v>
      </c>
      <c r="E7" s="11">
        <f>AVERAGE(L33:P33)</f>
        <v>5.363745059981493E-2</v>
      </c>
      <c r="F7" s="11">
        <f t="shared" si="2"/>
        <v>3.8597088375825983E-2</v>
      </c>
      <c r="G7" s="11">
        <f>AVERAGE(L45:P45)</f>
        <v>7.7324562634004626E-2</v>
      </c>
    </row>
    <row r="8" spans="1:18" x14ac:dyDescent="0.2">
      <c r="A8" s="6">
        <v>5</v>
      </c>
      <c r="B8" s="11">
        <f t="shared" si="0"/>
        <v>1.9395456203029359E-2</v>
      </c>
      <c r="C8" s="11">
        <f>AVERAGE(L22:P22)</f>
        <v>1.2015512060790916E-2</v>
      </c>
      <c r="D8" s="11">
        <f t="shared" si="1"/>
        <v>1.9772768605758519E-2</v>
      </c>
      <c r="E8" s="11">
        <f>AVERAGE(L34:P34)</f>
        <v>1.9061952851955302E-2</v>
      </c>
      <c r="F8" s="11">
        <f t="shared" si="2"/>
        <v>1.8475707625523776E-2</v>
      </c>
      <c r="G8" s="11">
        <f>AVERAGE(L46:P46)</f>
        <v>2.8714998420005321E-2</v>
      </c>
    </row>
    <row r="9" spans="1:18" x14ac:dyDescent="0.2">
      <c r="A9" s="6">
        <v>6</v>
      </c>
      <c r="B9" s="11">
        <f t="shared" si="0"/>
        <v>4.1138924552937862E-2</v>
      </c>
      <c r="C9" s="6">
        <f>AVERAGE(O56:O58)</f>
        <v>4.6079948940089495E-2</v>
      </c>
      <c r="D9" s="11">
        <f t="shared" si="1"/>
        <v>5.1843941802632944E-2</v>
      </c>
      <c r="E9" s="11">
        <f>AVERAGE(L35:P35)</f>
        <v>4.281726056106322E-2</v>
      </c>
      <c r="F9" s="11">
        <f t="shared" si="2"/>
        <v>4.9636552635152757E-2</v>
      </c>
      <c r="G9" s="6">
        <f>AVERAGE(R72:R75)</f>
        <v>9.0017405038642848E-2</v>
      </c>
    </row>
    <row r="10" spans="1:18" x14ac:dyDescent="0.2">
      <c r="A10" s="6">
        <v>7</v>
      </c>
      <c r="B10" s="11">
        <f t="shared" si="0"/>
        <v>1.991649489156978E-2</v>
      </c>
      <c r="C10" s="11">
        <f>AVERAGE(L24:P24)</f>
        <v>3.0538748708697584E-2</v>
      </c>
      <c r="D10" s="11">
        <f t="shared" si="1"/>
        <v>2.8329197365147486E-2</v>
      </c>
      <c r="E10" s="11">
        <f>AVERAGE(L36:P36)</f>
        <v>2.4212790069284524E-2</v>
      </c>
      <c r="F10" s="11">
        <f t="shared" si="2"/>
        <v>2.9424981747764062E-2</v>
      </c>
      <c r="G10" s="11">
        <f>AVERAGE(L48:P48)</f>
        <v>4.5694539560157607E-2</v>
      </c>
    </row>
    <row r="11" spans="1:18" x14ac:dyDescent="0.2">
      <c r="A11" s="6">
        <v>8</v>
      </c>
      <c r="B11" s="11">
        <f t="shared" si="0"/>
        <v>2.2567827834912686E-2</v>
      </c>
      <c r="C11" s="11">
        <f>AVERAGE(L25:P25)</f>
        <v>1.4991478180098761E-2</v>
      </c>
      <c r="D11" s="11">
        <f t="shared" si="1"/>
        <v>1.8989938031917258E-2</v>
      </c>
      <c r="E11" s="11">
        <f>AVERAGE(L37:P37)</f>
        <v>1.8309364701056641E-2</v>
      </c>
      <c r="F11" s="11">
        <f t="shared" si="2"/>
        <v>1.5025805842817161E-2</v>
      </c>
      <c r="G11" s="11">
        <f>AVERAGE(L49:P49)</f>
        <v>2.7727681424175938E-2</v>
      </c>
    </row>
    <row r="15" spans="1:18" x14ac:dyDescent="0.2">
      <c r="A15" s="19" t="s">
        <v>16</v>
      </c>
      <c r="B15" s="19"/>
      <c r="C15" s="19"/>
      <c r="D15" s="19"/>
      <c r="E15" s="19"/>
      <c r="F15" s="19"/>
      <c r="G15" s="19"/>
      <c r="H15" s="19"/>
      <c r="K15" s="20" t="s">
        <v>18</v>
      </c>
      <c r="L15" s="21"/>
      <c r="M15" s="21"/>
      <c r="N15" s="21"/>
      <c r="O15" s="21"/>
      <c r="P15" s="21"/>
      <c r="Q15" s="21"/>
      <c r="R15" s="22"/>
    </row>
    <row r="16" spans="1:18" x14ac:dyDescent="0.2">
      <c r="A16" s="6" t="s">
        <v>6</v>
      </c>
      <c r="B16" s="6" t="s">
        <v>5</v>
      </c>
      <c r="C16" s="6" t="s">
        <v>4</v>
      </c>
      <c r="D16" s="6" t="s">
        <v>3</v>
      </c>
      <c r="E16" s="6" t="s">
        <v>2</v>
      </c>
      <c r="F16" s="6" t="s">
        <v>1</v>
      </c>
      <c r="G16" s="6" t="s">
        <v>0</v>
      </c>
      <c r="H16" s="10" t="s">
        <v>9</v>
      </c>
      <c r="K16" s="6" t="s">
        <v>6</v>
      </c>
      <c r="L16" s="6" t="s">
        <v>5</v>
      </c>
      <c r="M16" s="6" t="s">
        <v>4</v>
      </c>
      <c r="N16" s="6" t="s">
        <v>3</v>
      </c>
      <c r="O16" s="6" t="s">
        <v>2</v>
      </c>
      <c r="P16" s="6" t="s">
        <v>1</v>
      </c>
      <c r="Q16" s="6" t="s">
        <v>0</v>
      </c>
      <c r="R16" s="10" t="s">
        <v>9</v>
      </c>
    </row>
    <row r="17" spans="1:18" x14ac:dyDescent="0.2">
      <c r="A17" s="6">
        <v>0</v>
      </c>
      <c r="B17" s="1">
        <v>1.17515062954065E-2</v>
      </c>
      <c r="C17" s="1">
        <v>0.114511603231247</v>
      </c>
      <c r="D17" s="1">
        <v>3.6446183475768702E-2</v>
      </c>
      <c r="E17" s="1">
        <v>7.9991916374249697E-2</v>
      </c>
      <c r="F17" s="1">
        <v>4.1804665183697902E-2</v>
      </c>
      <c r="G17" s="1">
        <f>AVERAGE(B17:F17)</f>
        <v>5.6901174912073957E-2</v>
      </c>
      <c r="H17" s="1">
        <f>STDEV(A17:F17)</f>
        <v>4.2976894733186131E-2</v>
      </c>
      <c r="K17" s="6">
        <v>0</v>
      </c>
      <c r="L17" s="1">
        <v>6.6090774433720897E-2</v>
      </c>
      <c r="M17" s="1">
        <v>2.16278617300034E-2</v>
      </c>
      <c r="N17" s="1">
        <v>1.24837611448569E-2</v>
      </c>
      <c r="O17" s="1">
        <v>0.104759368398121</v>
      </c>
      <c r="P17" s="1">
        <v>6.3122873700486096E-2</v>
      </c>
      <c r="Q17" s="1">
        <f>AVERAGE(L17:P17)</f>
        <v>5.3616927881437661E-2</v>
      </c>
      <c r="R17" s="1">
        <f>STDEV(L17:P17)</f>
        <v>3.7338809684921918E-2</v>
      </c>
    </row>
    <row r="18" spans="1:18" x14ac:dyDescent="0.2">
      <c r="A18" s="6">
        <v>1</v>
      </c>
      <c r="B18" s="1">
        <v>1.6937763670038901E-2</v>
      </c>
      <c r="C18" s="1">
        <v>7.3644247910957902E-2</v>
      </c>
      <c r="D18" s="1">
        <v>8.3579791927603994E-2</v>
      </c>
      <c r="E18" s="1">
        <v>4.3956117590706799E-2</v>
      </c>
      <c r="F18" s="1">
        <v>4.3049827502496599E-2</v>
      </c>
      <c r="G18" s="1">
        <f t="shared" ref="G18:G25" si="3">AVERAGE(B18:F18)</f>
        <v>5.2233549720360838E-2</v>
      </c>
      <c r="H18" s="1">
        <f t="shared" ref="H18:H25" si="4">STDEV(B18:F18)</f>
        <v>2.6644202215819916E-2</v>
      </c>
      <c r="K18" s="6">
        <v>1</v>
      </c>
      <c r="L18" s="1">
        <v>5.5851243465448598E-2</v>
      </c>
      <c r="M18" s="1">
        <v>4.0982174180239098E-2</v>
      </c>
      <c r="N18" s="1">
        <v>1.4949104072166101E-2</v>
      </c>
      <c r="O18" s="1">
        <v>6.1242606510185198E-2</v>
      </c>
      <c r="P18" s="1">
        <v>6.9353349545723905E-2</v>
      </c>
      <c r="Q18" s="1">
        <f>AVERAGE(L18:P18)</f>
        <v>4.8475695554752583E-2</v>
      </c>
      <c r="R18" s="1">
        <f>STDEV(L18:P18)</f>
        <v>2.140942758181643E-2</v>
      </c>
    </row>
    <row r="19" spans="1:18" x14ac:dyDescent="0.2">
      <c r="A19" s="6">
        <v>2</v>
      </c>
      <c r="B19" s="1">
        <v>1.69275390123763E-2</v>
      </c>
      <c r="C19" s="1">
        <v>1.7065725157196801E-2</v>
      </c>
      <c r="D19" s="1">
        <v>1.8897267588297802E-2</v>
      </c>
      <c r="E19" s="1">
        <v>1.8870516476602799E-2</v>
      </c>
      <c r="F19" s="1">
        <v>3.5247046648377203E-2</v>
      </c>
      <c r="G19" s="1">
        <f t="shared" si="3"/>
        <v>2.140161897657018E-2</v>
      </c>
      <c r="H19" s="1">
        <f t="shared" si="4"/>
        <v>7.7972990499179263E-3</v>
      </c>
      <c r="K19" s="6">
        <v>2</v>
      </c>
      <c r="L19" s="1">
        <v>8.2450705886957902E-3</v>
      </c>
      <c r="M19" s="1">
        <v>4.0940837018154297E-3</v>
      </c>
      <c r="N19" s="1">
        <v>1.4604943805605499E-2</v>
      </c>
      <c r="O19" s="1">
        <v>2.3122341438376701E-2</v>
      </c>
      <c r="P19" s="1">
        <v>2.70780265047087E-2</v>
      </c>
      <c r="Q19" s="1">
        <f>AVERAGE(L19:P19)</f>
        <v>1.5428893207840425E-2</v>
      </c>
      <c r="R19" s="1">
        <f>STDEV(L19:P19)</f>
        <v>9.6909178979960233E-3</v>
      </c>
    </row>
    <row r="20" spans="1:18" x14ac:dyDescent="0.2">
      <c r="A20" s="6">
        <v>3</v>
      </c>
      <c r="B20" s="1">
        <v>2.4521466134174899E-2</v>
      </c>
      <c r="C20" s="1">
        <v>5.960335213358E-2</v>
      </c>
      <c r="D20" s="1">
        <v>7.6087347870879202E-2</v>
      </c>
      <c r="E20" s="1">
        <v>4.8233674379111503E-2</v>
      </c>
      <c r="F20" s="1">
        <v>6.0503453202632999E-2</v>
      </c>
      <c r="G20" s="1">
        <f t="shared" si="3"/>
        <v>5.3789858744075714E-2</v>
      </c>
      <c r="H20" s="1">
        <f t="shared" si="4"/>
        <v>1.9128232197255395E-2</v>
      </c>
      <c r="K20" s="6">
        <v>3</v>
      </c>
      <c r="L20" s="1">
        <v>5.0565694658450698E-2</v>
      </c>
      <c r="M20" s="1">
        <v>3.6361354434693703E-2</v>
      </c>
      <c r="N20" s="1">
        <v>1.4056578779423E-2</v>
      </c>
      <c r="O20" s="1">
        <v>2.4198610264722899E-2</v>
      </c>
      <c r="P20" s="1">
        <v>2.8101058636001999E-2</v>
      </c>
      <c r="Q20" s="1">
        <f>AVERAGE(L20:P20)</f>
        <v>3.0656659354658455E-2</v>
      </c>
      <c r="R20" s="1">
        <f>STDEV(L20:P20)</f>
        <v>1.3717811422283706E-2</v>
      </c>
    </row>
    <row r="21" spans="1:18" x14ac:dyDescent="0.2">
      <c r="A21" s="6">
        <v>4</v>
      </c>
      <c r="B21" s="1">
        <v>1.2101409026045999E-2</v>
      </c>
      <c r="C21" s="1">
        <v>3.57457515730049E-2</v>
      </c>
      <c r="D21" s="1">
        <v>1.2104269436640299E-2</v>
      </c>
      <c r="E21" s="1">
        <v>5.3203904002148E-2</v>
      </c>
      <c r="F21" s="1">
        <v>3.2839311899738398E-2</v>
      </c>
      <c r="G21" s="1">
        <f t="shared" si="3"/>
        <v>2.9198929187515522E-2</v>
      </c>
      <c r="H21" s="1">
        <f t="shared" si="4"/>
        <v>1.7442080388816762E-2</v>
      </c>
      <c r="K21" s="6">
        <v>4</v>
      </c>
      <c r="L21" s="1">
        <v>6.0145779548638799E-3</v>
      </c>
      <c r="M21" s="1">
        <v>3.6486682704683103E-2</v>
      </c>
      <c r="N21" s="1">
        <v>1.55539777610854E-2</v>
      </c>
      <c r="O21" s="1">
        <v>3.7082563208554499E-2</v>
      </c>
      <c r="P21" s="1">
        <v>5.5222029037396897E-2</v>
      </c>
      <c r="Q21" s="1">
        <f>AVERAGE(L21:P21)</f>
        <v>3.0071966133316759E-2</v>
      </c>
      <c r="R21" s="1">
        <f>STDEV(L21:P21)</f>
        <v>1.9444489170883941E-2</v>
      </c>
    </row>
    <row r="22" spans="1:18" x14ac:dyDescent="0.2">
      <c r="A22" s="6">
        <v>5</v>
      </c>
      <c r="B22" s="1">
        <v>9.8833336315195305E-3</v>
      </c>
      <c r="C22" s="1">
        <v>3.7765428409613597E-2</v>
      </c>
      <c r="D22" s="1">
        <v>1.0840195125245301E-2</v>
      </c>
      <c r="E22" s="1">
        <v>3.7294958596876003E-2</v>
      </c>
      <c r="F22" s="1">
        <v>1.1933652518923701E-3</v>
      </c>
      <c r="G22" s="1">
        <f t="shared" si="3"/>
        <v>1.9395456203029359E-2</v>
      </c>
      <c r="H22" s="1">
        <f t="shared" si="4"/>
        <v>1.697672780408474E-2</v>
      </c>
      <c r="K22" s="6">
        <v>5</v>
      </c>
      <c r="L22" s="1">
        <v>1.3213099881619001E-2</v>
      </c>
      <c r="M22" s="1">
        <v>3.7847678829599002E-3</v>
      </c>
      <c r="N22" s="1">
        <v>1.51319568783016E-2</v>
      </c>
      <c r="O22" s="1">
        <v>6.8497140318560801E-3</v>
      </c>
      <c r="P22" s="1">
        <v>2.1098021629217999E-2</v>
      </c>
      <c r="Q22" s="1">
        <f>AVERAGE(L22:P22)</f>
        <v>1.2015512060790916E-2</v>
      </c>
      <c r="R22" s="1">
        <f>STDEV(L22:P22)</f>
        <v>6.8569133716709736E-3</v>
      </c>
    </row>
    <row r="23" spans="1:18" x14ac:dyDescent="0.2">
      <c r="A23" s="6">
        <v>6</v>
      </c>
      <c r="B23" s="1">
        <v>1.31807493559456E-2</v>
      </c>
      <c r="C23" s="1">
        <v>4.3299281081774499E-2</v>
      </c>
      <c r="D23" s="1">
        <v>1.9363887061537199E-2</v>
      </c>
      <c r="E23" s="1">
        <v>8.0885399516734097E-2</v>
      </c>
      <c r="F23" s="1">
        <v>4.8965305748697903E-2</v>
      </c>
      <c r="G23" s="1">
        <f t="shared" si="3"/>
        <v>4.1138924552937862E-2</v>
      </c>
      <c r="H23" s="1">
        <f t="shared" si="4"/>
        <v>2.6932849241671095E-2</v>
      </c>
      <c r="K23" s="6">
        <v>6</v>
      </c>
      <c r="L23" s="27">
        <v>1.3743481747209499E-2</v>
      </c>
      <c r="M23" s="1">
        <v>5.2680816980014401E-2</v>
      </c>
      <c r="N23" s="1">
        <v>4.7015089422401797E-2</v>
      </c>
      <c r="O23" s="1">
        <v>3.85439404178523E-2</v>
      </c>
      <c r="P23" s="27">
        <v>0.11565375564713699</v>
      </c>
      <c r="Q23" s="6">
        <f>AVERAGE(L23:P23)</f>
        <v>5.3527416842923004E-2</v>
      </c>
      <c r="R23" s="6">
        <f>STDEV(M23,N23,O23)</f>
        <v>7.1146809854480877E-3</v>
      </c>
    </row>
    <row r="24" spans="1:18" x14ac:dyDescent="0.2">
      <c r="A24" s="6">
        <v>7</v>
      </c>
      <c r="B24" s="1">
        <v>1.1884059097257101E-2</v>
      </c>
      <c r="C24" s="1">
        <v>2.0677733433728401E-2</v>
      </c>
      <c r="D24" s="1">
        <v>1.0455084438401799E-2</v>
      </c>
      <c r="E24" s="1">
        <v>3.61934042467957E-2</v>
      </c>
      <c r="F24" s="1">
        <v>2.0372193241665899E-2</v>
      </c>
      <c r="G24" s="1">
        <f t="shared" si="3"/>
        <v>1.991649489156978E-2</v>
      </c>
      <c r="H24" s="1">
        <f t="shared" si="4"/>
        <v>1.0244062131494289E-2</v>
      </c>
      <c r="K24" s="6">
        <v>7</v>
      </c>
      <c r="L24" s="1">
        <v>2.3642586802409001E-2</v>
      </c>
      <c r="M24" s="1">
        <v>2.7936758916365899E-2</v>
      </c>
      <c r="N24" s="1">
        <v>3.6201310342996999E-2</v>
      </c>
      <c r="O24" s="1">
        <v>1.1444552403818699E-2</v>
      </c>
      <c r="P24" s="1">
        <v>5.3468535077897297E-2</v>
      </c>
      <c r="Q24" s="1">
        <f>AVERAGE(L24:P24)</f>
        <v>3.0538748708697584E-2</v>
      </c>
      <c r="R24" s="1">
        <f>STDEV(L24:P24)</f>
        <v>1.5626543440935448E-2</v>
      </c>
    </row>
    <row r="25" spans="1:18" x14ac:dyDescent="0.2">
      <c r="A25" s="6">
        <v>8</v>
      </c>
      <c r="B25" s="1">
        <v>5.0195953555567299E-3</v>
      </c>
      <c r="C25" s="1">
        <v>1.84732226437095E-2</v>
      </c>
      <c r="D25" s="1">
        <v>2.0998683294012301E-2</v>
      </c>
      <c r="E25" s="1">
        <v>3.0253936170423001E-2</v>
      </c>
      <c r="F25" s="1">
        <v>3.8093701710861898E-2</v>
      </c>
      <c r="G25" s="1">
        <f t="shared" si="3"/>
        <v>2.2567827834912686E-2</v>
      </c>
      <c r="H25" s="1">
        <f t="shared" si="4"/>
        <v>1.2522953828556909E-2</v>
      </c>
      <c r="K25" s="6">
        <v>8</v>
      </c>
      <c r="L25" s="1">
        <v>1.4267103473539201E-2</v>
      </c>
      <c r="M25" s="1">
        <v>1.7713829212554801E-2</v>
      </c>
      <c r="N25" s="1">
        <v>1.36801753135376E-2</v>
      </c>
      <c r="O25" s="1">
        <v>1.7350220352954498E-2</v>
      </c>
      <c r="P25" s="1">
        <v>1.19460625479077E-2</v>
      </c>
      <c r="Q25" s="1">
        <f>AVERAGE(L25:P25)</f>
        <v>1.4991478180098761E-2</v>
      </c>
      <c r="R25" s="1">
        <f>STDEV(L25:P25)</f>
        <v>2.4745529938794563E-3</v>
      </c>
    </row>
    <row r="27" spans="1:18" x14ac:dyDescent="0.2">
      <c r="A27" s="19" t="s">
        <v>17</v>
      </c>
      <c r="B27" s="19"/>
      <c r="C27" s="19"/>
      <c r="D27" s="19"/>
      <c r="E27" s="19"/>
      <c r="F27" s="19"/>
      <c r="G27" s="19"/>
      <c r="H27" s="19"/>
      <c r="K27" s="20" t="s">
        <v>19</v>
      </c>
      <c r="L27" s="21"/>
      <c r="M27" s="21"/>
      <c r="N27" s="21"/>
      <c r="O27" s="21"/>
      <c r="P27" s="21"/>
      <c r="Q27" s="21"/>
      <c r="R27" s="22"/>
    </row>
    <row r="28" spans="1:18" x14ac:dyDescent="0.2">
      <c r="A28" s="6" t="s">
        <v>6</v>
      </c>
      <c r="B28" s="6" t="s">
        <v>5</v>
      </c>
      <c r="C28" s="6" t="s">
        <v>4</v>
      </c>
      <c r="D28" s="6" t="s">
        <v>3</v>
      </c>
      <c r="E28" s="6" t="s">
        <v>2</v>
      </c>
      <c r="F28" s="6" t="s">
        <v>1</v>
      </c>
      <c r="G28" s="6" t="s">
        <v>0</v>
      </c>
      <c r="H28" s="10" t="s">
        <v>9</v>
      </c>
      <c r="K28" s="6" t="s">
        <v>6</v>
      </c>
      <c r="L28" s="6" t="s">
        <v>5</v>
      </c>
      <c r="M28" s="6" t="s">
        <v>4</v>
      </c>
      <c r="N28" s="6" t="s">
        <v>3</v>
      </c>
      <c r="O28" s="6" t="s">
        <v>2</v>
      </c>
      <c r="P28" s="6" t="s">
        <v>1</v>
      </c>
      <c r="Q28" s="6" t="s">
        <v>0</v>
      </c>
      <c r="R28" s="10" t="s">
        <v>9</v>
      </c>
    </row>
    <row r="29" spans="1:18" x14ac:dyDescent="0.2">
      <c r="A29" s="6">
        <v>0</v>
      </c>
      <c r="B29" s="1">
        <v>4.0318793768580198E-2</v>
      </c>
      <c r="C29" s="1">
        <v>2.65929845559916E-2</v>
      </c>
      <c r="D29" s="1">
        <v>2.0856177427383899E-2</v>
      </c>
      <c r="E29" s="1">
        <v>0.13091623758754001</v>
      </c>
      <c r="F29" s="1">
        <v>1.4931519041888899E-2</v>
      </c>
      <c r="G29" s="1">
        <f t="shared" ref="G29:G37" si="5">AVERAGE(B29:F29)</f>
        <v>4.6723142476276916E-2</v>
      </c>
      <c r="H29" s="1">
        <f t="shared" ref="H29:H37" si="6">STDEV(B29:F29)</f>
        <v>4.7996154549385987E-2</v>
      </c>
      <c r="K29" s="6">
        <v>0</v>
      </c>
      <c r="L29" s="1">
        <v>5.50229685243546E-2</v>
      </c>
      <c r="M29" s="1">
        <v>5.0666164134679101E-2</v>
      </c>
      <c r="N29" s="1">
        <v>3.8476357239915597E-2</v>
      </c>
      <c r="O29" s="1">
        <v>0.110392436250701</v>
      </c>
      <c r="P29" s="1">
        <v>8.9602210192725795E-2</v>
      </c>
      <c r="Q29" s="1">
        <f>AVERAGE(L29:P29)</f>
        <v>6.8832027268475232E-2</v>
      </c>
      <c r="R29" s="1">
        <f>STDEV(L29:P29)</f>
        <v>3.0003430983613695E-2</v>
      </c>
    </row>
    <row r="30" spans="1:18" x14ac:dyDescent="0.2">
      <c r="A30" s="6">
        <v>1</v>
      </c>
      <c r="B30" s="1">
        <v>6.6326745808322499E-2</v>
      </c>
      <c r="C30" s="1">
        <v>1.27559064638569E-2</v>
      </c>
      <c r="D30" s="1">
        <v>2.3761329697682999E-2</v>
      </c>
      <c r="E30" s="1">
        <v>7.3286056001388503E-2</v>
      </c>
      <c r="F30" s="1">
        <v>4.1591539574154901E-2</v>
      </c>
      <c r="G30" s="1">
        <f t="shared" si="5"/>
        <v>4.3544315509081152E-2</v>
      </c>
      <c r="H30" s="1">
        <f t="shared" si="6"/>
        <v>2.6204561868373239E-2</v>
      </c>
      <c r="K30" s="6">
        <v>1</v>
      </c>
      <c r="L30" s="1">
        <v>5.6377234685895498E-2</v>
      </c>
      <c r="M30" s="1">
        <v>4.0369871544785503E-2</v>
      </c>
      <c r="N30" s="1">
        <v>4.4390800167341198E-2</v>
      </c>
      <c r="O30" s="1">
        <v>4.3273489803095803E-2</v>
      </c>
      <c r="P30" s="1">
        <v>5.9240812006064597E-2</v>
      </c>
      <c r="Q30" s="1">
        <f>AVERAGE(L30:P30)</f>
        <v>4.8730441641436521E-2</v>
      </c>
      <c r="R30" s="1">
        <f>STDEV(L30:P30)</f>
        <v>8.477194006525815E-3</v>
      </c>
    </row>
    <row r="31" spans="1:18" x14ac:dyDescent="0.2">
      <c r="A31" s="6">
        <v>2</v>
      </c>
      <c r="B31" s="1">
        <v>1.47377957365495E-2</v>
      </c>
      <c r="C31" s="1">
        <v>1.8269724161839699E-2</v>
      </c>
      <c r="D31" s="1">
        <v>1.7906160303561802E-2</v>
      </c>
      <c r="E31" s="1">
        <v>1.6245060145337401E-2</v>
      </c>
      <c r="F31" s="1">
        <v>5.7707846647760304E-3</v>
      </c>
      <c r="G31" s="1">
        <f t="shared" si="5"/>
        <v>1.4585905002412886E-2</v>
      </c>
      <c r="H31" s="1">
        <f t="shared" si="6"/>
        <v>5.1253495494111437E-3</v>
      </c>
      <c r="K31" s="6">
        <v>2</v>
      </c>
      <c r="L31" s="1">
        <v>1.9411990965795999E-2</v>
      </c>
      <c r="M31" s="1">
        <v>9.1167547952859807E-3</v>
      </c>
      <c r="N31" s="1">
        <v>4.7345882123838799E-2</v>
      </c>
      <c r="O31" s="1">
        <v>1.55823181673668E-2</v>
      </c>
      <c r="P31" s="1">
        <v>1.9901257984102399E-2</v>
      </c>
      <c r="Q31" s="1">
        <f>AVERAGE(L31:P31)</f>
        <v>2.2271640807277997E-2</v>
      </c>
      <c r="R31" s="1">
        <f>STDEV(L31:P31)</f>
        <v>1.4665537434021561E-2</v>
      </c>
    </row>
    <row r="32" spans="1:18" x14ac:dyDescent="0.2">
      <c r="A32" s="6">
        <v>3</v>
      </c>
      <c r="B32" s="1">
        <v>5.6192515591845203E-2</v>
      </c>
      <c r="C32" s="1">
        <v>8.2490579507358205E-3</v>
      </c>
      <c r="D32" s="1">
        <v>3.7131398730135601E-2</v>
      </c>
      <c r="E32" s="1">
        <v>6.1338038915771699E-2</v>
      </c>
      <c r="F32" s="1">
        <v>4.8116496623972403E-2</v>
      </c>
      <c r="G32" s="1">
        <f t="shared" si="5"/>
        <v>4.220550156249215E-2</v>
      </c>
      <c r="H32" s="1">
        <f t="shared" si="6"/>
        <v>2.1067848679685558E-2</v>
      </c>
      <c r="K32" s="6">
        <v>3</v>
      </c>
      <c r="L32" s="1">
        <v>5.8322567098588803E-2</v>
      </c>
      <c r="M32" s="1">
        <v>6.5863715680799101E-2</v>
      </c>
      <c r="N32" s="1">
        <v>2.8840501477125899E-2</v>
      </c>
      <c r="O32" s="1">
        <v>5.9837236592386302E-2</v>
      </c>
      <c r="P32" s="1">
        <v>4.85841744276461E-2</v>
      </c>
      <c r="Q32" s="1">
        <f>AVERAGE(L32:P32)</f>
        <v>5.2289639055309235E-2</v>
      </c>
      <c r="R32" s="1">
        <f>STDEV(L32:P32)</f>
        <v>1.4501814773151555E-2</v>
      </c>
    </row>
    <row r="33" spans="1:18" x14ac:dyDescent="0.2">
      <c r="A33" s="6">
        <v>4</v>
      </c>
      <c r="B33" s="1">
        <v>1.20568771117392E-2</v>
      </c>
      <c r="C33" s="1">
        <v>9.9315906938874904E-2</v>
      </c>
      <c r="D33" s="1">
        <v>2.3005235771502298E-2</v>
      </c>
      <c r="E33" s="1">
        <v>3.3145868564407197E-2</v>
      </c>
      <c r="F33" s="1">
        <v>3.9820646832260997E-2</v>
      </c>
      <c r="G33" s="1">
        <f t="shared" si="5"/>
        <v>4.1468907043756921E-2</v>
      </c>
      <c r="H33" s="1">
        <f t="shared" si="6"/>
        <v>3.4000881568317841E-2</v>
      </c>
      <c r="K33" s="6">
        <v>4</v>
      </c>
      <c r="L33" s="1">
        <v>3.30340103756738E-2</v>
      </c>
      <c r="M33" s="1">
        <v>7.7294543516936695E-2</v>
      </c>
      <c r="N33" s="1">
        <v>1.4349165872306601E-2</v>
      </c>
      <c r="O33" s="1">
        <v>8.0944663146307202E-2</v>
      </c>
      <c r="P33" s="1">
        <v>6.2564870087850305E-2</v>
      </c>
      <c r="Q33" s="1">
        <f>AVERAGE(L33:P33)</f>
        <v>5.363745059981493E-2</v>
      </c>
      <c r="R33" s="1">
        <f>STDEV(L33:P33)</f>
        <v>2.8953030009670436E-2</v>
      </c>
    </row>
    <row r="34" spans="1:18" x14ac:dyDescent="0.2">
      <c r="A34" s="6">
        <v>5</v>
      </c>
      <c r="B34" s="1">
        <v>2.2374757139780301E-2</v>
      </c>
      <c r="C34" s="1">
        <v>2.8821380685457001E-2</v>
      </c>
      <c r="D34" s="1">
        <v>1.09624436154527E-2</v>
      </c>
      <c r="E34" s="1">
        <v>2.0996529511164701E-2</v>
      </c>
      <c r="F34" s="1">
        <v>1.57087320769379E-2</v>
      </c>
      <c r="G34" s="1">
        <f t="shared" si="5"/>
        <v>1.9772768605758519E-2</v>
      </c>
      <c r="H34" s="1">
        <f t="shared" si="6"/>
        <v>6.7875535908757693E-3</v>
      </c>
      <c r="K34" s="6">
        <v>5</v>
      </c>
      <c r="L34" s="1">
        <v>2.12399290899765E-2</v>
      </c>
      <c r="M34" s="1">
        <v>2.7392016905824799E-2</v>
      </c>
      <c r="N34" s="1">
        <v>2.0209149650808601E-2</v>
      </c>
      <c r="O34" s="1">
        <v>2.1260878908547502E-2</v>
      </c>
      <c r="P34" s="1">
        <v>5.20778970461912E-3</v>
      </c>
      <c r="Q34" s="1">
        <f>AVERAGE(L34:P34)</f>
        <v>1.9061952851955302E-2</v>
      </c>
      <c r="R34" s="1">
        <f>STDEV(L34:P34)</f>
        <v>8.2495866630641172E-3</v>
      </c>
    </row>
    <row r="35" spans="1:18" x14ac:dyDescent="0.2">
      <c r="A35" s="6">
        <v>6</v>
      </c>
      <c r="B35" s="1">
        <v>4.41825073514917E-2</v>
      </c>
      <c r="C35" s="1">
        <v>6.6411132989494803E-2</v>
      </c>
      <c r="D35" s="1">
        <v>6.1491595464048601E-2</v>
      </c>
      <c r="E35" s="1">
        <v>5.9508173555689797E-2</v>
      </c>
      <c r="F35" s="1">
        <v>2.76262996524398E-2</v>
      </c>
      <c r="G35" s="1">
        <f t="shared" si="5"/>
        <v>5.1843941802632944E-2</v>
      </c>
      <c r="H35" s="1">
        <f t="shared" si="6"/>
        <v>1.5884052519537641E-2</v>
      </c>
      <c r="K35" s="6">
        <v>6</v>
      </c>
      <c r="L35" s="1">
        <v>4.5390482051599297E-2</v>
      </c>
      <c r="M35" s="1">
        <v>6.2469643936587702E-2</v>
      </c>
      <c r="N35" s="1">
        <v>2.9688984062951101E-2</v>
      </c>
      <c r="O35" s="1">
        <v>2.1770279238869001E-2</v>
      </c>
      <c r="P35" s="1">
        <v>5.4766913515308997E-2</v>
      </c>
      <c r="Q35" s="1">
        <f>AVERAGE(L35:P35)</f>
        <v>4.281726056106322E-2</v>
      </c>
      <c r="R35" s="1">
        <f>STDEV(L35:P35)</f>
        <v>1.6962892688840967E-2</v>
      </c>
    </row>
    <row r="36" spans="1:18" x14ac:dyDescent="0.2">
      <c r="A36" s="6">
        <v>7</v>
      </c>
      <c r="B36" s="1">
        <v>3.3897204497242997E-2</v>
      </c>
      <c r="C36" s="1">
        <v>1.7035103507821499E-2</v>
      </c>
      <c r="D36" s="1">
        <v>5.7095881307437098E-2</v>
      </c>
      <c r="E36" s="1">
        <v>2.27549672919138E-2</v>
      </c>
      <c r="F36" s="1">
        <v>1.0862830221321999E-2</v>
      </c>
      <c r="G36" s="1">
        <f t="shared" si="5"/>
        <v>2.8329197365147486E-2</v>
      </c>
      <c r="H36" s="1">
        <f t="shared" si="6"/>
        <v>1.8181222364220904E-2</v>
      </c>
      <c r="K36" s="6">
        <v>7</v>
      </c>
      <c r="L36" s="1">
        <v>3.00032637187773E-2</v>
      </c>
      <c r="M36" s="1">
        <v>2.7931225704144701E-2</v>
      </c>
      <c r="N36" s="1">
        <v>2.1373509929055502E-2</v>
      </c>
      <c r="O36" s="1">
        <v>1.5778381357329199E-2</v>
      </c>
      <c r="P36" s="1">
        <v>2.5977569637115901E-2</v>
      </c>
      <c r="Q36" s="1">
        <f>AVERAGE(L36:P36)</f>
        <v>2.4212790069284524E-2</v>
      </c>
      <c r="R36" s="1">
        <f>STDEV(L36:P36)</f>
        <v>5.6936709953708566E-3</v>
      </c>
    </row>
    <row r="37" spans="1:18" x14ac:dyDescent="0.2">
      <c r="A37" s="6">
        <v>8</v>
      </c>
      <c r="B37" s="1">
        <v>1.6004729978987602E-2</v>
      </c>
      <c r="C37" s="1">
        <v>2.29353389134444E-2</v>
      </c>
      <c r="D37" s="1">
        <v>7.0320164696401899E-3</v>
      </c>
      <c r="E37" s="1">
        <v>2.9370360697369698E-2</v>
      </c>
      <c r="F37" s="1">
        <v>1.9607244100144399E-2</v>
      </c>
      <c r="G37" s="1">
        <f t="shared" si="5"/>
        <v>1.8989938031917258E-2</v>
      </c>
      <c r="H37" s="1">
        <f t="shared" si="6"/>
        <v>8.3006593837494404E-3</v>
      </c>
      <c r="K37" s="6">
        <v>8</v>
      </c>
      <c r="L37" s="1">
        <v>1.5972140967869499E-2</v>
      </c>
      <c r="M37" s="1">
        <v>2.01766485244196E-2</v>
      </c>
      <c r="N37" s="1">
        <v>2.3529825507413501E-2</v>
      </c>
      <c r="O37" s="1">
        <v>1.78240524761645E-2</v>
      </c>
      <c r="P37" s="1">
        <v>1.40441560294161E-2</v>
      </c>
      <c r="Q37" s="1">
        <f>AVERAGE(L37:P37)</f>
        <v>1.8309364701056641E-2</v>
      </c>
      <c r="R37" s="1">
        <f>STDEV(L37:P37)</f>
        <v>3.6956091397407605E-3</v>
      </c>
    </row>
    <row r="39" spans="1:18" x14ac:dyDescent="0.2">
      <c r="A39" s="19" t="s">
        <v>20</v>
      </c>
      <c r="B39" s="19"/>
      <c r="C39" s="19"/>
      <c r="D39" s="19"/>
      <c r="E39" s="19"/>
      <c r="F39" s="19"/>
      <c r="G39" s="19"/>
      <c r="H39" s="19"/>
      <c r="K39" s="20" t="s">
        <v>21</v>
      </c>
      <c r="L39" s="21"/>
      <c r="M39" s="21"/>
      <c r="N39" s="21"/>
      <c r="O39" s="21"/>
      <c r="P39" s="21"/>
      <c r="Q39" s="21"/>
      <c r="R39" s="22"/>
    </row>
    <row r="40" spans="1:18" x14ac:dyDescent="0.2">
      <c r="A40" s="6" t="s">
        <v>6</v>
      </c>
      <c r="B40" s="6" t="s">
        <v>5</v>
      </c>
      <c r="C40" s="6" t="s">
        <v>4</v>
      </c>
      <c r="D40" s="6" t="s">
        <v>3</v>
      </c>
      <c r="E40" s="6" t="s">
        <v>2</v>
      </c>
      <c r="F40" s="6" t="s">
        <v>1</v>
      </c>
      <c r="G40" s="6" t="s">
        <v>0</v>
      </c>
      <c r="H40" s="10" t="s">
        <v>9</v>
      </c>
      <c r="K40" s="6" t="s">
        <v>6</v>
      </c>
      <c r="L40" s="6" t="s">
        <v>5</v>
      </c>
      <c r="M40" s="6" t="s">
        <v>4</v>
      </c>
      <c r="N40" s="6" t="s">
        <v>3</v>
      </c>
      <c r="O40" s="6" t="s">
        <v>2</v>
      </c>
      <c r="P40" s="6" t="s">
        <v>1</v>
      </c>
      <c r="Q40" s="6" t="s">
        <v>0</v>
      </c>
      <c r="R40" s="10" t="s">
        <v>9</v>
      </c>
    </row>
    <row r="41" spans="1:18" x14ac:dyDescent="0.2">
      <c r="A41" s="6">
        <v>0</v>
      </c>
      <c r="B41" s="1">
        <v>2.0740425906759299E-2</v>
      </c>
      <c r="C41" s="1">
        <v>5.1931179047262098E-2</v>
      </c>
      <c r="D41" s="1">
        <v>3.6210728084282003E-2</v>
      </c>
      <c r="E41" s="1">
        <v>6.6648586337481899E-2</v>
      </c>
      <c r="F41" s="1">
        <v>2.81533153889875E-2</v>
      </c>
      <c r="G41" s="1">
        <f t="shared" ref="G41:G49" si="7">AVERAGE(B41:F41)</f>
        <v>4.0736846952954556E-2</v>
      </c>
      <c r="H41" s="1">
        <f t="shared" ref="H41:H49" si="8">STDEV(B41:F41)</f>
        <v>1.8543322128604278E-2</v>
      </c>
      <c r="K41" s="6">
        <v>0</v>
      </c>
      <c r="L41" s="1">
        <v>0.15412400342694199</v>
      </c>
      <c r="M41" s="1">
        <v>2.5526197059069999E-2</v>
      </c>
      <c r="N41" s="1">
        <v>0.14775259126745999</v>
      </c>
      <c r="O41" s="1">
        <v>9.4286860244945397E-2</v>
      </c>
      <c r="P41" s="1">
        <v>5.8235880244904198E-2</v>
      </c>
      <c r="Q41" s="1">
        <f>AVERAGE(L41:P41)</f>
        <v>9.5985106448664315E-2</v>
      </c>
      <c r="R41" s="1">
        <f t="shared" ref="R41:R49" si="9">STDEV(L41:P41)</f>
        <v>5.5795048745021239E-2</v>
      </c>
    </row>
    <row r="42" spans="1:18" x14ac:dyDescent="0.2">
      <c r="A42" s="6">
        <v>1</v>
      </c>
      <c r="B42" s="1">
        <v>3.1284039793473897E-2</v>
      </c>
      <c r="C42" s="1">
        <v>5.7817049790179702E-2</v>
      </c>
      <c r="D42" s="1">
        <v>1.96091901246289E-2</v>
      </c>
      <c r="E42" s="1">
        <v>5.97175976089519E-2</v>
      </c>
      <c r="F42" s="1">
        <v>1.23104659705116E-2</v>
      </c>
      <c r="G42" s="1">
        <f t="shared" si="7"/>
        <v>3.6147668657549203E-2</v>
      </c>
      <c r="H42" s="1">
        <f t="shared" si="8"/>
        <v>2.17398943149433E-2</v>
      </c>
      <c r="K42" s="6">
        <v>1</v>
      </c>
      <c r="L42" s="1">
        <v>7.0231595756316101E-2</v>
      </c>
      <c r="M42" s="1">
        <v>6.0938464598521702E-2</v>
      </c>
      <c r="N42" s="1">
        <v>6.3537789577590903E-2</v>
      </c>
      <c r="O42" s="1">
        <v>8.13239720743687E-2</v>
      </c>
      <c r="P42" s="1">
        <v>3.05495227326773E-2</v>
      </c>
      <c r="Q42" s="1">
        <f>AVERAGE(L42:P42)</f>
        <v>6.131626894789495E-2</v>
      </c>
      <c r="R42" s="1">
        <f t="shared" si="9"/>
        <v>1.8917331994788775E-2</v>
      </c>
    </row>
    <row r="43" spans="1:18" x14ac:dyDescent="0.2">
      <c r="A43" s="6">
        <v>2</v>
      </c>
      <c r="B43" s="1">
        <v>3.97292367391196E-2</v>
      </c>
      <c r="C43" s="1">
        <v>9.1354698830279808E-3</v>
      </c>
      <c r="D43" s="1">
        <v>2.66600141638824E-2</v>
      </c>
      <c r="E43" s="1">
        <v>1.30382790473513E-2</v>
      </c>
      <c r="F43" s="1">
        <v>4.8160667956579396E-3</v>
      </c>
      <c r="G43" s="1">
        <f t="shared" si="7"/>
        <v>1.8675813325807845E-2</v>
      </c>
      <c r="H43" s="1">
        <f t="shared" si="8"/>
        <v>1.433428250794107E-2</v>
      </c>
      <c r="K43" s="6">
        <v>2</v>
      </c>
      <c r="L43" s="1">
        <v>3.9384976795545E-2</v>
      </c>
      <c r="M43" s="1">
        <v>1.5366905804372E-2</v>
      </c>
      <c r="N43" s="1">
        <v>2.9502729412691199E-2</v>
      </c>
      <c r="O43" s="1">
        <v>2.82427010138201E-2</v>
      </c>
      <c r="P43" s="1">
        <v>4.0699990516297899E-2</v>
      </c>
      <c r="Q43" s="1">
        <f>AVERAGE(L43:P43)</f>
        <v>3.063946070854524E-2</v>
      </c>
      <c r="R43" s="1">
        <f t="shared" si="9"/>
        <v>1.0222351246348235E-2</v>
      </c>
    </row>
    <row r="44" spans="1:18" x14ac:dyDescent="0.2">
      <c r="A44" s="6">
        <v>3</v>
      </c>
      <c r="B44" s="1">
        <v>3.37387185783505E-2</v>
      </c>
      <c r="C44" s="1">
        <v>6.5765217461965994E-2</v>
      </c>
      <c r="D44" s="1">
        <v>2.1657739371318901E-2</v>
      </c>
      <c r="E44" s="1">
        <v>7.5395462286782303E-2</v>
      </c>
      <c r="F44" s="1">
        <v>3.1570682311497601E-2</v>
      </c>
      <c r="G44" s="1">
        <f t="shared" si="7"/>
        <v>4.562556400198306E-2</v>
      </c>
      <c r="H44" s="1">
        <f t="shared" si="8"/>
        <v>2.3479490498947406E-2</v>
      </c>
      <c r="K44" s="6">
        <v>3</v>
      </c>
      <c r="L44" s="1">
        <v>5.70117037664625E-3</v>
      </c>
      <c r="M44" s="1">
        <v>9.85999328017267E-2</v>
      </c>
      <c r="N44" s="1">
        <v>2.4843299505186201E-2</v>
      </c>
      <c r="O44" s="1">
        <v>4.7534250458366303E-2</v>
      </c>
      <c r="P44" s="1">
        <v>6.6382894797866299E-2</v>
      </c>
      <c r="Q44" s="1">
        <f>AVERAGE(L44:P44)</f>
        <v>4.8612309587958348E-2</v>
      </c>
      <c r="R44" s="1">
        <f t="shared" si="9"/>
        <v>3.6131876831541357E-2</v>
      </c>
    </row>
    <row r="45" spans="1:18" x14ac:dyDescent="0.2">
      <c r="A45" s="6">
        <v>4</v>
      </c>
      <c r="B45" s="1">
        <v>1.4830405114076999E-2</v>
      </c>
      <c r="C45" s="1">
        <v>1.7953450818265101E-2</v>
      </c>
      <c r="D45" s="1">
        <v>3.1065946548320001E-2</v>
      </c>
      <c r="E45" s="1">
        <v>8.1922956767627397E-2</v>
      </c>
      <c r="F45" s="1">
        <v>4.72126826308404E-2</v>
      </c>
      <c r="G45" s="1">
        <f t="shared" si="7"/>
        <v>3.8597088375825983E-2</v>
      </c>
      <c r="H45" s="1">
        <f t="shared" si="8"/>
        <v>2.7381985128771161E-2</v>
      </c>
      <c r="K45" s="6">
        <v>4</v>
      </c>
      <c r="L45" s="1">
        <v>7.2324066226857706E-2</v>
      </c>
      <c r="M45" s="1">
        <v>5.2375206674321197E-2</v>
      </c>
      <c r="N45" s="1">
        <v>6.2375426292528298E-2</v>
      </c>
      <c r="O45" s="1">
        <v>0.103209235313948</v>
      </c>
      <c r="P45" s="1">
        <v>9.6338878662367899E-2</v>
      </c>
      <c r="Q45" s="1">
        <f>AVERAGE(L45:P45)</f>
        <v>7.7324562634004626E-2</v>
      </c>
      <c r="R45" s="1">
        <f t="shared" si="9"/>
        <v>2.1808900122720576E-2</v>
      </c>
    </row>
    <row r="46" spans="1:18" x14ac:dyDescent="0.2">
      <c r="A46" s="6">
        <v>5</v>
      </c>
      <c r="B46" s="1">
        <v>1.4722401896176299E-2</v>
      </c>
      <c r="C46" s="1">
        <v>3.6115325022109498E-2</v>
      </c>
      <c r="D46" s="1">
        <v>5.8462987905202402E-3</v>
      </c>
      <c r="E46" s="1">
        <v>3.2738137644224299E-2</v>
      </c>
      <c r="F46" s="1">
        <v>2.9563747745885599E-3</v>
      </c>
      <c r="G46" s="1">
        <f t="shared" si="7"/>
        <v>1.8475707625523776E-2</v>
      </c>
      <c r="H46" s="1">
        <f t="shared" si="8"/>
        <v>1.5239848879614874E-2</v>
      </c>
      <c r="K46" s="6">
        <v>5</v>
      </c>
      <c r="L46" s="1">
        <v>3.7997463835116201E-2</v>
      </c>
      <c r="M46" s="1">
        <v>3.0083494215261599E-2</v>
      </c>
      <c r="N46" s="1">
        <v>3.34091653322761E-2</v>
      </c>
      <c r="O46" s="1">
        <v>2.3180038139118699E-2</v>
      </c>
      <c r="P46" s="1">
        <v>1.8904830578254001E-2</v>
      </c>
      <c r="Q46" s="1">
        <f>AVERAGE(L46:P46)</f>
        <v>2.8714998420005321E-2</v>
      </c>
      <c r="R46" s="1">
        <f t="shared" si="9"/>
        <v>7.6965467308226327E-3</v>
      </c>
    </row>
    <row r="47" spans="1:18" x14ac:dyDescent="0.2">
      <c r="A47" s="6">
        <v>6</v>
      </c>
      <c r="B47" s="1">
        <v>6.2164218137665102E-2</v>
      </c>
      <c r="C47" s="1">
        <v>3.3899882665045698E-2</v>
      </c>
      <c r="D47" s="1">
        <v>3.9207798630661497E-2</v>
      </c>
      <c r="E47" s="1">
        <v>8.3179890029699402E-2</v>
      </c>
      <c r="F47" s="1">
        <v>2.9730973712692101E-2</v>
      </c>
      <c r="G47" s="1">
        <f t="shared" si="7"/>
        <v>4.9636552635152757E-2</v>
      </c>
      <c r="H47" s="1">
        <f t="shared" si="8"/>
        <v>2.2553999925621859E-2</v>
      </c>
      <c r="K47" s="6">
        <v>6</v>
      </c>
      <c r="L47" s="1">
        <v>0.103133652862705</v>
      </c>
      <c r="M47" s="1">
        <v>8.6460338889998101E-2</v>
      </c>
      <c r="N47" s="1">
        <v>0.107461022482833</v>
      </c>
      <c r="O47" s="27">
        <v>0.14820115592550401</v>
      </c>
      <c r="P47" s="1">
        <v>6.3014605919035294E-2</v>
      </c>
      <c r="Q47" s="6">
        <f>AVERAGE((L47+M47+N47+P47)/4)</f>
        <v>9.0017405038642848E-2</v>
      </c>
      <c r="R47" s="6">
        <f>STDEV(L47,M47,N47,P47)</f>
        <v>2.0150431148416192E-2</v>
      </c>
    </row>
    <row r="48" spans="1:18" x14ac:dyDescent="0.2">
      <c r="A48" s="6">
        <v>7</v>
      </c>
      <c r="B48" s="1">
        <v>3.3380224983274399E-2</v>
      </c>
      <c r="C48" s="1">
        <v>5.5052033846876999E-2</v>
      </c>
      <c r="D48" s="1">
        <v>1.72763315418927E-2</v>
      </c>
      <c r="E48" s="1">
        <v>1.6376347406765E-2</v>
      </c>
      <c r="F48" s="1">
        <v>2.5039970960011201E-2</v>
      </c>
      <c r="G48" s="1">
        <f t="shared" si="7"/>
        <v>2.9424981747764062E-2</v>
      </c>
      <c r="H48" s="1">
        <f t="shared" si="8"/>
        <v>1.5886115226362966E-2</v>
      </c>
      <c r="K48" s="6">
        <v>7</v>
      </c>
      <c r="L48" s="1">
        <v>6.2687336548786707E-2</v>
      </c>
      <c r="M48" s="1">
        <v>4.5812936032828398E-2</v>
      </c>
      <c r="N48" s="1">
        <v>6.2936355130821894E-2</v>
      </c>
      <c r="O48" s="1">
        <v>4.6968980632542998E-2</v>
      </c>
      <c r="P48" s="1">
        <v>1.0067089455808E-2</v>
      </c>
      <c r="Q48" s="1">
        <f>AVERAGE(L48:P48)</f>
        <v>4.5694539560157607E-2</v>
      </c>
      <c r="R48" s="1">
        <f t="shared" si="9"/>
        <v>2.1546396290210611E-2</v>
      </c>
    </row>
    <row r="49" spans="1:19" x14ac:dyDescent="0.2">
      <c r="A49" s="6">
        <v>8</v>
      </c>
      <c r="B49" s="1">
        <v>1.6096191567623E-2</v>
      </c>
      <c r="C49" s="1">
        <v>5.0134156974673003E-3</v>
      </c>
      <c r="D49" s="1">
        <v>1.17529214817417E-2</v>
      </c>
      <c r="E49" s="1">
        <v>2.9541861562948801E-2</v>
      </c>
      <c r="F49" s="1">
        <v>1.2724638904305001E-2</v>
      </c>
      <c r="G49" s="1">
        <f t="shared" si="7"/>
        <v>1.5025805842817161E-2</v>
      </c>
      <c r="H49" s="1">
        <f t="shared" si="8"/>
        <v>9.0569958735279218E-3</v>
      </c>
      <c r="K49" s="6">
        <v>8</v>
      </c>
      <c r="L49" s="1">
        <v>4.4301346818222502E-2</v>
      </c>
      <c r="M49" s="1">
        <v>8.8684278806863796E-3</v>
      </c>
      <c r="N49" s="1">
        <v>2.3355408442286701E-2</v>
      </c>
      <c r="O49" s="1">
        <v>4.5886826573614502E-2</v>
      </c>
      <c r="P49" s="1">
        <v>1.6226397406069602E-2</v>
      </c>
      <c r="Q49" s="1">
        <f>AVERAGE(L49:P49)</f>
        <v>2.7727681424175938E-2</v>
      </c>
      <c r="R49" s="1">
        <f t="shared" si="9"/>
        <v>1.6669648215117842E-2</v>
      </c>
    </row>
    <row r="53" spans="1:19" x14ac:dyDescent="0.2">
      <c r="K53" s="25">
        <v>0.30599999999999999</v>
      </c>
      <c r="L53" s="25"/>
      <c r="M53" s="25"/>
      <c r="N53" s="26">
        <v>0.80600000000000005</v>
      </c>
      <c r="O53" s="26"/>
      <c r="P53" s="26"/>
      <c r="Q53" s="26">
        <v>1.288</v>
      </c>
      <c r="R53" s="26"/>
      <c r="S53" s="26"/>
    </row>
    <row r="54" spans="1:19" x14ac:dyDescent="0.2">
      <c r="K54" t="s">
        <v>57</v>
      </c>
      <c r="L54" t="s">
        <v>59</v>
      </c>
      <c r="M54" t="s">
        <v>60</v>
      </c>
      <c r="N54" t="s">
        <v>57</v>
      </c>
      <c r="O54" t="s">
        <v>59</v>
      </c>
      <c r="P54" t="s">
        <v>60</v>
      </c>
      <c r="Q54" t="s">
        <v>57</v>
      </c>
      <c r="R54" t="s">
        <v>59</v>
      </c>
      <c r="S54" t="s">
        <v>60</v>
      </c>
    </row>
    <row r="55" spans="1:19" x14ac:dyDescent="0.2">
      <c r="K55">
        <v>4</v>
      </c>
      <c r="L55" s="1">
        <v>8.0885399516734097E-2</v>
      </c>
      <c r="M55" t="b">
        <f>OR(L55&lt;$L$65,L55&gt;$L$66)</f>
        <v>0</v>
      </c>
      <c r="N55">
        <v>5</v>
      </c>
      <c r="O55" s="1">
        <v>0.11565375564713699</v>
      </c>
      <c r="P55" t="b">
        <f>OR(O55&lt;$O$65,O55&gt;$O$66)</f>
        <v>1</v>
      </c>
      <c r="Q55">
        <v>2</v>
      </c>
      <c r="R55" s="1">
        <v>6.6411132989494803E-2</v>
      </c>
      <c r="S55" t="b">
        <f>OR(R55&lt;$R$65,R55&gt;$R$66)</f>
        <v>0</v>
      </c>
    </row>
    <row r="56" spans="1:19" x14ac:dyDescent="0.2">
      <c r="K56">
        <v>5</v>
      </c>
      <c r="L56" s="1">
        <v>4.8965305748697903E-2</v>
      </c>
      <c r="M56" t="b">
        <f>OR(L56&lt;$L$65,L56&gt;$L$66)</f>
        <v>0</v>
      </c>
      <c r="N56">
        <v>2</v>
      </c>
      <c r="O56" s="1">
        <v>5.2680816980014401E-2</v>
      </c>
      <c r="P56" t="b">
        <f>OR(O56&lt;$O$65,O56&gt;$O$66)</f>
        <v>0</v>
      </c>
      <c r="Q56">
        <v>3</v>
      </c>
      <c r="R56" s="1">
        <v>6.1491595464048601E-2</v>
      </c>
      <c r="S56" t="b">
        <f t="shared" ref="S56:S60" si="10">OR(R56&lt;$R$65,R56&gt;$R$66)</f>
        <v>0</v>
      </c>
    </row>
    <row r="57" spans="1:19" x14ac:dyDescent="0.2">
      <c r="K57">
        <v>2</v>
      </c>
      <c r="L57" s="1">
        <v>4.3299281081774499E-2</v>
      </c>
      <c r="M57" t="b">
        <f>OR(L57&lt;$L$65,L57&gt;$L$66)</f>
        <v>0</v>
      </c>
      <c r="N57">
        <v>3</v>
      </c>
      <c r="O57" s="1">
        <v>4.7015089422401797E-2</v>
      </c>
      <c r="P57" t="b">
        <f>OR(O57&lt;$O$65,O57&gt;$O$66)</f>
        <v>0</v>
      </c>
      <c r="Q57">
        <v>4</v>
      </c>
      <c r="R57" s="1">
        <v>5.9508173555689797E-2</v>
      </c>
      <c r="S57" t="b">
        <f t="shared" si="10"/>
        <v>0</v>
      </c>
    </row>
    <row r="58" spans="1:19" x14ac:dyDescent="0.2">
      <c r="K58">
        <v>3</v>
      </c>
      <c r="L58" s="1">
        <v>1.9363887061537199E-2</v>
      </c>
      <c r="M58" t="b">
        <f>OR(L58&lt;$L$65,L58&gt;$L$66)</f>
        <v>0</v>
      </c>
      <c r="N58">
        <v>4</v>
      </c>
      <c r="O58" s="1">
        <v>3.85439404178523E-2</v>
      </c>
      <c r="P58" t="b">
        <f>OR(O58&lt;$O$65,O58&gt;$O$66)</f>
        <v>0</v>
      </c>
      <c r="Q58">
        <v>1</v>
      </c>
      <c r="R58" s="1">
        <v>4.41825073514917E-2</v>
      </c>
      <c r="S58" t="b">
        <f t="shared" si="10"/>
        <v>0</v>
      </c>
    </row>
    <row r="59" spans="1:19" x14ac:dyDescent="0.2">
      <c r="K59">
        <v>1</v>
      </c>
      <c r="L59" s="1">
        <v>1.31807493559456E-2</v>
      </c>
      <c r="M59" t="b">
        <f>OR(L59&lt;$L$65,L59&gt;$L$66)</f>
        <v>0</v>
      </c>
      <c r="N59">
        <v>1</v>
      </c>
      <c r="O59" s="1">
        <v>1.3743481747209499E-2</v>
      </c>
      <c r="P59" t="b">
        <f>OR(O59&lt;$O$65,O59&gt;$O$66)</f>
        <v>1</v>
      </c>
      <c r="Q59">
        <v>5</v>
      </c>
      <c r="R59" s="1">
        <v>2.76262996524398E-2</v>
      </c>
      <c r="S59" t="b">
        <f t="shared" si="10"/>
        <v>0</v>
      </c>
    </row>
    <row r="60" spans="1:19" x14ac:dyDescent="0.2">
      <c r="K60" t="s">
        <v>58</v>
      </c>
      <c r="L60" s="1">
        <f>AVERAGE(L55:L59)</f>
        <v>4.1138924552937856E-2</v>
      </c>
      <c r="M60" t="b">
        <f>OR(L60&lt;$L$65,L60&gt;$L$66)</f>
        <v>0</v>
      </c>
      <c r="N60" t="s">
        <v>58</v>
      </c>
      <c r="O60" s="1">
        <f>AVERAGE(O56:O58)</f>
        <v>4.6079948940089495E-2</v>
      </c>
      <c r="P60" t="b">
        <f>OR(O60&lt;$O$65,O60&gt;$O$66)</f>
        <v>0</v>
      </c>
      <c r="Q60" t="s">
        <v>58</v>
      </c>
      <c r="R60" s="1">
        <f>AVERAGE(R55:R59)</f>
        <v>5.1843941802632944E-2</v>
      </c>
      <c r="S60" t="b">
        <f t="shared" si="10"/>
        <v>0</v>
      </c>
    </row>
    <row r="61" spans="1:19" x14ac:dyDescent="0.2">
      <c r="K61" s="26">
        <v>0.30599999999999999</v>
      </c>
      <c r="L61" s="26"/>
      <c r="N61" s="26">
        <v>0.80600000000000005</v>
      </c>
      <c r="O61" s="26"/>
      <c r="Q61" s="26">
        <v>1.288</v>
      </c>
      <c r="R61" s="26"/>
    </row>
    <row r="62" spans="1:19" x14ac:dyDescent="0.2">
      <c r="K62" t="s">
        <v>61</v>
      </c>
      <c r="L62">
        <f>_xlfn.QUARTILE.INC($L$55:$L$59,1)</f>
        <v>1.9363887061537199E-2</v>
      </c>
      <c r="N62" t="s">
        <v>61</v>
      </c>
      <c r="O62">
        <f>_xlfn.QUARTILE.INC($O$55:$O$59,1)</f>
        <v>3.85439404178523E-2</v>
      </c>
      <c r="Q62" t="s">
        <v>61</v>
      </c>
      <c r="R62">
        <f>_xlfn.QUARTILE.INC($R$55:$R$59,1)</f>
        <v>4.41825073514917E-2</v>
      </c>
    </row>
    <row r="63" spans="1:19" x14ac:dyDescent="0.2">
      <c r="K63" t="s">
        <v>62</v>
      </c>
      <c r="L63">
        <f>_xlfn.QUARTILE.INC($L$55:$L$59,3)</f>
        <v>4.8965305748697903E-2</v>
      </c>
      <c r="N63" t="s">
        <v>62</v>
      </c>
      <c r="O63">
        <f>_xlfn.QUARTILE.INC($O$55:$O$59,3)</f>
        <v>5.2680816980014401E-2</v>
      </c>
      <c r="Q63" t="s">
        <v>62</v>
      </c>
      <c r="R63">
        <f>_xlfn.QUARTILE.INC($R$55:$R$59,3)</f>
        <v>6.1491595464048601E-2</v>
      </c>
    </row>
    <row r="64" spans="1:19" x14ac:dyDescent="0.2">
      <c r="K64" t="s">
        <v>63</v>
      </c>
      <c r="L64">
        <f>L63-L62</f>
        <v>2.9601418687160704E-2</v>
      </c>
      <c r="N64" t="s">
        <v>63</v>
      </c>
      <c r="O64">
        <f>O63-O62</f>
        <v>1.4136876562162101E-2</v>
      </c>
      <c r="Q64" t="s">
        <v>63</v>
      </c>
      <c r="R64">
        <f>R63-R62</f>
        <v>1.7309088112556902E-2</v>
      </c>
    </row>
    <row r="65" spans="11:19" x14ac:dyDescent="0.2">
      <c r="K65" t="s">
        <v>64</v>
      </c>
      <c r="L65">
        <f>L62-1.5*L64</f>
        <v>-2.5038240969203856E-2</v>
      </c>
      <c r="N65" t="s">
        <v>64</v>
      </c>
      <c r="O65">
        <f>O62-1.5*O64</f>
        <v>1.7338625574609148E-2</v>
      </c>
      <c r="Q65" t="s">
        <v>64</v>
      </c>
      <c r="R65">
        <f>R62-1.5*R64</f>
        <v>1.8218875182656347E-2</v>
      </c>
    </row>
    <row r="66" spans="11:19" x14ac:dyDescent="0.2">
      <c r="K66" t="s">
        <v>65</v>
      </c>
      <c r="L66">
        <f>L63+1.5*L64</f>
        <v>9.3367433779438957E-2</v>
      </c>
      <c r="N66" t="s">
        <v>65</v>
      </c>
      <c r="O66">
        <f>O63+1.5*O64</f>
        <v>7.3886131823257553E-2</v>
      </c>
      <c r="Q66" t="s">
        <v>65</v>
      </c>
      <c r="R66">
        <f>R63+1.5*R64</f>
        <v>8.745522763288395E-2</v>
      </c>
    </row>
    <row r="69" spans="11:19" x14ac:dyDescent="0.2">
      <c r="K69" s="26">
        <v>1.78</v>
      </c>
      <c r="L69" s="26"/>
      <c r="M69" s="26"/>
      <c r="N69" s="26">
        <v>2.2690000000000001</v>
      </c>
      <c r="O69" s="26"/>
      <c r="P69" s="26"/>
      <c r="Q69" s="26">
        <v>2.7610000000000001</v>
      </c>
      <c r="R69" s="26"/>
      <c r="S69" s="26"/>
    </row>
    <row r="70" spans="11:19" x14ac:dyDescent="0.2">
      <c r="K70" t="s">
        <v>57</v>
      </c>
      <c r="L70" t="s">
        <v>59</v>
      </c>
      <c r="M70" t="s">
        <v>60</v>
      </c>
      <c r="N70" t="s">
        <v>57</v>
      </c>
      <c r="O70" t="s">
        <v>59</v>
      </c>
      <c r="P70" t="s">
        <v>60</v>
      </c>
      <c r="Q70" t="s">
        <v>57</v>
      </c>
      <c r="R70" t="s">
        <v>59</v>
      </c>
      <c r="S70" t="s">
        <v>60</v>
      </c>
    </row>
    <row r="71" spans="11:19" x14ac:dyDescent="0.2">
      <c r="K71">
        <v>2</v>
      </c>
      <c r="L71" s="1">
        <v>6.2469643936587702E-2</v>
      </c>
      <c r="M71" t="b">
        <f>OR(L71&lt;$L$81,L71&gt;$L$82)</f>
        <v>0</v>
      </c>
      <c r="N71">
        <v>4</v>
      </c>
      <c r="O71" s="1">
        <v>8.3179890029699402E-2</v>
      </c>
      <c r="P71" t="b">
        <f>OR(O71&lt;$O$81,O71&gt;$O$82)</f>
        <v>0</v>
      </c>
      <c r="Q71">
        <v>4</v>
      </c>
      <c r="R71" s="1">
        <v>0.14820115592550401</v>
      </c>
      <c r="S71" t="b">
        <f>OR(R71&lt;$R$81,R71&gt;$R$82)</f>
        <v>1</v>
      </c>
    </row>
    <row r="72" spans="11:19" x14ac:dyDescent="0.2">
      <c r="K72">
        <v>5</v>
      </c>
      <c r="L72" s="1">
        <v>5.4766913515308997E-2</v>
      </c>
      <c r="M72" t="b">
        <f t="shared" ref="M72:M76" si="11">OR(L72&lt;$L$81,L72&gt;$L$82)</f>
        <v>0</v>
      </c>
      <c r="N72">
        <v>1</v>
      </c>
      <c r="O72" s="1">
        <v>6.2164218137665102E-2</v>
      </c>
      <c r="P72" t="b">
        <f t="shared" ref="P72:P76" si="12">OR(O72&lt;$O$81,O72&gt;$O$82)</f>
        <v>0</v>
      </c>
      <c r="Q72">
        <v>3</v>
      </c>
      <c r="R72" s="1">
        <v>0.107461022482833</v>
      </c>
      <c r="S72" t="b">
        <f t="shared" ref="S72:S75" si="13">OR(R72&lt;$R$81,R72&gt;$R$82)</f>
        <v>0</v>
      </c>
    </row>
    <row r="73" spans="11:19" x14ac:dyDescent="0.2">
      <c r="K73">
        <v>1</v>
      </c>
      <c r="L73" s="1">
        <v>4.5390482051599297E-2</v>
      </c>
      <c r="M73" t="b">
        <f t="shared" si="11"/>
        <v>0</v>
      </c>
      <c r="N73">
        <v>3</v>
      </c>
      <c r="O73" s="1">
        <v>3.9207798630661497E-2</v>
      </c>
      <c r="P73" t="b">
        <f t="shared" si="12"/>
        <v>0</v>
      </c>
      <c r="Q73">
        <v>1</v>
      </c>
      <c r="R73" s="1">
        <v>0.103133652862705</v>
      </c>
      <c r="S73" t="b">
        <f t="shared" si="13"/>
        <v>0</v>
      </c>
    </row>
    <row r="74" spans="11:19" x14ac:dyDescent="0.2">
      <c r="K74">
        <v>3</v>
      </c>
      <c r="L74" s="1">
        <v>2.9688984062951101E-2</v>
      </c>
      <c r="M74" t="b">
        <f t="shared" si="11"/>
        <v>0</v>
      </c>
      <c r="N74">
        <v>2</v>
      </c>
      <c r="O74" s="1">
        <v>3.3899882665045698E-2</v>
      </c>
      <c r="P74" t="b">
        <f t="shared" si="12"/>
        <v>0</v>
      </c>
      <c r="Q74">
        <v>2</v>
      </c>
      <c r="R74" s="1">
        <v>8.6460338889998101E-2</v>
      </c>
      <c r="S74" t="b">
        <f t="shared" si="13"/>
        <v>0</v>
      </c>
    </row>
    <row r="75" spans="11:19" x14ac:dyDescent="0.2">
      <c r="K75">
        <v>4</v>
      </c>
      <c r="L75" s="1">
        <v>2.1770279238869001E-2</v>
      </c>
      <c r="M75" t="b">
        <f t="shared" si="11"/>
        <v>0</v>
      </c>
      <c r="N75">
        <v>5</v>
      </c>
      <c r="O75" s="1">
        <v>2.9730973712692101E-2</v>
      </c>
      <c r="P75" t="b">
        <f t="shared" si="12"/>
        <v>0</v>
      </c>
      <c r="Q75">
        <v>5</v>
      </c>
      <c r="R75" s="1">
        <v>6.3014605919035294E-2</v>
      </c>
      <c r="S75" t="b">
        <f t="shared" si="13"/>
        <v>0</v>
      </c>
    </row>
    <row r="76" spans="11:19" x14ac:dyDescent="0.2">
      <c r="K76" t="s">
        <v>58</v>
      </c>
      <c r="L76" s="1">
        <f>AVERAGE(L71:L75)</f>
        <v>4.281726056106322E-2</v>
      </c>
      <c r="M76" t="b">
        <f t="shared" si="11"/>
        <v>0</v>
      </c>
      <c r="N76" t="s">
        <v>58</v>
      </c>
      <c r="O76" s="1">
        <f>AVERAGE(O71:O75)</f>
        <v>4.9636552635152764E-2</v>
      </c>
      <c r="P76" t="b">
        <f t="shared" si="12"/>
        <v>0</v>
      </c>
      <c r="Q76" t="s">
        <v>58</v>
      </c>
      <c r="R76" s="1">
        <f>AVERAGE(R72:R75)</f>
        <v>9.0017405038642848E-2</v>
      </c>
    </row>
    <row r="77" spans="11:19" x14ac:dyDescent="0.2">
      <c r="K77" s="26">
        <v>1.78</v>
      </c>
      <c r="L77" s="26"/>
      <c r="N77" s="26">
        <v>2.2690000000000001</v>
      </c>
      <c r="O77" s="26"/>
      <c r="Q77" s="26">
        <v>2.7610000000000001</v>
      </c>
      <c r="R77" s="26"/>
    </row>
    <row r="78" spans="11:19" x14ac:dyDescent="0.2">
      <c r="K78" t="s">
        <v>61</v>
      </c>
      <c r="L78">
        <f>_xlfn.QUARTILE.INC($L$71:$L$75,1)</f>
        <v>2.9688984062951101E-2</v>
      </c>
      <c r="N78" t="s">
        <v>61</v>
      </c>
      <c r="O78">
        <f>_xlfn.QUARTILE.INC($O$71:$O$75,1)</f>
        <v>3.3899882665045698E-2</v>
      </c>
      <c r="Q78" t="s">
        <v>61</v>
      </c>
      <c r="R78">
        <f>_xlfn.QUARTILE.INC($R$71:$R$75,1)</f>
        <v>8.6460338889998101E-2</v>
      </c>
    </row>
    <row r="79" spans="11:19" x14ac:dyDescent="0.2">
      <c r="K79" t="s">
        <v>62</v>
      </c>
      <c r="L79">
        <f>_xlfn.QUARTILE.INC($L$71:$L$75,3)</f>
        <v>5.4766913515308997E-2</v>
      </c>
      <c r="N79" t="s">
        <v>62</v>
      </c>
      <c r="O79">
        <f>_xlfn.QUARTILE.INC($O$71:$O$75,3)</f>
        <v>6.2164218137665102E-2</v>
      </c>
      <c r="Q79" t="s">
        <v>62</v>
      </c>
      <c r="R79">
        <f>_xlfn.QUARTILE.INC($R$71:$R$75,3)</f>
        <v>0.107461022482833</v>
      </c>
    </row>
    <row r="80" spans="11:19" x14ac:dyDescent="0.2">
      <c r="K80" t="s">
        <v>63</v>
      </c>
      <c r="L80">
        <f>L79-L78</f>
        <v>2.5077929452357896E-2</v>
      </c>
      <c r="N80" t="s">
        <v>63</v>
      </c>
      <c r="O80">
        <f>O79-O78</f>
        <v>2.8264335472619403E-2</v>
      </c>
      <c r="Q80" t="s">
        <v>63</v>
      </c>
      <c r="R80">
        <f>R79-R78</f>
        <v>2.1000683592834898E-2</v>
      </c>
    </row>
    <row r="81" spans="11:18" x14ac:dyDescent="0.2">
      <c r="K81" t="s">
        <v>64</v>
      </c>
      <c r="L81">
        <f>L78-1.5*L80</f>
        <v>-7.9279101155857422E-3</v>
      </c>
      <c r="N81" t="s">
        <v>64</v>
      </c>
      <c r="O81">
        <f>O78-1.5*O80</f>
        <v>-8.4966205438834069E-3</v>
      </c>
      <c r="Q81" t="s">
        <v>64</v>
      </c>
      <c r="R81">
        <f>R78-1.5*R80</f>
        <v>5.4959313500745753E-2</v>
      </c>
    </row>
    <row r="82" spans="11:18" x14ac:dyDescent="0.2">
      <c r="K82" t="s">
        <v>65</v>
      </c>
      <c r="L82">
        <f>L79+1.5*L80</f>
        <v>9.238380769384584E-2</v>
      </c>
      <c r="N82" t="s">
        <v>65</v>
      </c>
      <c r="O82">
        <f>O79+1.5*O80</f>
        <v>0.10456072134659421</v>
      </c>
      <c r="Q82" t="s">
        <v>65</v>
      </c>
      <c r="R82">
        <f>R79+1.5*R80</f>
        <v>0.13896204787208535</v>
      </c>
    </row>
  </sheetData>
  <sortState xmlns:xlrd2="http://schemas.microsoft.com/office/spreadsheetml/2017/richdata2" ref="Q71:R75">
    <sortCondition descending="1" ref="R71:R75"/>
  </sortState>
  <mergeCells count="19">
    <mergeCell ref="N61:O61"/>
    <mergeCell ref="Q61:R61"/>
    <mergeCell ref="K61:L61"/>
    <mergeCell ref="K77:L77"/>
    <mergeCell ref="N77:O77"/>
    <mergeCell ref="Q77:R77"/>
    <mergeCell ref="N53:P53"/>
    <mergeCell ref="Q53:S53"/>
    <mergeCell ref="K69:M69"/>
    <mergeCell ref="N69:P69"/>
    <mergeCell ref="Q69:S69"/>
    <mergeCell ref="K53:M53"/>
    <mergeCell ref="A1:G1"/>
    <mergeCell ref="A15:H15"/>
    <mergeCell ref="K39:R39"/>
    <mergeCell ref="K15:R15"/>
    <mergeCell ref="K27:R27"/>
    <mergeCell ref="A27:H27"/>
    <mergeCell ref="A39:H39"/>
  </mergeCells>
  <pageMargins left="0.7" right="0.7" top="0.75" bottom="0.75" header="0.3" footer="0.3"/>
  <ignoredErrors>
    <ignoredError sqref="B3:G8 G24 G17:H23 G25:H25 H24 K17:R22 A29:H49 B10:G11 B9 D9:F9 K48:R49 K47:P47 K24:R46 K23:Q23" formulaRange="1"/>
    <ignoredError sqref="Q47:R47 R23" formula="1"/>
    <ignoredError sqref="C9 G9" formula="1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2EA4-386D-ED41-B734-16CB783E11A2}">
  <sheetPr codeName="Sheet7"/>
  <dimension ref="A1:Q27"/>
  <sheetViews>
    <sheetView zoomScale="80" zoomScaleNormal="80" workbookViewId="0">
      <selection activeCell="H38" sqref="H38"/>
    </sheetView>
  </sheetViews>
  <sheetFormatPr baseColWidth="10" defaultRowHeight="16" x14ac:dyDescent="0.2"/>
  <cols>
    <col min="1" max="1" width="24.6640625" customWidth="1"/>
    <col min="2" max="2" width="33.6640625" customWidth="1"/>
    <col min="3" max="3" width="33.1640625" customWidth="1"/>
    <col min="4" max="4" width="30.1640625" customWidth="1"/>
    <col min="5" max="5" width="32.1640625" customWidth="1"/>
    <col min="6" max="6" width="32.33203125" customWidth="1"/>
    <col min="7" max="7" width="21.6640625" customWidth="1"/>
    <col min="11" max="11" width="16.33203125" customWidth="1"/>
    <col min="12" max="12" width="18" customWidth="1"/>
    <col min="13" max="13" width="18.1640625" customWidth="1"/>
    <col min="14" max="14" width="21.33203125" customWidth="1"/>
    <col min="15" max="15" width="30.6640625" customWidth="1"/>
    <col min="16" max="17" width="21.5" customWidth="1"/>
  </cols>
  <sheetData>
    <row r="1" spans="1:17" ht="18" x14ac:dyDescent="0.2">
      <c r="A1" s="23" t="s">
        <v>8</v>
      </c>
      <c r="B1" s="23"/>
      <c r="C1" s="23"/>
      <c r="D1" s="23"/>
      <c r="E1" s="23"/>
      <c r="F1" s="23"/>
      <c r="G1" s="23"/>
      <c r="K1" s="24" t="s">
        <v>8</v>
      </c>
      <c r="L1" s="24"/>
      <c r="M1" s="24"/>
      <c r="N1" s="24"/>
      <c r="O1" s="24"/>
      <c r="P1" s="24"/>
      <c r="Q1" s="24"/>
    </row>
    <row r="2" spans="1:17" ht="18" x14ac:dyDescent="0.2">
      <c r="A2" s="3" t="s">
        <v>7</v>
      </c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K2" s="1" t="s">
        <v>6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  <c r="Q2" s="1" t="s">
        <v>0</v>
      </c>
    </row>
    <row r="3" spans="1:17" ht="18" x14ac:dyDescent="0.2">
      <c r="A3" s="3">
        <v>1</v>
      </c>
      <c r="B3" s="4">
        <v>4.6303033537714398E-3</v>
      </c>
      <c r="C3" s="4">
        <v>2.8615299552988301E-2</v>
      </c>
      <c r="D3" s="4">
        <v>9.7469624563649101E-4</v>
      </c>
      <c r="E3" s="4">
        <v>9.2680048869647098E-3</v>
      </c>
      <c r="F3" s="4">
        <v>-1.8632033380017801E-2</v>
      </c>
      <c r="G3" s="4">
        <f t="shared" ref="G3:G27" si="0">AVERAGE(B3:F3)</f>
        <v>4.9712541318686302E-3</v>
      </c>
      <c r="K3" s="1">
        <v>0</v>
      </c>
      <c r="L3" s="1">
        <v>1.17515062954065E-2</v>
      </c>
      <c r="M3" s="1">
        <v>-0.114511603231247</v>
      </c>
      <c r="N3" s="1">
        <v>3.6446183475768702E-2</v>
      </c>
      <c r="O3" s="1">
        <v>-7.9991916374249697E-2</v>
      </c>
      <c r="P3" s="1">
        <v>4.1804665183697902E-2</v>
      </c>
      <c r="Q3" s="1">
        <f>AVERAGE(L3:P3)</f>
        <v>-2.0900232930124718E-2</v>
      </c>
    </row>
    <row r="4" spans="1:17" ht="18" x14ac:dyDescent="0.2">
      <c r="A4" s="3">
        <v>2</v>
      </c>
      <c r="B4" s="4">
        <v>7.1030127699305097E-3</v>
      </c>
      <c r="C4" s="4">
        <v>2.61926455906029E-2</v>
      </c>
      <c r="D4" s="4">
        <v>-2.5868039165168402E-4</v>
      </c>
      <c r="E4" s="4">
        <v>9.2730362427310194E-3</v>
      </c>
      <c r="F4" s="4">
        <v>-2.6609456447286801E-2</v>
      </c>
      <c r="G4" s="4">
        <f t="shared" si="0"/>
        <v>3.1401115528651878E-3</v>
      </c>
      <c r="K4" s="1">
        <v>1</v>
      </c>
      <c r="L4" s="1">
        <v>-1.6937763670038901E-2</v>
      </c>
      <c r="M4" s="1">
        <v>-7.3644247910957902E-2</v>
      </c>
      <c r="N4" s="1">
        <v>-8.3579791927603994E-2</v>
      </c>
      <c r="O4" s="1">
        <v>-4.3956117590706799E-2</v>
      </c>
      <c r="P4" s="1">
        <v>-4.3049827502496599E-2</v>
      </c>
      <c r="Q4" s="1">
        <f t="shared" ref="Q4:Q11" si="1">AVERAGE(L4:P4)</f>
        <v>-5.2233549720360838E-2</v>
      </c>
    </row>
    <row r="5" spans="1:17" ht="18" x14ac:dyDescent="0.2">
      <c r="A5" s="3">
        <v>3</v>
      </c>
      <c r="B5" s="4">
        <v>9.7903664929228206E-3</v>
      </c>
      <c r="C5" s="4">
        <v>3.1022567805709202E-2</v>
      </c>
      <c r="D5" s="4">
        <v>-1.82345679946656E-3</v>
      </c>
      <c r="E5" s="4">
        <v>1.09288612454505E-2</v>
      </c>
      <c r="F5" s="4">
        <v>-3.0221051300670199E-2</v>
      </c>
      <c r="G5" s="4">
        <f t="shared" si="0"/>
        <v>3.9394574887891536E-3</v>
      </c>
      <c r="K5" s="1">
        <v>2</v>
      </c>
      <c r="L5" s="1">
        <v>1.69275390123763E-2</v>
      </c>
      <c r="M5" s="1">
        <v>-1.7065725157196801E-2</v>
      </c>
      <c r="N5" s="1">
        <v>-1.8897267588297802E-2</v>
      </c>
      <c r="O5" s="1">
        <v>-1.8870516476602799E-2</v>
      </c>
      <c r="P5" s="1">
        <v>-3.5247046648377203E-2</v>
      </c>
      <c r="Q5" s="1">
        <f t="shared" si="1"/>
        <v>-1.4630603371619661E-2</v>
      </c>
    </row>
    <row r="6" spans="1:17" ht="18" x14ac:dyDescent="0.2">
      <c r="A6" s="3">
        <v>4</v>
      </c>
      <c r="B6" s="4">
        <v>1.12643668602224E-2</v>
      </c>
      <c r="C6" s="4">
        <v>3.2010024624416399E-2</v>
      </c>
      <c r="D6" s="4">
        <v>-2.8958508054015E-3</v>
      </c>
      <c r="E6" s="4">
        <v>8.5191293126649897E-3</v>
      </c>
      <c r="F6" s="4">
        <v>-3.3377530906682697E-2</v>
      </c>
      <c r="G6" s="4">
        <f t="shared" si="0"/>
        <v>3.1040278170439183E-3</v>
      </c>
      <c r="K6" s="1">
        <v>3</v>
      </c>
      <c r="L6" s="1">
        <v>2.4521466134174899E-2</v>
      </c>
      <c r="M6" s="1">
        <v>5.960335213358E-2</v>
      </c>
      <c r="N6" s="1">
        <v>7.6087347870879202E-2</v>
      </c>
      <c r="O6" s="1">
        <v>4.8233674379111503E-2</v>
      </c>
      <c r="P6" s="1">
        <v>-6.0503453202632999E-2</v>
      </c>
      <c r="Q6" s="1">
        <f t="shared" si="1"/>
        <v>2.9588477463022518E-2</v>
      </c>
    </row>
    <row r="7" spans="1:17" ht="18" x14ac:dyDescent="0.2">
      <c r="A7" s="3">
        <v>5</v>
      </c>
      <c r="B7" s="4">
        <v>1.37045074204858E-2</v>
      </c>
      <c r="C7" s="4">
        <v>3.3975090765745002E-2</v>
      </c>
      <c r="D7" s="4">
        <v>-5.6010571326679404E-3</v>
      </c>
      <c r="E7" s="4">
        <v>1.0912866753021101E-2</v>
      </c>
      <c r="F7" s="4">
        <v>-4.0221547935297197E-2</v>
      </c>
      <c r="G7" s="4">
        <f t="shared" si="0"/>
        <v>2.5539719742573518E-3</v>
      </c>
      <c r="K7" s="1">
        <v>4</v>
      </c>
      <c r="L7" s="1">
        <v>-1.2101409026045999E-2</v>
      </c>
      <c r="M7" s="1">
        <v>-3.57457515730049E-2</v>
      </c>
      <c r="N7" s="1">
        <v>-1.2104269436640299E-2</v>
      </c>
      <c r="O7" s="1">
        <v>5.3203904002148E-2</v>
      </c>
      <c r="P7" s="1">
        <v>3.2839311899738398E-2</v>
      </c>
      <c r="Q7" s="1">
        <f t="shared" si="1"/>
        <v>5.2183571732390393E-3</v>
      </c>
    </row>
    <row r="8" spans="1:17" ht="18" x14ac:dyDescent="0.2">
      <c r="A8" s="3">
        <v>6</v>
      </c>
      <c r="B8" s="4">
        <v>1.8040461442801099E-2</v>
      </c>
      <c r="C8" s="4">
        <v>3.4914742523083797E-2</v>
      </c>
      <c r="D8" s="4">
        <v>-8.0635795682847105E-3</v>
      </c>
      <c r="E8" s="4">
        <v>1.27667362761411E-2</v>
      </c>
      <c r="F8" s="4">
        <v>-4.4604199808083597E-2</v>
      </c>
      <c r="G8" s="4">
        <f t="shared" si="0"/>
        <v>2.610832173131536E-3</v>
      </c>
      <c r="K8" s="1">
        <v>5</v>
      </c>
      <c r="L8" s="1">
        <v>-9.8833336315195305E-3</v>
      </c>
      <c r="M8" s="1">
        <v>-3.7765428409613597E-2</v>
      </c>
      <c r="N8" s="1">
        <v>-1.0840195125245301E-2</v>
      </c>
      <c r="O8" s="1">
        <v>3.7294958596876003E-2</v>
      </c>
      <c r="P8" s="1">
        <v>1.1933652518923701E-3</v>
      </c>
      <c r="Q8" s="1">
        <f t="shared" si="1"/>
        <v>-4.0001266635220122E-3</v>
      </c>
    </row>
    <row r="9" spans="1:17" ht="18" x14ac:dyDescent="0.2">
      <c r="A9" s="3">
        <v>7</v>
      </c>
      <c r="B9" s="4">
        <v>2.3151455927857199E-2</v>
      </c>
      <c r="C9" s="4">
        <v>-8.0248981028206504E-2</v>
      </c>
      <c r="D9" s="4">
        <v>-1.29625679797261E-2</v>
      </c>
      <c r="E9" s="4">
        <v>-7.1431866985990702E-2</v>
      </c>
      <c r="F9" s="4">
        <v>-4.9556922706701298E-2</v>
      </c>
      <c r="G9" s="4">
        <f t="shared" si="0"/>
        <v>-3.8209776554553487E-2</v>
      </c>
      <c r="K9" s="1">
        <v>6</v>
      </c>
      <c r="L9" s="1">
        <v>1.31807493559456E-2</v>
      </c>
      <c r="M9" s="1">
        <v>4.3299281081774499E-2</v>
      </c>
      <c r="N9" s="1">
        <v>-1.9363887061537199E-2</v>
      </c>
      <c r="O9" s="1">
        <v>-8.0885399516734097E-2</v>
      </c>
      <c r="P9" s="1">
        <v>-4.8965305748697903E-2</v>
      </c>
      <c r="Q9" s="1">
        <f t="shared" si="1"/>
        <v>-1.8546912377849823E-2</v>
      </c>
    </row>
    <row r="10" spans="1:17" ht="18" x14ac:dyDescent="0.2">
      <c r="A10" s="3">
        <v>8</v>
      </c>
      <c r="B10" s="4">
        <v>1.9027907964452001E-2</v>
      </c>
      <c r="C10" s="4">
        <v>-8.2073804857049099E-2</v>
      </c>
      <c r="D10" s="4">
        <v>3.7748676212498E-2</v>
      </c>
      <c r="E10" s="4">
        <v>-8.5015100189201498E-2</v>
      </c>
      <c r="F10" s="4">
        <v>3.4901016005124103E-2</v>
      </c>
      <c r="G10" s="4">
        <f t="shared" si="0"/>
        <v>-1.5082260972835299E-2</v>
      </c>
      <c r="K10" s="1">
        <v>7</v>
      </c>
      <c r="L10" s="1">
        <v>1.1884059097257101E-2</v>
      </c>
      <c r="M10" s="1">
        <v>2.0677733433728401E-2</v>
      </c>
      <c r="N10" s="1">
        <v>-1.0455084438401799E-2</v>
      </c>
      <c r="O10" s="1">
        <v>-3.61934042467957E-2</v>
      </c>
      <c r="P10" s="1">
        <v>2.0372193241665899E-2</v>
      </c>
      <c r="Q10" s="1">
        <f t="shared" si="1"/>
        <v>1.2570994174907798E-3</v>
      </c>
    </row>
    <row r="11" spans="1:17" ht="18" x14ac:dyDescent="0.2">
      <c r="A11" s="3">
        <v>9</v>
      </c>
      <c r="B11" s="4">
        <v>-7.3359137132104901E-2</v>
      </c>
      <c r="C11" s="4">
        <v>-2.7474621414618001E-2</v>
      </c>
      <c r="D11" s="4">
        <v>-7.5762114389192503E-2</v>
      </c>
      <c r="E11" s="4">
        <v>5.5444652864962397E-2</v>
      </c>
      <c r="F11" s="4">
        <v>8.1295821945660304E-2</v>
      </c>
      <c r="G11" s="4">
        <f t="shared" si="0"/>
        <v>-7.9710796250585386E-3</v>
      </c>
      <c r="K11" s="1">
        <v>8</v>
      </c>
      <c r="L11" s="1">
        <v>5.0195953555567299E-3</v>
      </c>
      <c r="M11" s="1">
        <v>1.84732226437095E-2</v>
      </c>
      <c r="N11" s="1">
        <v>2.0998683294012301E-2</v>
      </c>
      <c r="O11" s="1">
        <v>3.0253936170423001E-2</v>
      </c>
      <c r="P11" s="1">
        <v>3.8093701710861898E-2</v>
      </c>
      <c r="Q11" s="1">
        <f t="shared" si="1"/>
        <v>2.2567827834912686E-2</v>
      </c>
    </row>
    <row r="12" spans="1:17" ht="18" x14ac:dyDescent="0.2">
      <c r="A12" s="3">
        <v>10</v>
      </c>
      <c r="B12" s="4">
        <v>1.17515062954065E-2</v>
      </c>
      <c r="C12" s="4">
        <v>-0.114511603231247</v>
      </c>
      <c r="D12" s="4">
        <v>3.6446183475768702E-2</v>
      </c>
      <c r="E12" s="4">
        <v>-7.9991916374249697E-2</v>
      </c>
      <c r="F12" s="4">
        <v>4.1804665183697902E-2</v>
      </c>
      <c r="G12" s="4">
        <f t="shared" si="0"/>
        <v>-2.0900232930124718E-2</v>
      </c>
    </row>
    <row r="13" spans="1:17" ht="18" x14ac:dyDescent="0.2">
      <c r="A13" s="3">
        <v>11</v>
      </c>
      <c r="B13" s="4">
        <v>-1.6937763670038901E-2</v>
      </c>
      <c r="C13" s="4">
        <v>-7.3644247910957902E-2</v>
      </c>
      <c r="D13" s="4">
        <v>-8.3579791927603994E-2</v>
      </c>
      <c r="E13" s="4">
        <v>-4.3956117590706799E-2</v>
      </c>
      <c r="F13" s="4">
        <v>-4.3049827502496599E-2</v>
      </c>
      <c r="G13" s="4">
        <f t="shared" si="0"/>
        <v>-5.2233549720360838E-2</v>
      </c>
    </row>
    <row r="14" spans="1:17" ht="18" x14ac:dyDescent="0.2">
      <c r="A14" s="3">
        <v>12</v>
      </c>
      <c r="B14" s="4">
        <v>1.69275390123763E-2</v>
      </c>
      <c r="C14" s="4">
        <v>-1.7065725157196801E-2</v>
      </c>
      <c r="D14" s="4">
        <v>-1.8897267588297802E-2</v>
      </c>
      <c r="E14" s="4">
        <v>-1.8870516476602799E-2</v>
      </c>
      <c r="F14" s="4">
        <v>-3.5247046648377203E-2</v>
      </c>
      <c r="G14" s="4">
        <f t="shared" si="0"/>
        <v>-1.4630603371619661E-2</v>
      </c>
    </row>
    <row r="15" spans="1:17" ht="18" x14ac:dyDescent="0.2">
      <c r="A15" s="3">
        <v>13</v>
      </c>
      <c r="B15" s="4">
        <v>2.4521466134174899E-2</v>
      </c>
      <c r="C15" s="4">
        <v>5.960335213358E-2</v>
      </c>
      <c r="D15" s="4">
        <v>7.6087347870879202E-2</v>
      </c>
      <c r="E15" s="4">
        <v>4.8233674379111503E-2</v>
      </c>
      <c r="F15" s="4">
        <v>-6.0503453202632999E-2</v>
      </c>
      <c r="G15" s="4">
        <f t="shared" si="0"/>
        <v>2.9588477463022518E-2</v>
      </c>
    </row>
    <row r="16" spans="1:17" ht="18" x14ac:dyDescent="0.2">
      <c r="A16" s="3">
        <v>14</v>
      </c>
      <c r="B16" s="4">
        <v>-1.2101409026045999E-2</v>
      </c>
      <c r="C16" s="4">
        <v>-3.57457515730049E-2</v>
      </c>
      <c r="D16" s="4">
        <v>-1.2104269436640299E-2</v>
      </c>
      <c r="E16" s="4">
        <v>5.3203904002148E-2</v>
      </c>
      <c r="F16" s="4">
        <v>3.2839311899738398E-2</v>
      </c>
      <c r="G16" s="4">
        <f t="shared" si="0"/>
        <v>5.2183571732390393E-3</v>
      </c>
    </row>
    <row r="17" spans="1:7" ht="18" x14ac:dyDescent="0.2">
      <c r="A17" s="3">
        <v>15</v>
      </c>
      <c r="B17" s="4">
        <v>-9.8833336315195305E-3</v>
      </c>
      <c r="C17" s="4">
        <v>-3.7765428409613597E-2</v>
      </c>
      <c r="D17" s="4">
        <v>-1.0840195125245301E-2</v>
      </c>
      <c r="E17" s="4">
        <v>3.7294958596876003E-2</v>
      </c>
      <c r="F17" s="4">
        <v>1.1933652518923701E-3</v>
      </c>
      <c r="G17" s="4">
        <f t="shared" si="0"/>
        <v>-4.0001266635220122E-3</v>
      </c>
    </row>
    <row r="18" spans="1:7" ht="18" x14ac:dyDescent="0.2">
      <c r="A18" s="3">
        <v>16</v>
      </c>
      <c r="B18" s="4">
        <v>1.31807493559456E-2</v>
      </c>
      <c r="C18" s="4">
        <v>4.3299281081774499E-2</v>
      </c>
      <c r="D18" s="4">
        <v>-1.9363887061537199E-2</v>
      </c>
      <c r="E18" s="4">
        <v>-8.0885399516734097E-2</v>
      </c>
      <c r="F18" s="4">
        <v>-4.8965305748697903E-2</v>
      </c>
      <c r="G18" s="4">
        <f t="shared" si="0"/>
        <v>-1.8546912377849823E-2</v>
      </c>
    </row>
    <row r="19" spans="1:7" ht="18" x14ac:dyDescent="0.2">
      <c r="A19" s="3">
        <v>17</v>
      </c>
      <c r="B19" s="4">
        <v>1.1884059097257101E-2</v>
      </c>
      <c r="C19" s="4">
        <v>2.0677733433728401E-2</v>
      </c>
      <c r="D19" s="4">
        <v>-1.0455084438401799E-2</v>
      </c>
      <c r="E19" s="4">
        <v>-3.61934042467957E-2</v>
      </c>
      <c r="F19" s="4">
        <v>2.0372193241665899E-2</v>
      </c>
      <c r="G19" s="4">
        <f t="shared" si="0"/>
        <v>1.2570994174907798E-3</v>
      </c>
    </row>
    <row r="20" spans="1:7" ht="18" x14ac:dyDescent="0.2">
      <c r="A20" s="3">
        <v>18</v>
      </c>
      <c r="B20" s="4">
        <v>5.0195953555567299E-3</v>
      </c>
      <c r="C20" s="4">
        <v>1.84732226437095E-2</v>
      </c>
      <c r="D20" s="4">
        <v>2.0998683294012301E-2</v>
      </c>
      <c r="E20" s="4">
        <v>3.0253936170423001E-2</v>
      </c>
      <c r="F20" s="4">
        <v>3.8093701710861898E-2</v>
      </c>
      <c r="G20" s="4">
        <f t="shared" si="0"/>
        <v>2.2567827834912686E-2</v>
      </c>
    </row>
    <row r="21" spans="1:7" ht="18" x14ac:dyDescent="0.2">
      <c r="A21" s="3">
        <v>19</v>
      </c>
      <c r="B21" s="4">
        <v>2.5072433286517599E-2</v>
      </c>
      <c r="C21" s="4">
        <v>-7.33822141075859E-2</v>
      </c>
      <c r="D21" s="4">
        <v>5.4106061419488601E-2</v>
      </c>
      <c r="E21" s="4">
        <v>0.114847133335857</v>
      </c>
      <c r="F21" s="4">
        <v>5.6459431451762E-2</v>
      </c>
      <c r="G21" s="4">
        <f t="shared" si="0"/>
        <v>3.5420569077207857E-2</v>
      </c>
    </row>
    <row r="22" spans="1:7" ht="18" x14ac:dyDescent="0.2">
      <c r="A22" s="3">
        <v>20</v>
      </c>
      <c r="B22" s="4">
        <v>2.15809224339444E-2</v>
      </c>
      <c r="C22" s="4">
        <v>-6.2765747368476593E-2</v>
      </c>
      <c r="D22" s="4">
        <v>4.4487624679805597E-2</v>
      </c>
      <c r="E22" s="4">
        <v>9.1296483548975793E-2</v>
      </c>
      <c r="F22" s="4">
        <v>4.6443671528268497E-2</v>
      </c>
      <c r="G22" s="4">
        <f t="shared" si="0"/>
        <v>2.8208590964503538E-2</v>
      </c>
    </row>
    <row r="23" spans="1:7" ht="18" x14ac:dyDescent="0.2">
      <c r="A23" s="3">
        <v>21</v>
      </c>
      <c r="B23" s="4">
        <v>1.99012441266085E-2</v>
      </c>
      <c r="C23" s="4">
        <v>-5.2329230099088297E-2</v>
      </c>
      <c r="D23" s="4">
        <v>3.7301143737398901E-2</v>
      </c>
      <c r="E23" s="4">
        <v>6.9871645272424995E-2</v>
      </c>
      <c r="F23" s="4">
        <v>3.97450389603171E-2</v>
      </c>
      <c r="G23" s="4">
        <f t="shared" si="0"/>
        <v>2.2897968399532238E-2</v>
      </c>
    </row>
    <row r="24" spans="1:7" ht="18" x14ac:dyDescent="0.2">
      <c r="A24" s="3">
        <v>22</v>
      </c>
      <c r="B24" s="4">
        <v>1.6655008057500899E-2</v>
      </c>
      <c r="C24" s="4">
        <v>4.1539707039651597E-2</v>
      </c>
      <c r="D24" s="4">
        <v>2.67230380072404E-2</v>
      </c>
      <c r="E24" s="4">
        <v>4.91156404430056E-2</v>
      </c>
      <c r="F24" s="4">
        <v>3.11806311704684E-2</v>
      </c>
      <c r="G24" s="4">
        <f t="shared" si="0"/>
        <v>3.3042804943573381E-2</v>
      </c>
    </row>
    <row r="25" spans="1:7" ht="18" x14ac:dyDescent="0.2">
      <c r="A25" s="3">
        <v>23</v>
      </c>
      <c r="B25" s="4">
        <v>1.69325144333673E-2</v>
      </c>
      <c r="C25" s="4">
        <v>3.6204448900926701E-2</v>
      </c>
      <c r="D25" s="4">
        <v>2.1285300493327199E-2</v>
      </c>
      <c r="E25" s="4">
        <v>3.4201195491600903E-2</v>
      </c>
      <c r="F25" s="4">
        <v>2.7219924107890502E-2</v>
      </c>
      <c r="G25" s="4">
        <f t="shared" si="0"/>
        <v>2.716867668542252E-2</v>
      </c>
    </row>
    <row r="26" spans="1:7" ht="18" x14ac:dyDescent="0.2">
      <c r="A26" s="3">
        <v>24</v>
      </c>
      <c r="B26" s="4">
        <v>1.5427922164737999E-2</v>
      </c>
      <c r="C26" s="4">
        <v>3.2486548657873503E-2</v>
      </c>
      <c r="D26" s="4">
        <v>1.17870708003641E-2</v>
      </c>
      <c r="E26" s="4">
        <v>3.5204542850224597E-2</v>
      </c>
      <c r="F26" s="4">
        <v>2.5869682518445802E-2</v>
      </c>
      <c r="G26" s="4">
        <f t="shared" si="0"/>
        <v>2.4155153398329202E-2</v>
      </c>
    </row>
    <row r="27" spans="1:7" ht="18" x14ac:dyDescent="0.2">
      <c r="A27" s="3">
        <v>25</v>
      </c>
      <c r="B27" s="4">
        <v>1.40862378012095E-2</v>
      </c>
      <c r="C27" s="4">
        <v>3.5485346646552798E-2</v>
      </c>
      <c r="D27" s="4">
        <v>5.9469856594948503E-3</v>
      </c>
      <c r="E27" s="4">
        <v>3.5495465974214199E-2</v>
      </c>
      <c r="F27" s="4">
        <v>2.9442496160928699E-2</v>
      </c>
      <c r="G27" s="4">
        <f t="shared" si="0"/>
        <v>2.409130644848001E-2</v>
      </c>
    </row>
  </sheetData>
  <mergeCells count="2">
    <mergeCell ref="A1:G1"/>
    <mergeCell ref="K1: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3C7C-91EA-EB4D-8675-8EA38BB01777}">
  <dimension ref="A1:Q27"/>
  <sheetViews>
    <sheetView zoomScale="70" zoomScaleNormal="70" workbookViewId="0">
      <selection sqref="A1:G27"/>
    </sheetView>
  </sheetViews>
  <sheetFormatPr baseColWidth="10" defaultRowHeight="16" x14ac:dyDescent="0.2"/>
  <cols>
    <col min="1" max="1" width="25.6640625" customWidth="1"/>
    <col min="2" max="3" width="32.33203125" customWidth="1"/>
    <col min="4" max="4" width="30.5" customWidth="1"/>
    <col min="5" max="5" width="33" customWidth="1"/>
    <col min="6" max="6" width="24.33203125" customWidth="1"/>
    <col min="7" max="7" width="25.83203125" customWidth="1"/>
    <col min="11" max="11" width="20.33203125" customWidth="1"/>
    <col min="12" max="12" width="17.33203125" customWidth="1"/>
    <col min="13" max="13" width="15.83203125" customWidth="1"/>
    <col min="14" max="14" width="20.6640625" customWidth="1"/>
    <col min="15" max="15" width="16.33203125" customWidth="1"/>
    <col min="16" max="16" width="14.5" customWidth="1"/>
    <col min="17" max="17" width="18.6640625" customWidth="1"/>
  </cols>
  <sheetData>
    <row r="1" spans="1:17" ht="18" x14ac:dyDescent="0.2">
      <c r="A1" s="23" t="s">
        <v>8</v>
      </c>
      <c r="B1" s="23"/>
      <c r="C1" s="23"/>
      <c r="D1" s="23"/>
      <c r="E1" s="23"/>
      <c r="F1" s="23"/>
      <c r="G1" s="23"/>
      <c r="K1" s="24" t="s">
        <v>8</v>
      </c>
      <c r="L1" s="24"/>
      <c r="M1" s="24"/>
      <c r="N1" s="24"/>
      <c r="O1" s="24"/>
      <c r="P1" s="24"/>
      <c r="Q1" s="24"/>
    </row>
    <row r="2" spans="1:17" ht="18" x14ac:dyDescent="0.2">
      <c r="A2" s="3" t="s">
        <v>7</v>
      </c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K2" s="1" t="s">
        <v>6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  <c r="Q2" s="1" t="s">
        <v>0</v>
      </c>
    </row>
    <row r="3" spans="1:17" ht="18" x14ac:dyDescent="0.2">
      <c r="A3" s="3">
        <v>1</v>
      </c>
      <c r="B3" s="4">
        <v>-1.4848757689817201E-2</v>
      </c>
      <c r="C3" s="4">
        <v>-4.6230720629181904E-3</v>
      </c>
      <c r="D3" s="4">
        <v>4.0384148884483901E-3</v>
      </c>
      <c r="E3" s="4">
        <v>3.08828917346246E-2</v>
      </c>
      <c r="F3" s="4">
        <v>-1.62583852127893E-2</v>
      </c>
      <c r="G3" s="4">
        <f t="shared" ref="G3:G27" si="0">AVERAGE(B3:F3)</f>
        <v>-1.6178166849034023E-4</v>
      </c>
      <c r="K3" s="1">
        <v>0</v>
      </c>
      <c r="L3" s="1">
        <v>4.0318793768580198E-2</v>
      </c>
      <c r="M3" s="1">
        <v>2.65929845559916E-2</v>
      </c>
      <c r="N3" s="1">
        <v>2.0856177427383899E-2</v>
      </c>
      <c r="O3" s="1">
        <v>-0.13091623758754001</v>
      </c>
      <c r="P3" s="1">
        <v>1.4931519041888899E-2</v>
      </c>
      <c r="Q3" s="1">
        <f t="shared" ref="Q3:Q11" si="1">AVERAGE(L3:P3)</f>
        <v>-5.6433525587390844E-3</v>
      </c>
    </row>
    <row r="4" spans="1:17" ht="18" x14ac:dyDescent="0.2">
      <c r="A4" s="3">
        <v>2</v>
      </c>
      <c r="B4" s="4">
        <v>-2.1817697402992199E-2</v>
      </c>
      <c r="C4" s="4">
        <v>-8.2546773241504098E-3</v>
      </c>
      <c r="D4" s="4">
        <v>7.5843152641541598E-3</v>
      </c>
      <c r="E4" s="4">
        <v>3.24227734268481E-2</v>
      </c>
      <c r="F4" s="4">
        <v>-2.18892795364093E-2</v>
      </c>
      <c r="G4" s="4">
        <f t="shared" si="0"/>
        <v>-2.3909131145099299E-3</v>
      </c>
      <c r="K4" s="1">
        <v>1</v>
      </c>
      <c r="L4" s="1">
        <v>-6.6326745808322499E-2</v>
      </c>
      <c r="M4" s="1">
        <v>-1.27559064638569E-2</v>
      </c>
      <c r="N4" s="1">
        <v>-2.3761329697682999E-2</v>
      </c>
      <c r="O4" s="1">
        <v>-7.3286056001388503E-2</v>
      </c>
      <c r="P4" s="1">
        <v>-4.1591539574154901E-2</v>
      </c>
      <c r="Q4" s="1">
        <f t="shared" si="1"/>
        <v>-4.3544315509081152E-2</v>
      </c>
    </row>
    <row r="5" spans="1:17" ht="18" x14ac:dyDescent="0.2">
      <c r="A5" s="3">
        <v>3</v>
      </c>
      <c r="B5" s="4">
        <v>-2.29902905063297E-2</v>
      </c>
      <c r="C5" s="4">
        <v>-9.4155075189941602E-3</v>
      </c>
      <c r="D5" s="4">
        <v>8.5259845074666194E-3</v>
      </c>
      <c r="E5" s="4">
        <v>3.8979247473884197E-2</v>
      </c>
      <c r="F5" s="4">
        <v>-1.9159852932717499E-2</v>
      </c>
      <c r="G5" s="4">
        <f t="shared" si="0"/>
        <v>-8.1208379533810886E-4</v>
      </c>
      <c r="K5" s="1">
        <v>2</v>
      </c>
      <c r="L5" s="1">
        <v>-1.47377957365495E-2</v>
      </c>
      <c r="M5" s="1">
        <v>-1.8269724161839699E-2</v>
      </c>
      <c r="N5" s="1">
        <v>1.7906160303561802E-2</v>
      </c>
      <c r="O5" s="1">
        <v>-1.6245060145337401E-2</v>
      </c>
      <c r="P5" s="1">
        <v>-5.7707846647760304E-3</v>
      </c>
      <c r="Q5" s="1">
        <f t="shared" si="1"/>
        <v>-7.4234408809881634E-3</v>
      </c>
    </row>
    <row r="6" spans="1:17" ht="18" x14ac:dyDescent="0.2">
      <c r="A6" s="3">
        <v>4</v>
      </c>
      <c r="B6" s="4">
        <v>-2.6245971891198299E-2</v>
      </c>
      <c r="C6" s="4">
        <v>-1.26537625738021E-2</v>
      </c>
      <c r="D6" s="4">
        <v>9.9295476502529092E-3</v>
      </c>
      <c r="E6" s="4">
        <v>4.4181152611991001E-2</v>
      </c>
      <c r="F6" s="4">
        <v>-2.3968849681426901E-2</v>
      </c>
      <c r="G6" s="4">
        <f t="shared" si="0"/>
        <v>-1.7515767768366774E-3</v>
      </c>
      <c r="K6" s="1">
        <v>3</v>
      </c>
      <c r="L6" s="1">
        <v>5.6192515591845203E-2</v>
      </c>
      <c r="M6" s="1">
        <v>8.2490579507358205E-3</v>
      </c>
      <c r="N6" s="1">
        <v>3.7131398730135601E-2</v>
      </c>
      <c r="O6" s="1">
        <v>6.1338038915771699E-2</v>
      </c>
      <c r="P6" s="1">
        <v>-4.8116496623972403E-2</v>
      </c>
      <c r="Q6" s="1">
        <f t="shared" si="1"/>
        <v>2.2958902912903183E-2</v>
      </c>
    </row>
    <row r="7" spans="1:17" ht="18" x14ac:dyDescent="0.2">
      <c r="A7" s="3">
        <v>5</v>
      </c>
      <c r="B7" s="4">
        <v>-3.1447463411105998E-2</v>
      </c>
      <c r="C7" s="4">
        <v>-1.6176062112769299E-2</v>
      </c>
      <c r="D7" s="4">
        <v>1.33240994481558E-2</v>
      </c>
      <c r="E7" s="4">
        <v>4.8731062244558698E-2</v>
      </c>
      <c r="F7" s="4">
        <v>-2.52990598076917E-2</v>
      </c>
      <c r="G7" s="4">
        <f t="shared" si="0"/>
        <v>-2.1734847277704991E-3</v>
      </c>
      <c r="K7" s="1">
        <v>4</v>
      </c>
      <c r="L7" s="1">
        <v>1.20568771117392E-2</v>
      </c>
      <c r="M7" s="1">
        <v>9.9315906938874904E-2</v>
      </c>
      <c r="N7" s="1">
        <v>-2.3005235771502298E-2</v>
      </c>
      <c r="O7" s="1">
        <v>3.3145868564407197E-2</v>
      </c>
      <c r="P7" s="1">
        <v>3.9820646832260997E-2</v>
      </c>
      <c r="Q7" s="1">
        <f t="shared" si="1"/>
        <v>3.2266812735156004E-2</v>
      </c>
    </row>
    <row r="8" spans="1:17" ht="18" x14ac:dyDescent="0.2">
      <c r="A8" s="3">
        <v>6</v>
      </c>
      <c r="B8" s="4">
        <v>-3.3764407182966201E-2</v>
      </c>
      <c r="C8" s="4">
        <v>-1.9875205261055798E-2</v>
      </c>
      <c r="D8" s="4">
        <v>1.82474626718344E-2</v>
      </c>
      <c r="E8" s="4">
        <v>5.5688102223546303E-2</v>
      </c>
      <c r="F8" s="4">
        <v>-2.75211726388273E-2</v>
      </c>
      <c r="G8" s="4">
        <f t="shared" si="0"/>
        <v>-1.4450440374937201E-3</v>
      </c>
      <c r="K8" s="1">
        <v>5</v>
      </c>
      <c r="L8" s="1">
        <v>-2.2374757139780301E-2</v>
      </c>
      <c r="M8" s="1">
        <v>-2.8821380685457001E-2</v>
      </c>
      <c r="N8" s="1">
        <v>-1.09624436154527E-2</v>
      </c>
      <c r="O8" s="1">
        <v>2.0996529511164701E-2</v>
      </c>
      <c r="P8" s="1">
        <v>1.57087320769379E-2</v>
      </c>
      <c r="Q8" s="1">
        <f t="shared" si="1"/>
        <v>-5.0906639705174794E-3</v>
      </c>
    </row>
    <row r="9" spans="1:17" ht="18" x14ac:dyDescent="0.2">
      <c r="A9" s="3">
        <v>7</v>
      </c>
      <c r="B9" s="4">
        <v>-9.66373929583411E-3</v>
      </c>
      <c r="C9" s="4">
        <v>-2.80502502377563E-2</v>
      </c>
      <c r="D9" s="4">
        <v>1.44183817342954E-2</v>
      </c>
      <c r="E9" s="4">
        <v>-8.3562151031821505E-2</v>
      </c>
      <c r="F9" s="4">
        <v>-3.8684887348679503E-2</v>
      </c>
      <c r="G9" s="4">
        <f t="shared" si="0"/>
        <v>-2.9108529235959201E-2</v>
      </c>
      <c r="K9" s="1">
        <v>6</v>
      </c>
      <c r="L9" s="1">
        <v>-4.41825073514917E-2</v>
      </c>
      <c r="M9" s="1">
        <v>-6.6411132989494803E-2</v>
      </c>
      <c r="N9" s="1">
        <v>6.1491595464048601E-2</v>
      </c>
      <c r="O9" s="1">
        <v>-5.9508173555689797E-2</v>
      </c>
      <c r="P9" s="1">
        <v>-2.76262996524398E-2</v>
      </c>
      <c r="Q9" s="1">
        <f t="shared" si="1"/>
        <v>-2.7247303617013503E-2</v>
      </c>
    </row>
    <row r="10" spans="1:17" ht="18" x14ac:dyDescent="0.2">
      <c r="A10" s="3">
        <v>8</v>
      </c>
      <c r="B10" s="4">
        <v>4.9799592024825999E-2</v>
      </c>
      <c r="C10" s="4">
        <v>3.5487651570791E-2</v>
      </c>
      <c r="D10" s="4">
        <v>-1.5632467768429002E-2</v>
      </c>
      <c r="E10" s="4">
        <v>-0.118565508723084</v>
      </c>
      <c r="F10" s="4">
        <v>6.8920569724338104E-2</v>
      </c>
      <c r="G10" s="4">
        <f t="shared" si="0"/>
        <v>4.0019673656884218E-3</v>
      </c>
      <c r="K10" s="1">
        <v>7</v>
      </c>
      <c r="L10" s="1">
        <v>-3.3897204497242997E-2</v>
      </c>
      <c r="M10" s="1">
        <v>1.7035103507821499E-2</v>
      </c>
      <c r="N10" s="1">
        <v>-5.7095881307437098E-2</v>
      </c>
      <c r="O10" s="1">
        <v>-2.27549672919138E-2</v>
      </c>
      <c r="P10" s="1">
        <v>-1.0862830221321999E-2</v>
      </c>
      <c r="Q10" s="1">
        <f t="shared" si="1"/>
        <v>-2.1515155962018879E-2</v>
      </c>
    </row>
    <row r="11" spans="1:17" ht="18" x14ac:dyDescent="0.2">
      <c r="A11" s="3">
        <v>9</v>
      </c>
      <c r="B11" s="4">
        <v>0.113171561716937</v>
      </c>
      <c r="C11" s="4">
        <v>-8.5193629363029905E-2</v>
      </c>
      <c r="D11" s="4">
        <v>2.2669645936660501E-2</v>
      </c>
      <c r="E11" s="4">
        <v>-0.107737687933659</v>
      </c>
      <c r="F11" s="4">
        <v>0.231935902269224</v>
      </c>
      <c r="G11" s="4">
        <f t="shared" si="0"/>
        <v>3.4969158525226515E-2</v>
      </c>
      <c r="K11" s="1">
        <v>8</v>
      </c>
      <c r="L11" s="1">
        <v>1.6004729978987602E-2</v>
      </c>
      <c r="M11" s="1">
        <v>2.29353389134444E-2</v>
      </c>
      <c r="N11" s="1">
        <v>7.0320164696401899E-3</v>
      </c>
      <c r="O11" s="1">
        <v>-2.9370360697369698E-2</v>
      </c>
      <c r="P11" s="1">
        <v>-1.9607244100144399E-2</v>
      </c>
      <c r="Q11" s="1">
        <f t="shared" si="1"/>
        <v>-6.0110388708838199E-4</v>
      </c>
    </row>
    <row r="12" spans="1:17" ht="18" x14ac:dyDescent="0.2">
      <c r="A12" s="3">
        <v>10</v>
      </c>
      <c r="B12" s="4">
        <v>4.0318793768580198E-2</v>
      </c>
      <c r="C12" s="4">
        <v>2.65929845559916E-2</v>
      </c>
      <c r="D12" s="4">
        <v>2.0856177427383899E-2</v>
      </c>
      <c r="E12" s="4">
        <v>-0.13091623758754001</v>
      </c>
      <c r="F12" s="4">
        <v>1.4931519041888899E-2</v>
      </c>
      <c r="G12" s="4">
        <f t="shared" si="0"/>
        <v>-5.6433525587390844E-3</v>
      </c>
    </row>
    <row r="13" spans="1:17" ht="18" x14ac:dyDescent="0.2">
      <c r="A13" s="3">
        <v>11</v>
      </c>
      <c r="B13" s="4">
        <v>-6.6326745808322499E-2</v>
      </c>
      <c r="C13" s="4">
        <v>-1.27559064638569E-2</v>
      </c>
      <c r="D13" s="4">
        <v>-2.3761329697682999E-2</v>
      </c>
      <c r="E13" s="4">
        <v>-7.3286056001388503E-2</v>
      </c>
      <c r="F13" s="4">
        <v>-4.1591539574154901E-2</v>
      </c>
      <c r="G13" s="4">
        <f t="shared" si="0"/>
        <v>-4.3544315509081152E-2</v>
      </c>
    </row>
    <row r="14" spans="1:17" ht="18" x14ac:dyDescent="0.2">
      <c r="A14" s="3">
        <v>12</v>
      </c>
      <c r="B14" s="4">
        <v>-1.47377957365495E-2</v>
      </c>
      <c r="C14" s="4">
        <v>-1.8269724161839699E-2</v>
      </c>
      <c r="D14" s="4">
        <v>1.7906160303561802E-2</v>
      </c>
      <c r="E14" s="4">
        <v>-1.6245060145337401E-2</v>
      </c>
      <c r="F14" s="4">
        <v>-5.7707846647760304E-3</v>
      </c>
      <c r="G14" s="4">
        <f t="shared" si="0"/>
        <v>-7.4234408809881634E-3</v>
      </c>
    </row>
    <row r="15" spans="1:17" ht="18" x14ac:dyDescent="0.2">
      <c r="A15" s="3">
        <v>13</v>
      </c>
      <c r="B15" s="4">
        <v>5.6192515591845203E-2</v>
      </c>
      <c r="C15" s="4">
        <v>8.2490579507358205E-3</v>
      </c>
      <c r="D15" s="4">
        <v>3.7131398730135601E-2</v>
      </c>
      <c r="E15" s="4">
        <v>6.1338038915771699E-2</v>
      </c>
      <c r="F15" s="4">
        <v>-4.8116496623972403E-2</v>
      </c>
      <c r="G15" s="4">
        <f t="shared" si="0"/>
        <v>2.2958902912903183E-2</v>
      </c>
    </row>
    <row r="16" spans="1:17" ht="18" x14ac:dyDescent="0.2">
      <c r="A16" s="3">
        <v>14</v>
      </c>
      <c r="B16" s="4">
        <v>1.20568771117392E-2</v>
      </c>
      <c r="C16" s="4">
        <v>9.9315906938874904E-2</v>
      </c>
      <c r="D16" s="4">
        <v>-2.3005235771502298E-2</v>
      </c>
      <c r="E16" s="4">
        <v>3.3145868564407197E-2</v>
      </c>
      <c r="F16" s="4">
        <v>3.9820646832260997E-2</v>
      </c>
      <c r="G16" s="4">
        <f t="shared" si="0"/>
        <v>3.2266812735156004E-2</v>
      </c>
    </row>
    <row r="17" spans="1:7" ht="18" x14ac:dyDescent="0.2">
      <c r="A17" s="3">
        <v>15</v>
      </c>
      <c r="B17" s="4">
        <v>-2.2374757139780301E-2</v>
      </c>
      <c r="C17" s="4">
        <v>-2.8821380685457001E-2</v>
      </c>
      <c r="D17" s="4">
        <v>-1.09624436154527E-2</v>
      </c>
      <c r="E17" s="4">
        <v>2.0996529511164701E-2</v>
      </c>
      <c r="F17" s="4">
        <v>1.57087320769379E-2</v>
      </c>
      <c r="G17" s="4">
        <f t="shared" si="0"/>
        <v>-5.0906639705174794E-3</v>
      </c>
    </row>
    <row r="18" spans="1:7" ht="18" x14ac:dyDescent="0.2">
      <c r="A18" s="3">
        <v>16</v>
      </c>
      <c r="B18" s="4">
        <v>-4.41825073514917E-2</v>
      </c>
      <c r="C18" s="4">
        <v>-6.6411132989494803E-2</v>
      </c>
      <c r="D18" s="4">
        <v>6.1491595464048601E-2</v>
      </c>
      <c r="E18" s="4">
        <v>-5.9508173555689797E-2</v>
      </c>
      <c r="F18" s="4">
        <v>-2.76262996524398E-2</v>
      </c>
      <c r="G18" s="4">
        <f t="shared" si="0"/>
        <v>-2.7247303617013503E-2</v>
      </c>
    </row>
    <row r="19" spans="1:7" ht="18" x14ac:dyDescent="0.2">
      <c r="A19" s="3">
        <v>17</v>
      </c>
      <c r="B19" s="4">
        <v>-3.3897204497242997E-2</v>
      </c>
      <c r="C19" s="4">
        <v>1.7035103507821499E-2</v>
      </c>
      <c r="D19" s="4">
        <v>-5.7095881307437098E-2</v>
      </c>
      <c r="E19" s="4">
        <v>-2.27549672919138E-2</v>
      </c>
      <c r="F19" s="4">
        <v>-1.0862830221321999E-2</v>
      </c>
      <c r="G19" s="4">
        <f t="shared" si="0"/>
        <v>-2.1515155962018879E-2</v>
      </c>
    </row>
    <row r="20" spans="1:7" ht="18" x14ac:dyDescent="0.2">
      <c r="A20" s="3">
        <v>18</v>
      </c>
      <c r="B20" s="4">
        <v>1.6004729978987602E-2</v>
      </c>
      <c r="C20" s="4">
        <v>2.29353389134444E-2</v>
      </c>
      <c r="D20" s="4">
        <v>7.0320164696401899E-3</v>
      </c>
      <c r="E20" s="4">
        <v>-2.9370360697369698E-2</v>
      </c>
      <c r="F20" s="4">
        <v>-1.9607244100144399E-2</v>
      </c>
      <c r="G20" s="4">
        <f t="shared" si="0"/>
        <v>-6.0110388708838199E-4</v>
      </c>
    </row>
    <row r="21" spans="1:7" ht="18" x14ac:dyDescent="0.2">
      <c r="A21" s="3">
        <v>19</v>
      </c>
      <c r="B21" s="4">
        <v>8.1573767687848797E-2</v>
      </c>
      <c r="C21" s="4">
        <v>2.3077991866871098E-2</v>
      </c>
      <c r="D21" s="4">
        <v>-3.7984056936238901E-2</v>
      </c>
      <c r="E21" s="4">
        <v>6.3910404859465697E-2</v>
      </c>
      <c r="F21" s="4">
        <v>7.6022215289271902E-2</v>
      </c>
      <c r="G21" s="4">
        <f t="shared" si="0"/>
        <v>4.1320064553443711E-2</v>
      </c>
    </row>
    <row r="22" spans="1:7" ht="18" x14ac:dyDescent="0.2">
      <c r="A22" s="3">
        <v>20</v>
      </c>
      <c r="B22" s="4">
        <v>6.9067333394292996E-2</v>
      </c>
      <c r="C22" s="4">
        <v>2.4163582064033799E-2</v>
      </c>
      <c r="D22" s="4">
        <v>-3.4553456058120803E-2</v>
      </c>
      <c r="E22" s="4">
        <v>5.55877731306645E-2</v>
      </c>
      <c r="F22" s="4">
        <v>6.8600406906692696E-2</v>
      </c>
      <c r="G22" s="4">
        <f t="shared" si="0"/>
        <v>3.6573127887512637E-2</v>
      </c>
    </row>
    <row r="23" spans="1:7" ht="18" x14ac:dyDescent="0.2">
      <c r="A23" s="3">
        <v>21</v>
      </c>
      <c r="B23" s="4">
        <v>5.7322530350675097E-2</v>
      </c>
      <c r="C23" s="4">
        <v>2.6497393719546E-2</v>
      </c>
      <c r="D23" s="4">
        <v>-3.2204220132225798E-2</v>
      </c>
      <c r="E23" s="4">
        <v>5.0273138142082001E-2</v>
      </c>
      <c r="F23" s="4">
        <v>6.1315697989609903E-2</v>
      </c>
      <c r="G23" s="4">
        <f t="shared" si="0"/>
        <v>3.2640908013937445E-2</v>
      </c>
    </row>
    <row r="24" spans="1:7" ht="18" x14ac:dyDescent="0.2">
      <c r="A24" s="3">
        <v>22</v>
      </c>
      <c r="B24" s="4">
        <v>4.5599170645438399E-2</v>
      </c>
      <c r="C24" s="4">
        <v>2.7478552854347499E-2</v>
      </c>
      <c r="D24" s="4">
        <v>2.6438469099176E-2</v>
      </c>
      <c r="E24" s="4">
        <v>4.2589992097346402E-2</v>
      </c>
      <c r="F24" s="4">
        <v>5.1362011464312303E-2</v>
      </c>
      <c r="G24" s="4">
        <f t="shared" si="0"/>
        <v>3.8693639232124113E-2</v>
      </c>
    </row>
    <row r="25" spans="1:7" ht="18" x14ac:dyDescent="0.2">
      <c r="A25" s="3">
        <v>23</v>
      </c>
      <c r="B25" s="4">
        <v>3.7159679553317101E-2</v>
      </c>
      <c r="C25" s="4">
        <v>3.0081027890783801E-2</v>
      </c>
      <c r="D25" s="4">
        <v>2.45933813463977E-2</v>
      </c>
      <c r="E25" s="4">
        <v>3.6073973799522402E-2</v>
      </c>
      <c r="F25" s="4">
        <v>4.3030219469354897E-2</v>
      </c>
      <c r="G25" s="4">
        <f t="shared" si="0"/>
        <v>3.4187656411875184E-2</v>
      </c>
    </row>
    <row r="26" spans="1:7" ht="18" x14ac:dyDescent="0.2">
      <c r="A26" s="3">
        <v>24</v>
      </c>
      <c r="B26" s="4">
        <v>3.1390109483027298E-2</v>
      </c>
      <c r="C26" s="4">
        <v>3.0959175536719001E-2</v>
      </c>
      <c r="D26" s="4">
        <v>2.0466939981621898E-2</v>
      </c>
      <c r="E26" s="4">
        <v>3.2177792872655299E-2</v>
      </c>
      <c r="F26" s="4">
        <v>3.7559993371063798E-2</v>
      </c>
      <c r="G26" s="4">
        <f t="shared" si="0"/>
        <v>3.0510802249017459E-2</v>
      </c>
    </row>
    <row r="27" spans="1:7" ht="18" x14ac:dyDescent="0.2">
      <c r="A27" s="3">
        <v>25</v>
      </c>
      <c r="B27" s="4">
        <v>3.2384600076764997E-2</v>
      </c>
      <c r="C27" s="4">
        <v>3.2199169680403997E-2</v>
      </c>
      <c r="D27" s="4">
        <v>1.5372960689298E-2</v>
      </c>
      <c r="E27" s="4">
        <v>3.0361426232187998E-2</v>
      </c>
      <c r="F27" s="4">
        <v>3.3396836659435998E-2</v>
      </c>
      <c r="G27" s="4">
        <f t="shared" si="0"/>
        <v>2.8742998667618196E-2</v>
      </c>
    </row>
  </sheetData>
  <mergeCells count="2">
    <mergeCell ref="A1:G1"/>
    <mergeCell ref="K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4FD1-3764-5245-92BB-46058071D00A}">
  <dimension ref="A1:Q27"/>
  <sheetViews>
    <sheetView zoomScale="68" workbookViewId="0">
      <selection sqref="A1:G27"/>
    </sheetView>
  </sheetViews>
  <sheetFormatPr baseColWidth="10" defaultRowHeight="16" x14ac:dyDescent="0.2"/>
  <cols>
    <col min="1" max="1" width="26.5" customWidth="1"/>
    <col min="2" max="2" width="32.33203125" customWidth="1"/>
    <col min="3" max="3" width="35.83203125" customWidth="1"/>
    <col min="4" max="4" width="32.33203125" customWidth="1"/>
    <col min="5" max="5" width="33" customWidth="1"/>
    <col min="6" max="6" width="33.1640625" customWidth="1"/>
    <col min="7" max="7" width="22.33203125" customWidth="1"/>
    <col min="11" max="11" width="15.6640625" customWidth="1"/>
    <col min="17" max="17" width="14.83203125" customWidth="1"/>
  </cols>
  <sheetData>
    <row r="1" spans="1:17" ht="18" x14ac:dyDescent="0.2">
      <c r="A1" s="23" t="s">
        <v>8</v>
      </c>
      <c r="B1" s="23"/>
      <c r="C1" s="23"/>
      <c r="D1" s="23"/>
      <c r="E1" s="23"/>
      <c r="F1" s="23"/>
      <c r="G1" s="23"/>
      <c r="K1" s="24" t="s">
        <v>8</v>
      </c>
      <c r="L1" s="24"/>
      <c r="M1" s="24"/>
      <c r="N1" s="24"/>
      <c r="O1" s="24"/>
      <c r="P1" s="24"/>
      <c r="Q1" s="24"/>
    </row>
    <row r="2" spans="1:17" ht="18" x14ac:dyDescent="0.2">
      <c r="A2" s="3" t="s">
        <v>7</v>
      </c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K2" s="1" t="s">
        <v>6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  <c r="Q2" s="1" t="s">
        <v>0</v>
      </c>
    </row>
    <row r="3" spans="1:17" ht="18" x14ac:dyDescent="0.2">
      <c r="A3" s="3">
        <v>1</v>
      </c>
      <c r="B3" s="4">
        <v>-2.2156924719017299E-2</v>
      </c>
      <c r="C3" s="4">
        <v>2.46067648231235E-3</v>
      </c>
      <c r="D3" s="4">
        <v>-2.2128869517522901E-3</v>
      </c>
      <c r="E3" s="4">
        <v>2.0948552874415501E-2</v>
      </c>
      <c r="F3" s="4">
        <v>9.5371993729032704E-3</v>
      </c>
      <c r="G3" s="4">
        <f t="shared" ref="G3:G27" si="0">AVERAGE(B3:F3)</f>
        <v>1.7153234117723072E-3</v>
      </c>
      <c r="K3" s="1">
        <v>0</v>
      </c>
      <c r="L3" s="1">
        <v>-6.6090774433720897E-2</v>
      </c>
      <c r="M3" s="1">
        <v>-2.16278617300034E-2</v>
      </c>
      <c r="N3" s="1">
        <v>-1.24837611448569E-2</v>
      </c>
      <c r="O3" s="1">
        <v>-0.104759368398121</v>
      </c>
      <c r="P3" s="1">
        <v>-6.3122873700486096E-2</v>
      </c>
      <c r="Q3" s="1">
        <f t="shared" ref="Q3:Q11" si="1">AVERAGE(L3:P3)</f>
        <v>-5.3616927881437661E-2</v>
      </c>
    </row>
    <row r="4" spans="1:17" ht="18" x14ac:dyDescent="0.2">
      <c r="A4" s="3">
        <v>2</v>
      </c>
      <c r="B4" s="4">
        <v>-2.6011622277548701E-2</v>
      </c>
      <c r="C4" s="4">
        <v>-4.2210466060570596E-3</v>
      </c>
      <c r="D4" s="4">
        <v>-3.2501152206076099E-3</v>
      </c>
      <c r="E4" s="4">
        <v>2.0209267031996801E-2</v>
      </c>
      <c r="F4" s="4">
        <v>1.09651383441049E-2</v>
      </c>
      <c r="G4" s="4">
        <f t="shared" si="0"/>
        <v>-4.6167574562233497E-4</v>
      </c>
      <c r="K4" s="1">
        <v>1</v>
      </c>
      <c r="L4" s="1">
        <v>-5.5851243465448598E-2</v>
      </c>
      <c r="M4" s="1">
        <v>-4.0982174180239098E-2</v>
      </c>
      <c r="N4" s="1">
        <v>-1.4949104072166101E-2</v>
      </c>
      <c r="O4" s="1">
        <v>-6.1242606510185198E-2</v>
      </c>
      <c r="P4" s="1">
        <v>-6.9353349545723905E-2</v>
      </c>
      <c r="Q4" s="1">
        <f t="shared" si="1"/>
        <v>-4.8475695554752583E-2</v>
      </c>
    </row>
    <row r="5" spans="1:17" ht="18" x14ac:dyDescent="0.2">
      <c r="A5" s="3">
        <v>3</v>
      </c>
      <c r="B5" s="4">
        <v>-2.4495751685684301E-2</v>
      </c>
      <c r="C5" s="4">
        <v>-7.5642579458376196E-3</v>
      </c>
      <c r="D5" s="4">
        <v>-3.90863629185735E-3</v>
      </c>
      <c r="E5" s="4">
        <v>2.5660210032682599E-2</v>
      </c>
      <c r="F5" s="4">
        <v>1.32528128264357E-2</v>
      </c>
      <c r="G5" s="4">
        <f t="shared" si="0"/>
        <v>5.8887538714780599E-4</v>
      </c>
      <c r="K5" s="1">
        <v>2</v>
      </c>
      <c r="L5" s="1">
        <v>-8.2450705886957902E-3</v>
      </c>
      <c r="M5" s="1">
        <v>4.0940837018154297E-3</v>
      </c>
      <c r="N5" s="1">
        <v>1.4604943805605499E-2</v>
      </c>
      <c r="O5" s="1">
        <v>-2.3122341438376701E-2</v>
      </c>
      <c r="P5" s="1">
        <v>-2.70780265047087E-2</v>
      </c>
      <c r="Q5" s="1">
        <f t="shared" si="1"/>
        <v>-7.9492822048720518E-3</v>
      </c>
    </row>
    <row r="6" spans="1:17" ht="18" x14ac:dyDescent="0.2">
      <c r="A6" s="3">
        <v>4</v>
      </c>
      <c r="B6" s="4">
        <v>-3.0585667140455901E-2</v>
      </c>
      <c r="C6" s="4">
        <v>-1.1218384758284201E-2</v>
      </c>
      <c r="D6" s="4">
        <v>-3.9451249054227701E-3</v>
      </c>
      <c r="E6" s="4">
        <v>2.5564764712048198E-2</v>
      </c>
      <c r="F6" s="4">
        <v>1.25301571531724E-2</v>
      </c>
      <c r="G6" s="4">
        <f t="shared" si="0"/>
        <v>-1.5308509877884559E-3</v>
      </c>
      <c r="K6" s="1">
        <v>3</v>
      </c>
      <c r="L6" s="1">
        <v>5.0565694658450698E-2</v>
      </c>
      <c r="M6" s="1">
        <v>3.6361354434693703E-2</v>
      </c>
      <c r="N6" s="1">
        <v>1.4056578779423E-2</v>
      </c>
      <c r="O6" s="1">
        <v>2.4198610264722899E-2</v>
      </c>
      <c r="P6" s="1">
        <v>2.8101058636001999E-2</v>
      </c>
      <c r="Q6" s="1">
        <f t="shared" si="1"/>
        <v>3.0656659354658455E-2</v>
      </c>
    </row>
    <row r="7" spans="1:17" ht="18" x14ac:dyDescent="0.2">
      <c r="A7" s="3">
        <v>5</v>
      </c>
      <c r="B7" s="4">
        <v>-2.6620300080080199E-2</v>
      </c>
      <c r="C7" s="4">
        <v>-1.6532083412225299E-2</v>
      </c>
      <c r="D7" s="4">
        <v>-5.0510675016368703E-3</v>
      </c>
      <c r="E7" s="4">
        <v>2.8402529727443001E-2</v>
      </c>
      <c r="F7" s="4">
        <v>1.3014344412731201E-2</v>
      </c>
      <c r="G7" s="4">
        <f t="shared" si="0"/>
        <v>-1.3573153707536333E-3</v>
      </c>
      <c r="K7" s="1">
        <v>4</v>
      </c>
      <c r="L7" s="1">
        <v>-6.0145779548638799E-3</v>
      </c>
      <c r="M7" s="1">
        <v>3.6486682704683103E-2</v>
      </c>
      <c r="N7" s="1">
        <v>-1.55539777610854E-2</v>
      </c>
      <c r="O7" s="1">
        <v>3.7082563208554499E-2</v>
      </c>
      <c r="P7" s="1">
        <v>5.5222029037396897E-2</v>
      </c>
      <c r="Q7" s="1">
        <f t="shared" si="1"/>
        <v>2.1444543846937045E-2</v>
      </c>
    </row>
    <row r="8" spans="1:17" ht="18" x14ac:dyDescent="0.2">
      <c r="A8" s="3">
        <v>6</v>
      </c>
      <c r="B8" s="4">
        <v>-1.7692045450676899E-2</v>
      </c>
      <c r="C8" s="4">
        <v>-2.1115082674470102E-2</v>
      </c>
      <c r="D8" s="4">
        <v>-5.4027484894054699E-3</v>
      </c>
      <c r="E8" s="4">
        <v>2.35027308454108E-2</v>
      </c>
      <c r="F8" s="4">
        <v>1.5496691477237199E-2</v>
      </c>
      <c r="G8" s="4">
        <f t="shared" si="0"/>
        <v>-1.0420908583808949E-3</v>
      </c>
      <c r="K8" s="1">
        <v>5</v>
      </c>
      <c r="L8" s="1">
        <v>1.3213099881619001E-2</v>
      </c>
      <c r="M8" s="1">
        <v>-3.7847678829599002E-3</v>
      </c>
      <c r="N8" s="1">
        <v>-1.51319568783016E-2</v>
      </c>
      <c r="O8" s="1">
        <v>6.8497140318560801E-3</v>
      </c>
      <c r="P8" s="1">
        <v>2.1098021629217999E-2</v>
      </c>
      <c r="Q8" s="1">
        <f t="shared" si="1"/>
        <v>4.4488221562863162E-3</v>
      </c>
    </row>
    <row r="9" spans="1:17" ht="18" x14ac:dyDescent="0.2">
      <c r="A9" s="3">
        <v>7</v>
      </c>
      <c r="B9" s="4">
        <v>-6.2706863947935398E-2</v>
      </c>
      <c r="C9" s="4">
        <v>-2.65896318340791E-2</v>
      </c>
      <c r="D9" s="4">
        <v>-6.0914862933330698E-3</v>
      </c>
      <c r="E9" s="4">
        <v>-9.9817743689032595E-2</v>
      </c>
      <c r="F9" s="4">
        <v>-5.7435279508642197E-2</v>
      </c>
      <c r="G9" s="4">
        <f t="shared" si="0"/>
        <v>-5.0528201054604469E-2</v>
      </c>
      <c r="K9" s="1">
        <v>6</v>
      </c>
      <c r="L9" s="1">
        <v>-1.3743481747209499E-2</v>
      </c>
      <c r="M9" s="1">
        <v>-5.2680816980014401E-2</v>
      </c>
      <c r="N9" s="1">
        <v>-4.7015089422401797E-2</v>
      </c>
      <c r="O9" s="1">
        <v>-3.85439404178523E-2</v>
      </c>
      <c r="P9" s="1">
        <v>-0.11565375564713699</v>
      </c>
      <c r="Q9" s="1">
        <f t="shared" si="1"/>
        <v>-5.3527416842923004E-2</v>
      </c>
    </row>
    <row r="10" spans="1:17" ht="18" x14ac:dyDescent="0.2">
      <c r="A10" s="3">
        <v>8</v>
      </c>
      <c r="B10" s="4">
        <v>6.7752438942099105E-2</v>
      </c>
      <c r="C10" s="4">
        <v>-2.5480606550533198E-2</v>
      </c>
      <c r="D10" s="4">
        <v>3.7108134695781898E-2</v>
      </c>
      <c r="E10" s="4">
        <v>-7.40129594135015E-2</v>
      </c>
      <c r="F10" s="4">
        <v>-2.4901352975042701E-2</v>
      </c>
      <c r="G10" s="4">
        <f t="shared" si="0"/>
        <v>-3.9068690602392792E-3</v>
      </c>
      <c r="K10" s="1">
        <v>7</v>
      </c>
      <c r="L10" s="1">
        <v>-2.3642586802409001E-2</v>
      </c>
      <c r="M10" s="1">
        <v>2.7936758916365899E-2</v>
      </c>
      <c r="N10" s="1">
        <v>3.6201310342996999E-2</v>
      </c>
      <c r="O10" s="1">
        <v>-1.1444552403818699E-2</v>
      </c>
      <c r="P10" s="1">
        <v>5.3468535077897297E-2</v>
      </c>
      <c r="Q10" s="1">
        <f t="shared" si="1"/>
        <v>1.6503893026206501E-2</v>
      </c>
    </row>
    <row r="11" spans="1:17" ht="18" x14ac:dyDescent="0.2">
      <c r="A11" s="3">
        <v>9</v>
      </c>
      <c r="B11" s="4">
        <v>0.188707634097734</v>
      </c>
      <c r="C11" s="4">
        <v>-3.9785636358711102E-2</v>
      </c>
      <c r="D11" s="4">
        <v>-5.8347283137987697E-2</v>
      </c>
      <c r="E11" s="4">
        <v>4.9720553275085601E-2</v>
      </c>
      <c r="F11" s="4">
        <v>6.0243030697678002E-2</v>
      </c>
      <c r="G11" s="4">
        <f t="shared" si="0"/>
        <v>4.0107659714759755E-2</v>
      </c>
      <c r="K11" s="1">
        <v>8</v>
      </c>
      <c r="L11" s="1">
        <v>1.4267103473539201E-2</v>
      </c>
      <c r="M11" s="1">
        <v>1.7713829212554801E-2</v>
      </c>
      <c r="N11" s="1">
        <v>1.36801753135376E-2</v>
      </c>
      <c r="O11" s="1">
        <v>-1.7350220352954498E-2</v>
      </c>
      <c r="P11" s="1">
        <v>1.19460625479077E-2</v>
      </c>
      <c r="Q11" s="1">
        <f t="shared" si="1"/>
        <v>8.0513900389169619E-3</v>
      </c>
    </row>
    <row r="12" spans="1:17" ht="18" x14ac:dyDescent="0.2">
      <c r="A12" s="3">
        <v>10</v>
      </c>
      <c r="B12" s="4">
        <v>-6.6090774433720897E-2</v>
      </c>
      <c r="C12" s="4">
        <v>-2.16278617300034E-2</v>
      </c>
      <c r="D12" s="4">
        <v>-1.24837611448569E-2</v>
      </c>
      <c r="E12" s="4">
        <v>-0.104759368398121</v>
      </c>
      <c r="F12" s="4">
        <v>-6.3122873700486096E-2</v>
      </c>
      <c r="G12" s="4">
        <f t="shared" si="0"/>
        <v>-5.3616927881437661E-2</v>
      </c>
    </row>
    <row r="13" spans="1:17" ht="18" x14ac:dyDescent="0.2">
      <c r="A13" s="3">
        <v>11</v>
      </c>
      <c r="B13" s="4">
        <v>-5.5851243465448598E-2</v>
      </c>
      <c r="C13" s="4">
        <v>-4.0982174180239098E-2</v>
      </c>
      <c r="D13" s="4">
        <v>-1.4949104072166101E-2</v>
      </c>
      <c r="E13" s="4">
        <v>-6.1242606510185198E-2</v>
      </c>
      <c r="F13" s="4">
        <v>-6.9353349545723905E-2</v>
      </c>
      <c r="G13" s="4">
        <f t="shared" si="0"/>
        <v>-4.8475695554752583E-2</v>
      </c>
    </row>
    <row r="14" spans="1:17" ht="18" x14ac:dyDescent="0.2">
      <c r="A14" s="3">
        <v>12</v>
      </c>
      <c r="B14" s="4">
        <v>-8.2450705886957902E-3</v>
      </c>
      <c r="C14" s="4">
        <v>4.0940837018154297E-3</v>
      </c>
      <c r="D14" s="4">
        <v>1.4604943805605499E-2</v>
      </c>
      <c r="E14" s="4">
        <v>-2.3122341438376701E-2</v>
      </c>
      <c r="F14" s="4">
        <v>-2.70780265047087E-2</v>
      </c>
      <c r="G14" s="4">
        <f t="shared" si="0"/>
        <v>-7.9492822048720518E-3</v>
      </c>
    </row>
    <row r="15" spans="1:17" ht="18" x14ac:dyDescent="0.2">
      <c r="A15" s="3">
        <v>13</v>
      </c>
      <c r="B15" s="4">
        <v>5.0565694658450698E-2</v>
      </c>
      <c r="C15" s="4">
        <v>3.6361354434693703E-2</v>
      </c>
      <c r="D15" s="4">
        <v>1.4056578779423E-2</v>
      </c>
      <c r="E15" s="4">
        <v>2.4198610264722899E-2</v>
      </c>
      <c r="F15" s="4">
        <v>2.8101058636001999E-2</v>
      </c>
      <c r="G15" s="4">
        <f t="shared" si="0"/>
        <v>3.0656659354658455E-2</v>
      </c>
    </row>
    <row r="16" spans="1:17" ht="18" x14ac:dyDescent="0.2">
      <c r="A16" s="3">
        <v>14</v>
      </c>
      <c r="B16" s="4">
        <v>-6.0145779548638799E-3</v>
      </c>
      <c r="C16" s="4">
        <v>3.6486682704683103E-2</v>
      </c>
      <c r="D16" s="4">
        <v>-1.55539777610854E-2</v>
      </c>
      <c r="E16" s="4">
        <v>3.7082563208554499E-2</v>
      </c>
      <c r="F16" s="4">
        <v>5.5222029037396897E-2</v>
      </c>
      <c r="G16" s="4">
        <f t="shared" si="0"/>
        <v>2.1444543846937045E-2</v>
      </c>
    </row>
    <row r="17" spans="1:7" ht="18" x14ac:dyDescent="0.2">
      <c r="A17" s="3">
        <v>15</v>
      </c>
      <c r="B17" s="4">
        <v>1.3213099881619001E-2</v>
      </c>
      <c r="C17" s="4">
        <v>-3.7847678829599002E-3</v>
      </c>
      <c r="D17" s="4">
        <v>-1.51319568783016E-2</v>
      </c>
      <c r="E17" s="4">
        <v>6.8497140318560801E-3</v>
      </c>
      <c r="F17" s="4">
        <v>2.1098021629217999E-2</v>
      </c>
      <c r="G17" s="4">
        <f t="shared" si="0"/>
        <v>4.4488221562863162E-3</v>
      </c>
    </row>
    <row r="18" spans="1:7" ht="18" x14ac:dyDescent="0.2">
      <c r="A18" s="3">
        <v>16</v>
      </c>
      <c r="B18" s="4">
        <v>-1.3743481747209499E-2</v>
      </c>
      <c r="C18" s="4">
        <v>-5.2680816980014401E-2</v>
      </c>
      <c r="D18" s="4">
        <v>-4.7015089422401797E-2</v>
      </c>
      <c r="E18" s="4">
        <v>-3.85439404178523E-2</v>
      </c>
      <c r="F18" s="4">
        <v>-0.11565375564713699</v>
      </c>
      <c r="G18" s="4">
        <f t="shared" si="0"/>
        <v>-5.3527416842923004E-2</v>
      </c>
    </row>
    <row r="19" spans="1:7" ht="18" x14ac:dyDescent="0.2">
      <c r="A19" s="3">
        <v>17</v>
      </c>
      <c r="B19" s="4">
        <v>-2.3642586802409001E-2</v>
      </c>
      <c r="C19" s="4">
        <v>2.7936758916365899E-2</v>
      </c>
      <c r="D19" s="4">
        <v>3.6201310342996999E-2</v>
      </c>
      <c r="E19" s="4">
        <v>-1.1444552403818699E-2</v>
      </c>
      <c r="F19" s="4">
        <v>5.3468535077897297E-2</v>
      </c>
      <c r="G19" s="4">
        <f t="shared" si="0"/>
        <v>1.6503893026206501E-2</v>
      </c>
    </row>
    <row r="20" spans="1:7" ht="18" x14ac:dyDescent="0.2">
      <c r="A20" s="3">
        <v>18</v>
      </c>
      <c r="B20" s="4">
        <v>1.4267103473539201E-2</v>
      </c>
      <c r="C20" s="4">
        <v>1.7713829212554801E-2</v>
      </c>
      <c r="D20" s="4">
        <v>1.36801753135376E-2</v>
      </c>
      <c r="E20" s="4">
        <v>-1.7350220352954498E-2</v>
      </c>
      <c r="F20" s="4">
        <v>1.19460625479077E-2</v>
      </c>
      <c r="G20" s="4">
        <f t="shared" si="0"/>
        <v>8.0513900389169619E-3</v>
      </c>
    </row>
    <row r="21" spans="1:7" ht="18" x14ac:dyDescent="0.2">
      <c r="A21" s="3">
        <v>19</v>
      </c>
      <c r="B21" s="4">
        <v>5.9738332730581802E-2</v>
      </c>
      <c r="C21" s="4">
        <v>-3.4997895444696399E-2</v>
      </c>
      <c r="D21" s="4">
        <v>5.4222005415706903E-2</v>
      </c>
      <c r="E21" s="4">
        <v>2.9057926642116299E-2</v>
      </c>
      <c r="F21" s="4">
        <v>-5.0080751691397397E-2</v>
      </c>
      <c r="G21" s="4">
        <f t="shared" si="0"/>
        <v>1.1587923530462242E-2</v>
      </c>
    </row>
    <row r="22" spans="1:7" ht="18" x14ac:dyDescent="0.2">
      <c r="A22" s="3">
        <v>20</v>
      </c>
      <c r="B22" s="4">
        <v>4.7824740516924702E-2</v>
      </c>
      <c r="C22" s="4">
        <v>2.9887165450005599E-2</v>
      </c>
      <c r="D22" s="4">
        <v>4.5876349408318598E-2</v>
      </c>
      <c r="E22" s="4">
        <v>2.6050040426124101E-2</v>
      </c>
      <c r="F22" s="4">
        <v>-4.4396453373685703E-2</v>
      </c>
      <c r="G22" s="4">
        <f t="shared" si="0"/>
        <v>2.1048368485537462E-2</v>
      </c>
    </row>
    <row r="23" spans="1:7" ht="18" x14ac:dyDescent="0.2">
      <c r="A23" s="3">
        <v>21</v>
      </c>
      <c r="B23" s="4">
        <v>3.9778751645224597E-2</v>
      </c>
      <c r="C23" s="4">
        <v>2.80387957208613E-2</v>
      </c>
      <c r="D23" s="4">
        <v>4.0176897815504299E-2</v>
      </c>
      <c r="E23" s="4">
        <v>2.4613183212698401E-2</v>
      </c>
      <c r="F23" s="4">
        <v>4.0407961345327099E-2</v>
      </c>
      <c r="G23" s="4">
        <f t="shared" si="0"/>
        <v>3.4603117947923132E-2</v>
      </c>
    </row>
    <row r="24" spans="1:7" ht="18" x14ac:dyDescent="0.2">
      <c r="A24" s="3">
        <v>22</v>
      </c>
      <c r="B24" s="4">
        <v>2.8610190672218101E-2</v>
      </c>
      <c r="C24" s="4">
        <v>2.4585864472317701E-2</v>
      </c>
      <c r="D24" s="4">
        <v>3.0658349379018901E-2</v>
      </c>
      <c r="E24" s="4">
        <v>2.0777606766058099E-2</v>
      </c>
      <c r="F24" s="4">
        <v>3.3384477625220399E-2</v>
      </c>
      <c r="G24" s="4">
        <f t="shared" si="0"/>
        <v>2.7603297782966642E-2</v>
      </c>
    </row>
    <row r="25" spans="1:7" ht="18" x14ac:dyDescent="0.2">
      <c r="A25" s="3">
        <v>23</v>
      </c>
      <c r="B25" s="4">
        <v>2.2670809692336601E-2</v>
      </c>
      <c r="C25" s="4">
        <v>2.67614738183585E-2</v>
      </c>
      <c r="D25" s="4">
        <v>2.50025792129339E-2</v>
      </c>
      <c r="E25" s="4">
        <v>2.0913669895312501E-2</v>
      </c>
      <c r="F25" s="4">
        <v>2.9501366285022999E-2</v>
      </c>
      <c r="G25" s="4">
        <f t="shared" si="0"/>
        <v>2.4969979780792899E-2</v>
      </c>
    </row>
    <row r="26" spans="1:7" ht="18" x14ac:dyDescent="0.2">
      <c r="A26" s="3">
        <v>24</v>
      </c>
      <c r="B26" s="4">
        <v>1.6010895500202502E-2</v>
      </c>
      <c r="C26" s="4">
        <v>2.76936288504641E-2</v>
      </c>
      <c r="D26" s="4">
        <v>1.74273129278615E-2</v>
      </c>
      <c r="E26" s="4">
        <v>1.8292830693642698E-2</v>
      </c>
      <c r="F26" s="4">
        <v>2.4443150028775999E-2</v>
      </c>
      <c r="G26" s="4">
        <f t="shared" si="0"/>
        <v>2.0773563600189358E-2</v>
      </c>
    </row>
    <row r="27" spans="1:7" ht="18" x14ac:dyDescent="0.2">
      <c r="A27" s="3">
        <v>25</v>
      </c>
      <c r="B27" s="4">
        <v>1.3458674941174399E-2</v>
      </c>
      <c r="C27" s="4">
        <v>3.10056904120634E-2</v>
      </c>
      <c r="D27" s="4">
        <v>1.1638843994838799E-2</v>
      </c>
      <c r="E27" s="4">
        <v>1.62276429236346E-2</v>
      </c>
      <c r="F27" s="4">
        <v>2.2218780544593201E-2</v>
      </c>
      <c r="G27" s="4">
        <f t="shared" si="0"/>
        <v>1.8909926563260879E-2</v>
      </c>
    </row>
  </sheetData>
  <mergeCells count="2">
    <mergeCell ref="A1:G1"/>
    <mergeCell ref="K1:Q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53A2-64B2-8345-9EC3-E8FCC01FCECD}">
  <dimension ref="A1:Q28"/>
  <sheetViews>
    <sheetView zoomScale="80" zoomScaleNormal="80" workbookViewId="0">
      <selection sqref="A1:G27"/>
    </sheetView>
  </sheetViews>
  <sheetFormatPr baseColWidth="10" defaultRowHeight="16" x14ac:dyDescent="0.2"/>
  <cols>
    <col min="1" max="1" width="25" customWidth="1"/>
    <col min="2" max="2" width="21.83203125" customWidth="1"/>
    <col min="3" max="3" width="35.33203125" customWidth="1"/>
    <col min="4" max="4" width="21.83203125" customWidth="1"/>
    <col min="5" max="5" width="32.6640625" customWidth="1"/>
    <col min="6" max="6" width="29.1640625" customWidth="1"/>
    <col min="7" max="7" width="21.83203125" customWidth="1"/>
    <col min="11" max="11" width="20.83203125" customWidth="1"/>
    <col min="12" max="12" width="21.33203125" customWidth="1"/>
    <col min="13" max="14" width="21.6640625" customWidth="1"/>
    <col min="15" max="15" width="21.5" customWidth="1"/>
    <col min="16" max="16" width="21" customWidth="1"/>
    <col min="17" max="17" width="18.6640625" customWidth="1"/>
  </cols>
  <sheetData>
    <row r="1" spans="1:17" ht="18" x14ac:dyDescent="0.2">
      <c r="A1" s="23" t="s">
        <v>8</v>
      </c>
      <c r="B1" s="23"/>
      <c r="C1" s="23"/>
      <c r="D1" s="23"/>
      <c r="E1" s="23"/>
      <c r="F1" s="23"/>
      <c r="G1" s="23"/>
      <c r="K1" s="24" t="s">
        <v>8</v>
      </c>
      <c r="L1" s="24"/>
      <c r="M1" s="24"/>
      <c r="N1" s="24"/>
      <c r="O1" s="24"/>
      <c r="P1" s="24"/>
      <c r="Q1" s="24"/>
    </row>
    <row r="2" spans="1:17" ht="18" x14ac:dyDescent="0.2">
      <c r="A2" s="3" t="s">
        <v>7</v>
      </c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K2" s="1" t="s">
        <v>6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  <c r="Q2" s="1" t="s">
        <v>0</v>
      </c>
    </row>
    <row r="3" spans="1:17" ht="18" x14ac:dyDescent="0.2">
      <c r="A3" s="3">
        <v>1</v>
      </c>
      <c r="B3" s="4">
        <v>5.8497087395023599E-3</v>
      </c>
      <c r="C3" s="4">
        <v>1.95337896258959E-3</v>
      </c>
      <c r="D3" s="4">
        <v>2.67651017354338E-2</v>
      </c>
      <c r="E3" s="4">
        <v>2.15508632776974E-2</v>
      </c>
      <c r="F3" s="4">
        <v>2.0850934472400998E-2</v>
      </c>
      <c r="G3" s="4">
        <f t="shared" ref="G3:G27" si="0">AVERAGE(B3:F3)</f>
        <v>1.5393997437524828E-2</v>
      </c>
      <c r="K3" s="1">
        <v>0</v>
      </c>
      <c r="L3" s="1">
        <v>5.50229685243546E-2</v>
      </c>
      <c r="M3" s="1">
        <v>-5.0666164134679101E-2</v>
      </c>
      <c r="N3" s="1">
        <v>-3.8476357239915597E-2</v>
      </c>
      <c r="O3" s="1">
        <v>-0.110392436250701</v>
      </c>
      <c r="P3" s="1">
        <v>-8.9602210192725795E-2</v>
      </c>
      <c r="Q3" s="1">
        <f t="shared" ref="Q3:Q11" si="1">AVERAGE(L3:P3)</f>
        <v>-4.6822839858733381E-2</v>
      </c>
    </row>
    <row r="4" spans="1:17" ht="18" x14ac:dyDescent="0.2">
      <c r="A4" s="3">
        <v>2</v>
      </c>
      <c r="B4" s="4">
        <v>9.0499354055737901E-3</v>
      </c>
      <c r="C4" s="4">
        <v>1.9199766911145899E-3</v>
      </c>
      <c r="D4" s="4">
        <v>3.14586945919152E-2</v>
      </c>
      <c r="E4" s="4">
        <v>2.29333922593941E-2</v>
      </c>
      <c r="F4" s="4">
        <v>2.3492483261545901E-2</v>
      </c>
      <c r="G4" s="4">
        <f t="shared" si="0"/>
        <v>1.7770896441908719E-2</v>
      </c>
      <c r="K4" s="1">
        <v>1</v>
      </c>
      <c r="L4" s="1">
        <v>-5.6377234685895498E-2</v>
      </c>
      <c r="M4" s="1">
        <v>-4.0369871544785503E-2</v>
      </c>
      <c r="N4" s="1">
        <v>-4.4390800167341198E-2</v>
      </c>
      <c r="O4" s="1">
        <v>-4.3273489803095803E-2</v>
      </c>
      <c r="P4" s="1">
        <v>-5.9240812006064597E-2</v>
      </c>
      <c r="Q4" s="1">
        <f t="shared" si="1"/>
        <v>-4.8730441641436521E-2</v>
      </c>
    </row>
    <row r="5" spans="1:17" ht="18" x14ac:dyDescent="0.2">
      <c r="A5" s="3">
        <v>3</v>
      </c>
      <c r="B5" s="4">
        <v>1.2137611257611799E-2</v>
      </c>
      <c r="C5" s="4">
        <v>3.7029137865493499E-3</v>
      </c>
      <c r="D5" s="4">
        <v>3.9972564463533498E-2</v>
      </c>
      <c r="E5" s="4">
        <v>3.1999481339701798E-2</v>
      </c>
      <c r="F5" s="4">
        <v>3.2687976900757497E-2</v>
      </c>
      <c r="G5" s="4">
        <f t="shared" si="0"/>
        <v>2.4100109549630787E-2</v>
      </c>
      <c r="K5" s="1">
        <v>2</v>
      </c>
      <c r="L5" s="1">
        <v>-1.9411990965795999E-2</v>
      </c>
      <c r="M5" s="1">
        <v>-9.1167547952859807E-3</v>
      </c>
      <c r="N5" s="1">
        <v>4.7345882123838799E-2</v>
      </c>
      <c r="O5" s="1">
        <v>-1.55823181673668E-2</v>
      </c>
      <c r="P5" s="1">
        <v>-1.9901257984102399E-2</v>
      </c>
      <c r="Q5" s="1">
        <f t="shared" si="1"/>
        <v>-3.3332879577424755E-3</v>
      </c>
    </row>
    <row r="6" spans="1:17" ht="18" x14ac:dyDescent="0.2">
      <c r="A6" s="3">
        <v>4</v>
      </c>
      <c r="B6" s="4">
        <v>1.48387009477097E-2</v>
      </c>
      <c r="C6" s="4">
        <v>3.4045671702315201E-3</v>
      </c>
      <c r="D6" s="4">
        <v>4.8309492436345303E-2</v>
      </c>
      <c r="E6" s="4">
        <v>3.9275652877240802E-2</v>
      </c>
      <c r="F6" s="4">
        <v>3.9909721181096799E-2</v>
      </c>
      <c r="G6" s="4">
        <f t="shared" si="0"/>
        <v>2.9147626922524827E-2</v>
      </c>
      <c r="K6" s="1">
        <v>3</v>
      </c>
      <c r="L6" s="1">
        <v>5.8322567098588803E-2</v>
      </c>
      <c r="M6" s="1">
        <v>-6.5863715680799101E-2</v>
      </c>
      <c r="N6" s="1">
        <v>2.8840501477125899E-2</v>
      </c>
      <c r="O6" s="1">
        <v>5.9837236592386302E-2</v>
      </c>
      <c r="P6" s="1">
        <v>4.85841744276461E-2</v>
      </c>
      <c r="Q6" s="1">
        <f t="shared" si="1"/>
        <v>2.5944152782989598E-2</v>
      </c>
    </row>
    <row r="7" spans="1:17" ht="18" x14ac:dyDescent="0.2">
      <c r="A7" s="3">
        <v>5</v>
      </c>
      <c r="B7" s="4">
        <v>1.8689744941596E-2</v>
      </c>
      <c r="C7" s="4">
        <v>5.4954164582444202E-3</v>
      </c>
      <c r="D7" s="4">
        <v>5.5965027091636102E-2</v>
      </c>
      <c r="E7" s="4">
        <v>4.5938661330011801E-2</v>
      </c>
      <c r="F7" s="4">
        <v>4.8359722735086298E-2</v>
      </c>
      <c r="G7" s="4">
        <f t="shared" si="0"/>
        <v>3.4889714511314923E-2</v>
      </c>
      <c r="K7" s="1">
        <v>4</v>
      </c>
      <c r="L7" s="1">
        <v>3.30340103756738E-2</v>
      </c>
      <c r="M7" s="1">
        <v>7.7294543516936695E-2</v>
      </c>
      <c r="N7" s="1">
        <v>-1.4349165872306601E-2</v>
      </c>
      <c r="O7" s="1">
        <v>8.0944663146307202E-2</v>
      </c>
      <c r="P7" s="1">
        <v>6.2564870087850305E-2</v>
      </c>
      <c r="Q7" s="1">
        <f t="shared" si="1"/>
        <v>4.7897784250892278E-2</v>
      </c>
    </row>
    <row r="8" spans="1:17" ht="18" x14ac:dyDescent="0.2">
      <c r="A8" s="3">
        <v>6</v>
      </c>
      <c r="B8" s="4">
        <v>2.2036821484774899E-2</v>
      </c>
      <c r="C8" s="4">
        <v>7.58512763357616E-3</v>
      </c>
      <c r="D8" s="4">
        <v>6.3399913742816602E-2</v>
      </c>
      <c r="E8" s="4">
        <v>5.5534343789970901E-2</v>
      </c>
      <c r="F8" s="4">
        <v>5.7944066793792097E-2</v>
      </c>
      <c r="G8" s="4">
        <f t="shared" si="0"/>
        <v>4.1300054688986135E-2</v>
      </c>
      <c r="K8" s="1">
        <v>5</v>
      </c>
      <c r="L8" s="1">
        <v>2.12399290899765E-2</v>
      </c>
      <c r="M8" s="1">
        <v>2.7392016905824799E-2</v>
      </c>
      <c r="N8" s="1">
        <v>-2.0209149650808601E-2</v>
      </c>
      <c r="O8" s="1">
        <v>2.1260878908547502E-2</v>
      </c>
      <c r="P8" s="1">
        <v>5.20778970461912E-3</v>
      </c>
      <c r="Q8" s="1">
        <f t="shared" si="1"/>
        <v>1.0978292991631864E-2</v>
      </c>
    </row>
    <row r="9" spans="1:17" ht="18" x14ac:dyDescent="0.2">
      <c r="A9" s="3">
        <v>7</v>
      </c>
      <c r="B9" s="4">
        <v>2.8848186961133698E-2</v>
      </c>
      <c r="C9" s="4">
        <v>8.0242907420215899E-3</v>
      </c>
      <c r="D9" s="4">
        <v>7.5554445882444296E-2</v>
      </c>
      <c r="E9" s="4">
        <v>6.6754742580235699E-2</v>
      </c>
      <c r="F9" s="4">
        <v>6.9256662609384206E-2</v>
      </c>
      <c r="G9" s="4">
        <f t="shared" si="0"/>
        <v>4.9687665755043894E-2</v>
      </c>
      <c r="K9" s="1">
        <v>6</v>
      </c>
      <c r="L9" s="1">
        <v>-4.5390482051599297E-2</v>
      </c>
      <c r="M9" s="1">
        <v>-6.2469643936587702E-2</v>
      </c>
      <c r="N9" s="1">
        <v>2.9688984062951101E-2</v>
      </c>
      <c r="O9" s="1">
        <v>-2.1770279238869001E-2</v>
      </c>
      <c r="P9" s="1">
        <v>-5.4766913515308997E-2</v>
      </c>
      <c r="Q9" s="1">
        <f t="shared" si="1"/>
        <v>-3.0941666935882777E-2</v>
      </c>
    </row>
    <row r="10" spans="1:17" ht="18" x14ac:dyDescent="0.2">
      <c r="A10" s="3">
        <v>8</v>
      </c>
      <c r="B10" s="4">
        <v>3.07751498602035E-2</v>
      </c>
      <c r="C10" s="4">
        <v>-1.6396612972608901E-2</v>
      </c>
      <c r="D10" s="4">
        <v>0.110712758825568</v>
      </c>
      <c r="E10" s="4">
        <v>-2.18809699235053E-2</v>
      </c>
      <c r="F10" s="4">
        <v>-2.5059459748140198E-2</v>
      </c>
      <c r="G10" s="4">
        <f t="shared" si="0"/>
        <v>1.563017320830342E-2</v>
      </c>
      <c r="K10" s="1">
        <v>7</v>
      </c>
      <c r="L10" s="1">
        <v>-3.00032637187773E-2</v>
      </c>
      <c r="M10" s="1">
        <v>2.7931225704144701E-2</v>
      </c>
      <c r="N10" s="1">
        <v>2.1373509929055502E-2</v>
      </c>
      <c r="O10" s="1">
        <v>-1.5778381357329199E-2</v>
      </c>
      <c r="P10" s="1">
        <v>2.5977569637115901E-2</v>
      </c>
      <c r="Q10" s="1">
        <f t="shared" si="1"/>
        <v>5.9001320388419208E-3</v>
      </c>
    </row>
    <row r="11" spans="1:17" ht="18" x14ac:dyDescent="0.2">
      <c r="A11" s="3">
        <v>9</v>
      </c>
      <c r="B11" s="4">
        <v>-6.8619395075770598E-2</v>
      </c>
      <c r="C11" s="4">
        <v>-6.9051031343337801E-2</v>
      </c>
      <c r="D11" s="4">
        <v>-0.25386756800250998</v>
      </c>
      <c r="E11" s="4">
        <v>-8.1147106880154599E-2</v>
      </c>
      <c r="F11" s="4">
        <v>-7.1765824875216697E-2</v>
      </c>
      <c r="G11" s="4">
        <f t="shared" si="0"/>
        <v>-0.10889018523539792</v>
      </c>
      <c r="K11" s="1">
        <v>8</v>
      </c>
      <c r="L11" s="1">
        <v>1.5972140967869499E-2</v>
      </c>
      <c r="M11" s="1">
        <v>2.01766485244196E-2</v>
      </c>
      <c r="N11" s="1">
        <v>-2.3529825507413501E-2</v>
      </c>
      <c r="O11" s="1">
        <v>-1.78240524761645E-2</v>
      </c>
      <c r="P11" s="1">
        <v>-1.40441560294161E-2</v>
      </c>
      <c r="Q11" s="1">
        <f t="shared" si="1"/>
        <v>-3.8498489041410002E-3</v>
      </c>
    </row>
    <row r="12" spans="1:17" ht="18" x14ac:dyDescent="0.2">
      <c r="A12" s="3">
        <v>10</v>
      </c>
      <c r="B12" s="4">
        <v>5.50229685243546E-2</v>
      </c>
      <c r="C12" s="4">
        <v>-5.0666164134679101E-2</v>
      </c>
      <c r="D12" s="4">
        <v>-3.8476357239915597E-2</v>
      </c>
      <c r="E12" s="4">
        <v>-0.110392436250701</v>
      </c>
      <c r="F12" s="4">
        <v>-8.9602210192725795E-2</v>
      </c>
      <c r="G12" s="4">
        <f t="shared" si="0"/>
        <v>-4.6822839858733381E-2</v>
      </c>
    </row>
    <row r="13" spans="1:17" ht="18" x14ac:dyDescent="0.2">
      <c r="A13" s="3">
        <v>11</v>
      </c>
      <c r="B13" s="4">
        <v>-5.6377234685895498E-2</v>
      </c>
      <c r="C13" s="4">
        <v>-4.0369871544785503E-2</v>
      </c>
      <c r="D13" s="4">
        <v>-4.4390800167341198E-2</v>
      </c>
      <c r="E13" s="4">
        <v>-4.3273489803095803E-2</v>
      </c>
      <c r="F13" s="4">
        <v>-5.9240812006064597E-2</v>
      </c>
      <c r="G13" s="4">
        <f t="shared" si="0"/>
        <v>-4.8730441641436521E-2</v>
      </c>
    </row>
    <row r="14" spans="1:17" ht="18" x14ac:dyDescent="0.2">
      <c r="A14" s="3">
        <v>12</v>
      </c>
      <c r="B14" s="4">
        <v>-1.9411990965795999E-2</v>
      </c>
      <c r="C14" s="4">
        <v>-9.1167547952859807E-3</v>
      </c>
      <c r="D14" s="4">
        <v>4.7345882123838799E-2</v>
      </c>
      <c r="E14" s="4">
        <v>-1.55823181673668E-2</v>
      </c>
      <c r="F14" s="4">
        <v>-1.9901257984102399E-2</v>
      </c>
      <c r="G14" s="4">
        <f t="shared" si="0"/>
        <v>-3.3332879577424755E-3</v>
      </c>
    </row>
    <row r="15" spans="1:17" ht="18" x14ac:dyDescent="0.2">
      <c r="A15" s="3">
        <v>13</v>
      </c>
      <c r="B15" s="4">
        <v>5.8322567098588803E-2</v>
      </c>
      <c r="C15" s="4">
        <v>-6.5863715680799101E-2</v>
      </c>
      <c r="D15" s="4">
        <v>2.8840501477125899E-2</v>
      </c>
      <c r="E15" s="4">
        <v>5.9837236592386302E-2</v>
      </c>
      <c r="F15" s="4">
        <v>4.85841744276461E-2</v>
      </c>
      <c r="G15" s="4">
        <f t="shared" si="0"/>
        <v>2.5944152782989598E-2</v>
      </c>
    </row>
    <row r="16" spans="1:17" ht="18" x14ac:dyDescent="0.2">
      <c r="A16" s="3">
        <v>14</v>
      </c>
      <c r="B16" s="4">
        <v>3.30340103756738E-2</v>
      </c>
      <c r="C16" s="4">
        <v>7.7294543516936695E-2</v>
      </c>
      <c r="D16" s="4">
        <v>-1.4349165872306601E-2</v>
      </c>
      <c r="E16" s="4">
        <v>8.0944663146307202E-2</v>
      </c>
      <c r="F16" s="4">
        <v>6.2564870087850305E-2</v>
      </c>
      <c r="G16" s="4">
        <f t="shared" si="0"/>
        <v>4.7897784250892278E-2</v>
      </c>
    </row>
    <row r="17" spans="1:7" ht="18" x14ac:dyDescent="0.2">
      <c r="A17" s="3">
        <v>15</v>
      </c>
      <c r="B17" s="4">
        <v>2.12399290899765E-2</v>
      </c>
      <c r="C17" s="4">
        <v>2.7392016905824799E-2</v>
      </c>
      <c r="D17" s="4">
        <v>-2.0209149650808601E-2</v>
      </c>
      <c r="E17" s="4">
        <v>2.1260878908547502E-2</v>
      </c>
      <c r="F17" s="4">
        <v>5.20778970461912E-3</v>
      </c>
      <c r="G17" s="4">
        <f t="shared" si="0"/>
        <v>1.0978292991631864E-2</v>
      </c>
    </row>
    <row r="18" spans="1:7" ht="18" x14ac:dyDescent="0.2">
      <c r="A18" s="3">
        <v>16</v>
      </c>
      <c r="B18" s="4">
        <v>-4.5390482051599297E-2</v>
      </c>
      <c r="C18" s="4">
        <v>-6.2469643936587702E-2</v>
      </c>
      <c r="D18" s="4">
        <v>2.9688984062951101E-2</v>
      </c>
      <c r="E18" s="4">
        <v>-2.1770279238869001E-2</v>
      </c>
      <c r="F18" s="4">
        <v>-5.4766913515308997E-2</v>
      </c>
      <c r="G18" s="4">
        <f t="shared" si="0"/>
        <v>-3.0941666935882777E-2</v>
      </c>
    </row>
    <row r="19" spans="1:7" ht="18" x14ac:dyDescent="0.2">
      <c r="A19" s="3">
        <v>17</v>
      </c>
      <c r="B19" s="4">
        <v>-3.00032637187773E-2</v>
      </c>
      <c r="C19" s="4">
        <v>2.7931225704144701E-2</v>
      </c>
      <c r="D19" s="4">
        <v>2.1373509929055502E-2</v>
      </c>
      <c r="E19" s="4">
        <v>-1.5778381357329199E-2</v>
      </c>
      <c r="F19" s="4">
        <v>2.5977569637115901E-2</v>
      </c>
      <c r="G19" s="4">
        <f t="shared" si="0"/>
        <v>5.9001320388419208E-3</v>
      </c>
    </row>
    <row r="20" spans="1:7" ht="18" x14ac:dyDescent="0.2">
      <c r="A20" s="3">
        <v>18</v>
      </c>
      <c r="B20" s="4">
        <v>1.5972140967869499E-2</v>
      </c>
      <c r="C20" s="4">
        <v>2.01766485244196E-2</v>
      </c>
      <c r="D20" s="4">
        <v>-2.3529825507413501E-2</v>
      </c>
      <c r="E20" s="4">
        <v>-1.78240524761645E-2</v>
      </c>
      <c r="F20" s="4">
        <v>-1.40441560294161E-2</v>
      </c>
      <c r="G20" s="4">
        <f t="shared" si="0"/>
        <v>-3.8498489041410002E-3</v>
      </c>
    </row>
    <row r="21" spans="1:7" ht="18" x14ac:dyDescent="0.2">
      <c r="A21" s="3">
        <v>19</v>
      </c>
      <c r="B21" s="4">
        <v>-3.3719685760145703E-2</v>
      </c>
      <c r="C21" s="4">
        <v>2.1147850237199901E-2</v>
      </c>
      <c r="D21" s="4">
        <v>3.8060228372644701E-2</v>
      </c>
      <c r="E21" s="4">
        <v>2.11163811670197E-2</v>
      </c>
      <c r="F21" s="4">
        <v>3.0553520096912999E-2</v>
      </c>
      <c r="G21" s="4">
        <f t="shared" si="0"/>
        <v>1.5431658822726319E-2</v>
      </c>
    </row>
    <row r="22" spans="1:7" ht="18" x14ac:dyDescent="0.2">
      <c r="A22" s="3">
        <v>20</v>
      </c>
      <c r="B22" s="4">
        <v>-2.9696071134554899E-2</v>
      </c>
      <c r="C22" s="4">
        <v>2.07316270863756E-2</v>
      </c>
      <c r="D22" s="4">
        <v>3.8855252788128201E-2</v>
      </c>
      <c r="E22" s="4">
        <v>2.05874171188399E-2</v>
      </c>
      <c r="F22" s="4">
        <v>2.7058428873192601E-2</v>
      </c>
      <c r="G22" s="4">
        <f t="shared" si="0"/>
        <v>1.5507330946396281E-2</v>
      </c>
    </row>
    <row r="23" spans="1:7" ht="18" x14ac:dyDescent="0.2">
      <c r="A23" s="3">
        <v>21</v>
      </c>
      <c r="B23" s="4">
        <v>-2.6752722900539198E-2</v>
      </c>
      <c r="C23" s="4">
        <v>2.09163716934656E-2</v>
      </c>
      <c r="D23" s="4">
        <v>4.3327507963628602E-2</v>
      </c>
      <c r="E23" s="4">
        <v>2.09732865206636E-2</v>
      </c>
      <c r="F23" s="4">
        <v>2.5516812616500201E-2</v>
      </c>
      <c r="G23" s="4">
        <f t="shared" si="0"/>
        <v>1.6796251178743761E-2</v>
      </c>
    </row>
    <row r="24" spans="1:7" ht="18" x14ac:dyDescent="0.2">
      <c r="A24" s="3">
        <v>22</v>
      </c>
      <c r="B24" s="4">
        <v>2.1874851174714299E-2</v>
      </c>
      <c r="C24" s="4">
        <v>1.9745960558011099E-2</v>
      </c>
      <c r="D24" s="4">
        <v>4.5615190909414002E-2</v>
      </c>
      <c r="E24" s="4">
        <v>2.02552543322084E-2</v>
      </c>
      <c r="F24" s="4">
        <v>2.0924300955509199E-2</v>
      </c>
      <c r="G24" s="4">
        <f t="shared" si="0"/>
        <v>2.5683111585971401E-2</v>
      </c>
    </row>
    <row r="25" spans="1:7" ht="18" x14ac:dyDescent="0.2">
      <c r="A25" s="3">
        <v>23</v>
      </c>
      <c r="B25" s="4">
        <v>2.13914187808402E-2</v>
      </c>
      <c r="C25" s="4">
        <v>2.0676070413177101E-2</v>
      </c>
      <c r="D25" s="4">
        <v>4.8814163286005602E-2</v>
      </c>
      <c r="E25" s="4">
        <v>2.0028734059451499E-2</v>
      </c>
      <c r="F25" s="4">
        <v>2.11942909407754E-2</v>
      </c>
      <c r="G25" s="4">
        <f t="shared" si="0"/>
        <v>2.6420935496049965E-2</v>
      </c>
    </row>
    <row r="26" spans="1:7" ht="18" x14ac:dyDescent="0.2">
      <c r="A26" s="3">
        <v>24</v>
      </c>
      <c r="B26" s="4">
        <v>1.8989079430702899E-2</v>
      </c>
      <c r="C26" s="4">
        <v>2.03580717005712E-2</v>
      </c>
      <c r="D26" s="4">
        <v>5.08707493099377E-2</v>
      </c>
      <c r="E26" s="4">
        <v>1.9967696064299399E-2</v>
      </c>
      <c r="F26" s="4">
        <v>1.8130513313654201E-2</v>
      </c>
      <c r="G26" s="4">
        <f t="shared" si="0"/>
        <v>2.5663221963833083E-2</v>
      </c>
    </row>
    <row r="27" spans="1:7" ht="18" x14ac:dyDescent="0.2">
      <c r="A27" s="3">
        <v>25</v>
      </c>
      <c r="B27" s="4">
        <v>1.8333948748818999E-2</v>
      </c>
      <c r="C27" s="4">
        <v>1.9305839325148001E-2</v>
      </c>
      <c r="D27" s="4">
        <v>5.2766219276630798E-2</v>
      </c>
      <c r="E27" s="4">
        <v>1.9782203791316701E-2</v>
      </c>
      <c r="F27" s="4">
        <v>1.5566923483001E-2</v>
      </c>
      <c r="G27" s="4">
        <f t="shared" si="0"/>
        <v>2.51510269249831E-2</v>
      </c>
    </row>
    <row r="28" spans="1:7" ht="18" x14ac:dyDescent="0.2">
      <c r="A28" s="5"/>
      <c r="B28" s="5"/>
      <c r="C28" s="5"/>
      <c r="D28" s="5"/>
      <c r="E28" s="5"/>
      <c r="F28" s="5"/>
      <c r="G28" s="5"/>
    </row>
  </sheetData>
  <mergeCells count="2">
    <mergeCell ref="A1:G1"/>
    <mergeCell ref="K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FBG 4 Data</vt:lpstr>
      <vt:lpstr>Regression Analysis FBG4</vt:lpstr>
      <vt:lpstr>FBG Grating 6</vt:lpstr>
      <vt:lpstr>Regression Analysis FBG6</vt:lpstr>
      <vt:lpstr>Compiled Data</vt:lpstr>
      <vt:lpstr>Dynamometer Compiled Curvatures</vt:lpstr>
      <vt:lpstr>1N Compiled Curvatures</vt:lpstr>
      <vt:lpstr>0.5N Compiled Curvatures</vt:lpstr>
      <vt:lpstr>1.5N Compiled Curvatures</vt:lpstr>
      <vt:lpstr>2N Compiled Curvatures</vt:lpstr>
      <vt:lpstr>2.5N Compiled Curvatures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Prasad</dc:creator>
  <cp:lastModifiedBy>Prasad, Neelesh</cp:lastModifiedBy>
  <dcterms:created xsi:type="dcterms:W3CDTF">2022-05-06T09:36:08Z</dcterms:created>
  <dcterms:modified xsi:type="dcterms:W3CDTF">2022-05-17T16:38:22Z</dcterms:modified>
</cp:coreProperties>
</file>