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wjwang\Desktop\pongo_1760_IP\Pango_UI_界面测试\xihe_pango_Project\source\"/>
    </mc:Choice>
  </mc:AlternateContent>
  <xr:revisionPtr revIDLastSave="0" documentId="13_ncr:1_{9FEB2DA3-9B8A-4F6F-9676-A5B386465D09}" xr6:coauthVersionLast="36" xr6:coauthVersionMax="36" xr10:uidLastSave="{00000000-0000-0000-0000-000000000000}"/>
  <bookViews>
    <workbookView xWindow="390" yWindow="390" windowWidth="21600" windowHeight="11295" xr2:uid="{00000000-000D-0000-FFFF-FFFF00000000}"/>
  </bookViews>
  <sheets>
    <sheet name="寄存器表单" sheetId="1" r:id="rId1"/>
    <sheet name="寄存器表单bypass" sheetId="2" r:id="rId2"/>
    <sheet name="Sheet1" sheetId="3" r:id="rId3"/>
  </sheets>
  <calcPr calcId="179021"/>
</workbook>
</file>

<file path=xl/calcChain.xml><?xml version="1.0" encoding="utf-8"?>
<calcChain xmlns="http://schemas.openxmlformats.org/spreadsheetml/2006/main">
  <c r="I79" i="3" l="1"/>
  <c r="H79" i="3"/>
  <c r="I69" i="3"/>
  <c r="H69" i="3" s="1"/>
  <c r="B7" i="3" s="1"/>
  <c r="I57" i="3"/>
  <c r="H57" i="3"/>
  <c r="I47" i="3"/>
  <c r="H47" i="3"/>
  <c r="B5" i="3" s="1"/>
  <c r="I41" i="3"/>
  <c r="H41" i="3"/>
  <c r="B4" i="3" s="1"/>
  <c r="W40" i="3"/>
  <c r="R39" i="3"/>
  <c r="R38" i="3"/>
  <c r="W38" i="3" s="1"/>
  <c r="AB38" i="3" s="1"/>
  <c r="AB37" i="3"/>
  <c r="AG37" i="3" s="1"/>
  <c r="W37" i="3"/>
  <c r="R37" i="3"/>
  <c r="W36" i="3"/>
  <c r="AB36" i="3" s="1"/>
  <c r="AG36" i="3" s="1"/>
  <c r="R36" i="3"/>
  <c r="R35" i="3"/>
  <c r="W35" i="3" s="1"/>
  <c r="AB35" i="3" s="1"/>
  <c r="AG35" i="3" s="1"/>
  <c r="R34" i="3"/>
  <c r="W34" i="3" s="1"/>
  <c r="R33" i="3"/>
  <c r="W33" i="3" s="1"/>
  <c r="AB33" i="3" s="1"/>
  <c r="AG33" i="3" s="1"/>
  <c r="W32" i="3"/>
  <c r="AB32" i="3" s="1"/>
  <c r="AG32" i="3" s="1"/>
  <c r="R32" i="3"/>
  <c r="W31" i="3"/>
  <c r="AB31" i="3" s="1"/>
  <c r="AG31" i="3" s="1"/>
  <c r="R31" i="3"/>
  <c r="W30" i="3"/>
  <c r="AB30" i="3" s="1"/>
  <c r="AG30" i="3" s="1"/>
  <c r="R30" i="3"/>
  <c r="R29" i="3"/>
  <c r="W29" i="3" s="1"/>
  <c r="AB29" i="3" s="1"/>
  <c r="AG29" i="3" s="1"/>
  <c r="W28" i="3"/>
  <c r="AB28" i="3" s="1"/>
  <c r="AG28" i="3" s="1"/>
  <c r="R28" i="3"/>
  <c r="W27" i="3"/>
  <c r="AB27" i="3" s="1"/>
  <c r="AG27" i="3" s="1"/>
  <c r="R27" i="3"/>
  <c r="W26" i="3"/>
  <c r="AB26" i="3" s="1"/>
  <c r="AG26" i="3" s="1"/>
  <c r="R26" i="3"/>
  <c r="R25" i="3"/>
  <c r="W25" i="3" s="1"/>
  <c r="AB25" i="3" s="1"/>
  <c r="AG25" i="3" s="1"/>
  <c r="W24" i="3"/>
  <c r="AB24" i="3" s="1"/>
  <c r="AG24" i="3" s="1"/>
  <c r="R24" i="3"/>
  <c r="W23" i="3"/>
  <c r="AB23" i="3" s="1"/>
  <c r="AG23" i="3" s="1"/>
  <c r="R23" i="3"/>
  <c r="W22" i="3"/>
  <c r="AB22" i="3" s="1"/>
  <c r="AG22" i="3" s="1"/>
  <c r="R22" i="3"/>
  <c r="AB21" i="3"/>
  <c r="AG21" i="3" s="1"/>
  <c r="W21" i="3"/>
  <c r="R21" i="3"/>
  <c r="I21" i="3"/>
  <c r="H21" i="3"/>
  <c r="B2" i="3" s="1"/>
  <c r="R20" i="3"/>
  <c r="R19" i="3"/>
  <c r="R18" i="3"/>
  <c r="R17" i="3"/>
  <c r="R16" i="3"/>
  <c r="Q5" i="3" s="1"/>
  <c r="P5" i="3" s="1"/>
  <c r="B14" i="3" s="1"/>
  <c r="R14" i="3"/>
  <c r="R13" i="3"/>
  <c r="R12" i="3"/>
  <c r="R11" i="3"/>
  <c r="R10" i="3"/>
  <c r="R9" i="3"/>
  <c r="R8" i="3"/>
  <c r="B8" i="3"/>
  <c r="R7" i="3"/>
  <c r="R6" i="3"/>
  <c r="B6" i="3"/>
  <c r="R5" i="3"/>
  <c r="I5" i="3"/>
  <c r="H5" i="3" s="1"/>
  <c r="B3" i="3" s="1"/>
  <c r="I1" i="3"/>
  <c r="H1" i="3"/>
  <c r="B1" i="3"/>
  <c r="I79" i="2"/>
  <c r="H79" i="2" s="1"/>
  <c r="B7" i="2" s="1"/>
  <c r="I69" i="2"/>
  <c r="H69" i="2"/>
  <c r="B6" i="2" s="1"/>
  <c r="I57" i="2"/>
  <c r="H57" i="2"/>
  <c r="B5" i="2" s="1"/>
  <c r="I47" i="2"/>
  <c r="H47" i="2"/>
  <c r="I41" i="2"/>
  <c r="H41" i="2" s="1"/>
  <c r="B3" i="2" s="1"/>
  <c r="AG40" i="2"/>
  <c r="AB40" i="2"/>
  <c r="W40" i="2"/>
  <c r="R39" i="2"/>
  <c r="R38" i="2"/>
  <c r="W38" i="2" s="1"/>
  <c r="W37" i="2"/>
  <c r="AB37" i="2" s="1"/>
  <c r="AG37" i="2" s="1"/>
  <c r="AF21" i="2" s="1"/>
  <c r="AE21" i="2" s="1"/>
  <c r="R37" i="2"/>
  <c r="W36" i="2"/>
  <c r="AB36" i="2" s="1"/>
  <c r="AG36" i="2" s="1"/>
  <c r="R36" i="2"/>
  <c r="AB35" i="2"/>
  <c r="AG35" i="2" s="1"/>
  <c r="W35" i="2"/>
  <c r="R35" i="2"/>
  <c r="R34" i="2"/>
  <c r="W34" i="2" s="1"/>
  <c r="AB33" i="2"/>
  <c r="AG33" i="2" s="1"/>
  <c r="W33" i="2"/>
  <c r="R33" i="2"/>
  <c r="W32" i="2"/>
  <c r="AB32" i="2" s="1"/>
  <c r="AG32" i="2" s="1"/>
  <c r="R32" i="2"/>
  <c r="R31" i="2"/>
  <c r="W31" i="2" s="1"/>
  <c r="AB31" i="2" s="1"/>
  <c r="AG31" i="2" s="1"/>
  <c r="R30" i="2"/>
  <c r="W30" i="2" s="1"/>
  <c r="AB30" i="2" s="1"/>
  <c r="AG30" i="2" s="1"/>
  <c r="AB29" i="2"/>
  <c r="AG29" i="2" s="1"/>
  <c r="W29" i="2"/>
  <c r="R29" i="2"/>
  <c r="W28" i="2"/>
  <c r="AB28" i="2" s="1"/>
  <c r="AG28" i="2" s="1"/>
  <c r="R28" i="2"/>
  <c r="R27" i="2"/>
  <c r="W27" i="2" s="1"/>
  <c r="AB27" i="2" s="1"/>
  <c r="AG27" i="2" s="1"/>
  <c r="R26" i="2"/>
  <c r="W26" i="2" s="1"/>
  <c r="AB26" i="2" s="1"/>
  <c r="AG26" i="2" s="1"/>
  <c r="AB25" i="2"/>
  <c r="AG25" i="2" s="1"/>
  <c r="W25" i="2"/>
  <c r="R25" i="2"/>
  <c r="W24" i="2"/>
  <c r="AB24" i="2" s="1"/>
  <c r="AG24" i="2" s="1"/>
  <c r="R24" i="2"/>
  <c r="R23" i="2"/>
  <c r="W23" i="2" s="1"/>
  <c r="AB23" i="2" s="1"/>
  <c r="AG23" i="2" s="1"/>
  <c r="R22" i="2"/>
  <c r="W22" i="2" s="1"/>
  <c r="AB22" i="2" s="1"/>
  <c r="AG22" i="2" s="1"/>
  <c r="W21" i="2"/>
  <c r="AB21" i="2" s="1"/>
  <c r="AG21" i="2" s="1"/>
  <c r="R21" i="2"/>
  <c r="I21" i="2"/>
  <c r="H21" i="2"/>
  <c r="B1" i="2" s="1"/>
  <c r="R20" i="2"/>
  <c r="R19" i="2"/>
  <c r="R18" i="2"/>
  <c r="Q5" i="2" s="1"/>
  <c r="P5" i="2" s="1"/>
  <c r="R17" i="2"/>
  <c r="R16" i="2"/>
  <c r="R14" i="2"/>
  <c r="R13" i="2"/>
  <c r="R12" i="2"/>
  <c r="R11" i="2"/>
  <c r="R10" i="2"/>
  <c r="R9" i="2"/>
  <c r="R8" i="2"/>
  <c r="R7" i="2"/>
  <c r="R6" i="2"/>
  <c r="R5" i="2"/>
  <c r="I5" i="2"/>
  <c r="H5" i="2" s="1"/>
  <c r="B2" i="2" s="1"/>
  <c r="B4" i="2"/>
  <c r="I1" i="2"/>
  <c r="H1" i="2"/>
  <c r="I79" i="1"/>
  <c r="H79" i="1"/>
  <c r="B7" i="1" s="1"/>
  <c r="I69" i="1"/>
  <c r="H69" i="1"/>
  <c r="B6" i="1" s="1"/>
  <c r="I57" i="1"/>
  <c r="H57" i="1"/>
  <c r="I47" i="1"/>
  <c r="H47" i="1"/>
  <c r="B4" i="1" s="1"/>
  <c r="I41" i="1"/>
  <c r="H41" i="1" s="1"/>
  <c r="B3" i="1" s="1"/>
  <c r="W40" i="1"/>
  <c r="AB40" i="1" s="1"/>
  <c r="R39" i="1"/>
  <c r="AB38" i="1"/>
  <c r="W38" i="1"/>
  <c r="R38" i="1"/>
  <c r="W37" i="1"/>
  <c r="AB37" i="1" s="1"/>
  <c r="AG37" i="1" s="1"/>
  <c r="R37" i="1"/>
  <c r="W36" i="1"/>
  <c r="AB36" i="1" s="1"/>
  <c r="AG36" i="1" s="1"/>
  <c r="R36" i="1"/>
  <c r="Q21" i="1" s="1"/>
  <c r="P21" i="1" s="1"/>
  <c r="R35" i="1"/>
  <c r="W35" i="1" s="1"/>
  <c r="AB35" i="1" s="1"/>
  <c r="AG35" i="1" s="1"/>
  <c r="R34" i="1"/>
  <c r="W34" i="1" s="1"/>
  <c r="W33" i="1"/>
  <c r="AB33" i="1" s="1"/>
  <c r="AG33" i="1" s="1"/>
  <c r="R33" i="1"/>
  <c r="R32" i="1"/>
  <c r="W32" i="1" s="1"/>
  <c r="AB32" i="1" s="1"/>
  <c r="AG32" i="1" s="1"/>
  <c r="R31" i="1"/>
  <c r="W31" i="1" s="1"/>
  <c r="AB31" i="1" s="1"/>
  <c r="AG31" i="1" s="1"/>
  <c r="R30" i="1"/>
  <c r="W30" i="1" s="1"/>
  <c r="AB30" i="1" s="1"/>
  <c r="AG30" i="1" s="1"/>
  <c r="W29" i="1"/>
  <c r="AB29" i="1" s="1"/>
  <c r="AG29" i="1" s="1"/>
  <c r="R29" i="1"/>
  <c r="R28" i="1"/>
  <c r="W28" i="1" s="1"/>
  <c r="AB28" i="1" s="1"/>
  <c r="AG28" i="1" s="1"/>
  <c r="R27" i="1"/>
  <c r="W27" i="1" s="1"/>
  <c r="AB27" i="1" s="1"/>
  <c r="AG27" i="1" s="1"/>
  <c r="R26" i="1"/>
  <c r="W26" i="1" s="1"/>
  <c r="AB26" i="1" s="1"/>
  <c r="AG26" i="1" s="1"/>
  <c r="W25" i="1"/>
  <c r="AB25" i="1" s="1"/>
  <c r="AG25" i="1" s="1"/>
  <c r="R25" i="1"/>
  <c r="R24" i="1"/>
  <c r="W24" i="1" s="1"/>
  <c r="AB24" i="1" s="1"/>
  <c r="AG24" i="1" s="1"/>
  <c r="R23" i="1"/>
  <c r="W23" i="1" s="1"/>
  <c r="AB23" i="1" s="1"/>
  <c r="AG23" i="1" s="1"/>
  <c r="R22" i="1"/>
  <c r="W22" i="1" s="1"/>
  <c r="AB22" i="1" s="1"/>
  <c r="AG22" i="1" s="1"/>
  <c r="W21" i="1"/>
  <c r="AB21" i="1" s="1"/>
  <c r="AG21" i="1" s="1"/>
  <c r="R21" i="1"/>
  <c r="I21" i="1"/>
  <c r="H21" i="1"/>
  <c r="B1" i="1" s="1"/>
  <c r="R20" i="1"/>
  <c r="R19" i="1"/>
  <c r="Q5" i="1" s="1"/>
  <c r="P5" i="1" s="1"/>
  <c r="B13" i="1" s="1"/>
  <c r="R18" i="1"/>
  <c r="R17" i="1"/>
  <c r="R16" i="1"/>
  <c r="R14" i="1"/>
  <c r="R13" i="1"/>
  <c r="R12" i="1"/>
  <c r="R11" i="1"/>
  <c r="R10" i="1"/>
  <c r="R9" i="1"/>
  <c r="R8" i="1"/>
  <c r="R7" i="1"/>
  <c r="R6" i="1"/>
  <c r="R5" i="1"/>
  <c r="I5" i="1"/>
  <c r="H5" i="1" s="1"/>
  <c r="B2" i="1" s="1"/>
  <c r="B5" i="1"/>
  <c r="I1" i="1"/>
  <c r="H1" i="1" s="1"/>
  <c r="AG40" i="1" l="1"/>
  <c r="AF21" i="1" s="1"/>
  <c r="AE21" i="1" s="1"/>
  <c r="B15" i="1" s="1"/>
  <c r="AA21" i="1"/>
  <c r="Z21" i="1" s="1"/>
  <c r="B14" i="1" s="1"/>
  <c r="V21" i="3"/>
  <c r="U21" i="3" s="1"/>
  <c r="B13" i="3" s="1"/>
  <c r="V21" i="2"/>
  <c r="U21" i="2" s="1"/>
  <c r="AB38" i="2"/>
  <c r="AA21" i="2" s="1"/>
  <c r="Z21" i="2" s="1"/>
  <c r="B11" i="1"/>
  <c r="B10" i="1"/>
  <c r="B9" i="1"/>
  <c r="B8" i="1"/>
  <c r="V21" i="1"/>
  <c r="U21" i="1" s="1"/>
  <c r="B12" i="1" s="1"/>
  <c r="Q21" i="2"/>
  <c r="P21" i="2" s="1"/>
  <c r="AB40" i="3"/>
  <c r="Q21" i="3"/>
  <c r="P21" i="3" s="1"/>
  <c r="B12" i="3" l="1"/>
  <c r="B11" i="3"/>
  <c r="B10" i="3"/>
  <c r="B9" i="3"/>
  <c r="AA21" i="3"/>
  <c r="Z21" i="3" s="1"/>
  <c r="B15" i="3" s="1"/>
  <c r="AG40" i="3"/>
  <c r="AF21" i="3" s="1"/>
  <c r="AE21" i="3" s="1"/>
  <c r="B16" i="3" s="1"/>
</calcChain>
</file>

<file path=xl/sharedStrings.xml><?xml version="1.0" encoding="utf-8"?>
<sst xmlns="http://schemas.openxmlformats.org/spreadsheetml/2006/main" count="1183" uniqueCount="184">
  <si>
    <t>0x00041</t>
  </si>
  <si>
    <t>dig off/pfd pd/abs off/tc off</t>
  </si>
  <si>
    <t>0x26</t>
  </si>
  <si>
    <t>0x00000000</t>
  </si>
  <si>
    <t>0x00040</t>
  </si>
  <si>
    <t>lpf off, vc=vdd/2</t>
  </si>
  <si>
    <t>RESERVED&lt;31:5&gt;</t>
  </si>
  <si>
    <t>31:5</t>
  </si>
  <si>
    <t>NA</t>
  </si>
  <si>
    <t>0x00042</t>
  </si>
  <si>
    <t>REG_ATE_SEL_REFGEN&lt;3:0&gt;</t>
  </si>
  <si>
    <t>4:1</t>
  </si>
  <si>
    <t>RW</t>
  </si>
  <si>
    <t>0x00043</t>
  </si>
  <si>
    <t>REFGEN_PD</t>
  </si>
  <si>
    <t>0</t>
  </si>
  <si>
    <t>0x00044</t>
  </si>
  <si>
    <t>0x40</t>
  </si>
  <si>
    <t>0x10081002</t>
  </si>
  <si>
    <t>reserved</t>
  </si>
  <si>
    <t>31</t>
  </si>
  <si>
    <t>0x00045</t>
  </si>
  <si>
    <t>LOOP_ON</t>
  </si>
  <si>
    <t>30</t>
  </si>
  <si>
    <t>0x00046</t>
  </si>
  <si>
    <t>PD_CNT</t>
  </si>
  <si>
    <t>29</t>
  </si>
  <si>
    <t>dig on</t>
  </si>
  <si>
    <t>SEL_BAND_TC_MANUAL&lt;4:0&gt;</t>
  </si>
  <si>
    <t>28:24</t>
  </si>
  <si>
    <t>23:21</t>
  </si>
  <si>
    <t>SEL_BAND_LSB_MANUAL&lt;4:0&gt;</t>
  </si>
  <si>
    <t>20:16</t>
  </si>
  <si>
    <t>15:14</t>
  </si>
  <si>
    <t>ABS start</t>
  </si>
  <si>
    <t>SEL_BAND_MSB_MANUAL&lt;5:0&gt;</t>
  </si>
  <si>
    <t>13:8</t>
  </si>
  <si>
    <t>lpf on</t>
  </si>
  <si>
    <t>PD_REFBUF</t>
  </si>
  <si>
    <t>7</t>
  </si>
  <si>
    <t>pfd on</t>
  </si>
  <si>
    <t>PD_CP</t>
  </si>
  <si>
    <t>6</t>
  </si>
  <si>
    <t>tc on</t>
  </si>
  <si>
    <t>PD_LPF</t>
  </si>
  <si>
    <t>5</t>
  </si>
  <si>
    <t>PD_VC_DET</t>
  </si>
  <si>
    <t>4</t>
  </si>
  <si>
    <t>PD_LDO_VCO</t>
  </si>
  <si>
    <t>3</t>
  </si>
  <si>
    <t>PD_LDO_LOOP</t>
  </si>
  <si>
    <t>2</t>
  </si>
  <si>
    <t>PD_7G</t>
  </si>
  <si>
    <t>1</t>
  </si>
  <si>
    <t>说明：
输入参考钟Fref;
环路分频比N; (0x42&lt;15:8&gt;)
输出分频比M;(0x42&lt;7:2&gt;,对于ADC来讲，该值为2)</t>
  </si>
  <si>
    <t>PD_10G</t>
  </si>
  <si>
    <t>需要灵活配置的有0x40&lt;1:0&gt;,以及0x42&lt;15:8&gt;</t>
  </si>
  <si>
    <t>0x41</t>
  </si>
  <si>
    <t>0x10081081</t>
  </si>
  <si>
    <t>reserved&lt;2:0&gt;</t>
  </si>
  <si>
    <t>31:29</t>
  </si>
  <si>
    <t>若Fref*N&gt;7.5G  0x40=0x4102022
若Fref*N&lt;7.5G  0x40=0x4102021</t>
  </si>
  <si>
    <t>RSTN_DFF_SYSREF</t>
  </si>
  <si>
    <t>28</t>
  </si>
  <si>
    <t>PLL 输出时钟=Fref*N/M， 若该值&gt;3.2G；则关闭bkadc对应的clock</t>
  </si>
  <si>
    <t>SEL_RSTN_SYSREF</t>
  </si>
  <si>
    <t>27</t>
  </si>
  <si>
    <t>REG_RSTN_SYSREF</t>
  </si>
  <si>
    <t>26</t>
  </si>
  <si>
    <t>SEL_RSTN_POSTDIV</t>
  </si>
  <si>
    <t>25</t>
  </si>
  <si>
    <t>REG_RSTN_POSTDIV</t>
  </si>
  <si>
    <t>24</t>
  </si>
  <si>
    <t>SEL_TEST_MODE&lt;3:0&gt;</t>
  </si>
  <si>
    <t>23:20</t>
  </si>
  <si>
    <t>SEL_CP&lt;3:0&gt;</t>
  </si>
  <si>
    <t>19:16</t>
  </si>
  <si>
    <t>100u-400u :20u/step</t>
  </si>
  <si>
    <t>15:13</t>
  </si>
  <si>
    <t>EN_LOCK_DET</t>
  </si>
  <si>
    <t>12</t>
  </si>
  <si>
    <t>RST_LOCK_DET</t>
  </si>
  <si>
    <t>11</t>
  </si>
  <si>
    <t>EN_TEST_MODE</t>
  </si>
  <si>
    <t>10</t>
  </si>
  <si>
    <t>PD_MMD</t>
  </si>
  <si>
    <t>9</t>
  </si>
  <si>
    <t>PD_PFD</t>
  </si>
  <si>
    <t>8</t>
  </si>
  <si>
    <t>SEL_TC_DELAY&lt;2:0&gt;</t>
  </si>
  <si>
    <t>7:5</t>
  </si>
  <si>
    <t>TC_MANUAL_EN</t>
  </si>
  <si>
    <t>BAND_MANUAL_EN</t>
  </si>
  <si>
    <t>TC_EN</t>
  </si>
  <si>
    <t>ABS_EN</t>
  </si>
  <si>
    <t>RSTN_DIG</t>
  </si>
  <si>
    <t>0x42</t>
  </si>
  <si>
    <t>0x820F5004</t>
  </si>
  <si>
    <t>LPF_CAP_STG2&lt;3:0&gt;</t>
  </si>
  <si>
    <t>31:28</t>
  </si>
  <si>
    <t>3.2p~51.2p 3.2p/step</t>
  </si>
  <si>
    <t>LPF_RES_STG1&lt;3:0&gt;</t>
  </si>
  <si>
    <t>27:24</t>
  </si>
  <si>
    <t>0.4k-12.8k 0.4k/step
(500M  配置2）
（250M 配置8）</t>
  </si>
  <si>
    <t>LFP_CAP_STG1&lt;7:0&gt;</t>
  </si>
  <si>
    <t>23:16</t>
  </si>
  <si>
    <t>1~255， 热码控制</t>
  </si>
  <si>
    <t>SEL_MMD&lt;7:0&gt;</t>
  </si>
  <si>
    <t>15:8</t>
  </si>
  <si>
    <t>支持8~255分频</t>
  </si>
  <si>
    <t>SEL_POSTDIV&lt;5:0&gt;</t>
  </si>
  <si>
    <t>7:2</t>
  </si>
  <si>
    <t>0: 1.5分频， 1~N 为N分频</t>
  </si>
  <si>
    <t>SEL_PREDIV&lt;1:0&gt;</t>
  </si>
  <si>
    <t>1:0</t>
  </si>
  <si>
    <t>0：div1 1:div2 2:div3 3:div4</t>
  </si>
  <si>
    <t>0x43</t>
  </si>
  <si>
    <t>0x44440044</t>
  </si>
  <si>
    <t>TC_CAP_SET_RESET_WIDTH&lt;3:0&gt;</t>
  </si>
  <si>
    <t>TC_WAIT_WIDTH&lt;3:0&gt;</t>
  </si>
  <si>
    <t>SEL_VCDET_VP&lt;3:0&gt;</t>
  </si>
  <si>
    <t xml:space="preserve">0:0.6  1:0.65 2:0.7  3:0.75
4:0.8  5:0.85 6:0.9  7:0.95 </t>
  </si>
  <si>
    <t>SEL_VCDET_VN&lt;3:0&gt;</t>
  </si>
  <si>
    <t>0:0.25 1:0.3  2:0.35 3:0.4
4:0.45 5:0.5  6:0.55 7:0.6</t>
  </si>
  <si>
    <t>SEL_TEST_MUX&lt;3:0&gt;</t>
  </si>
  <si>
    <t>15:12</t>
  </si>
  <si>
    <t>SEL_PLLOUT</t>
  </si>
  <si>
    <t>0:loop output   1:ref output</t>
  </si>
  <si>
    <t>SEL_TESTVCO&lt;1:0&gt;</t>
  </si>
  <si>
    <t>10:9</t>
  </si>
  <si>
    <t>PD_TESTOUT</t>
  </si>
  <si>
    <t>SEL_LDO_LOOP&lt;3:0&gt;</t>
  </si>
  <si>
    <t>7:4</t>
  </si>
  <si>
    <t>SEL_LDO_VCO&lt;3:0&gt;</t>
  </si>
  <si>
    <t>3:0</t>
  </si>
  <si>
    <t>0x44</t>
  </si>
  <si>
    <t>0x00202200</t>
  </si>
  <si>
    <t>reserved&lt;7:0&gt;</t>
  </si>
  <si>
    <t>31:24</t>
  </si>
  <si>
    <t>ABS_WAIT_TIME&lt;3:0&gt;</t>
  </si>
  <si>
    <t>ABS_STATE&lt;3:0&gt;</t>
  </si>
  <si>
    <t>ABS_STAT_TIME&lt;3:0&gt;</t>
  </si>
  <si>
    <t>ABS_AVERAGE&lt;3:0&gt;</t>
  </si>
  <si>
    <t>11:8</t>
  </si>
  <si>
    <t>ABS_CODE_DIRECTION</t>
  </si>
  <si>
    <t>ABS_DEBUG_EN</t>
  </si>
  <si>
    <t>SEL_REFCLK</t>
  </si>
  <si>
    <t>4:3</t>
  </si>
  <si>
    <t>EN_REF_DRV</t>
  </si>
  <si>
    <t>TC_POLAR</t>
  </si>
  <si>
    <t>0x45</t>
  </si>
  <si>
    <t>0x00004800</t>
  </si>
  <si>
    <t>reserved&lt;15:0&gt;</t>
  </si>
  <si>
    <t>31:16</t>
  </si>
  <si>
    <t>15</t>
  </si>
  <si>
    <t>SEL_SYS_IBIAS&lt;2:0&gt;</t>
  </si>
  <si>
    <t>14:12</t>
  </si>
  <si>
    <t>SEL_SYS_VCM&lt;2:0&gt;</t>
  </si>
  <si>
    <t>11:9</t>
  </si>
  <si>
    <t>PD_SYS_RCV</t>
  </si>
  <si>
    <t>REG_SYS</t>
  </si>
  <si>
    <t>SYS_SEL</t>
  </si>
  <si>
    <t>DIV_SYS_CLK&lt;1:0&gt;</t>
  </si>
  <si>
    <t>5:4</t>
  </si>
  <si>
    <t>SYS_IGNORE&lt;2:0&gt;</t>
  </si>
  <si>
    <t>3:1</t>
  </si>
  <si>
    <t>PD_SYS_CLK</t>
  </si>
  <si>
    <t>0x46</t>
  </si>
  <si>
    <t>0x00000400</t>
  </si>
  <si>
    <t>reserved&lt;4:0&gt;</t>
  </si>
  <si>
    <t>15:11</t>
  </si>
  <si>
    <t>SEL_VCO_IBIAS&lt;2:0&gt;</t>
  </si>
  <si>
    <t>10:8</t>
  </si>
  <si>
    <t>PD_BG</t>
  </si>
  <si>
    <t>SEL_REF_OP</t>
  </si>
  <si>
    <t>reserved&lt;1:0&gt;</t>
  </si>
  <si>
    <t>BG_TEST_SEL</t>
  </si>
  <si>
    <t>0x47</t>
  </si>
  <si>
    <t>0x28</t>
  </si>
  <si>
    <t>0x29</t>
  </si>
  <si>
    <t>0x2A</t>
  </si>
  <si>
    <t>0x2B</t>
  </si>
  <si>
    <t>0x2C</t>
  </si>
  <si>
    <t>0x2D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</si>
</sst>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B64B"/>
        <bgColor indexed="64"/>
      </patternFill>
    </fill>
    <fill>
      <patternFill patternType="gray125">
        <bgColor rgb="FFEFF692"/>
      </patternFill>
    </fill>
    <fill>
      <patternFill patternType="solid">
        <fgColor rgb="FFEFF69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1" applyFill="1" applyBorder="1" applyAlignment="1">
      <alignment horizontal="center" vertical="center" wrapText="1"/>
    </xf>
    <xf numFmtId="0" fontId="2" fillId="2" borderId="1" xfId="2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2" applyFill="1" applyBorder="1" applyAlignment="1">
      <alignment horizontal="left"/>
    </xf>
    <xf numFmtId="49" fontId="2" fillId="2" borderId="1" xfId="2" applyNumberFormat="1" applyFill="1" applyBorder="1" applyAlignment="1">
      <alignment horizontal="center"/>
    </xf>
    <xf numFmtId="49" fontId="2" fillId="2" borderId="1" xfId="2" applyNumberFormat="1" applyFill="1" applyBorder="1" applyAlignment="1">
      <alignment horizontal="left"/>
    </xf>
    <xf numFmtId="0" fontId="2" fillId="4" borderId="1" xfId="2" applyFill="1" applyBorder="1" applyAlignment="1">
      <alignment horizontal="center"/>
    </xf>
    <xf numFmtId="0" fontId="2" fillId="4" borderId="1" xfId="2" applyFill="1" applyBorder="1" applyAlignment="1">
      <alignment horizontal="left"/>
    </xf>
    <xf numFmtId="49" fontId="2" fillId="4" borderId="1" xfId="2" applyNumberFormat="1" applyFill="1" applyBorder="1" applyAlignment="1">
      <alignment horizontal="center"/>
    </xf>
    <xf numFmtId="49" fontId="2" fillId="4" borderId="1" xfId="2" applyNumberFormat="1" applyFill="1" applyBorder="1" applyAlignment="1">
      <alignment horizontal="left"/>
    </xf>
    <xf numFmtId="49" fontId="2" fillId="4" borderId="1" xfId="2" applyNumberFormat="1" applyFill="1" applyBorder="1" applyAlignment="1">
      <alignment horizontal="left" wrapText="1"/>
    </xf>
    <xf numFmtId="0" fontId="2" fillId="5" borderId="1" xfId="2" applyFill="1" applyBorder="1" applyAlignment="1">
      <alignment horizontal="center"/>
    </xf>
    <xf numFmtId="0" fontId="2" fillId="5" borderId="1" xfId="2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3">
    <cellStyle name="常规" xfId="0" builtinId="0"/>
    <cellStyle name="常规 11 2" xfId="1" xr:uid="{00000000-0005-0000-0000-000001000000}"/>
    <cellStyle name="常规 1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5"/>
  <sheetViews>
    <sheetView tabSelected="1" topLeftCell="A19" workbookViewId="0">
      <selection activeCell="H42" sqref="H42"/>
    </sheetView>
  </sheetViews>
  <sheetFormatPr defaultRowHeight="14.25" x14ac:dyDescent="0.2"/>
  <cols>
    <col min="2" max="2" width="12.875" customWidth="1"/>
    <col min="3" max="3" width="38.75" customWidth="1"/>
    <col min="7" max="7" width="11.625" bestFit="1" customWidth="1"/>
    <col min="8" max="10" width="11.625" customWidth="1"/>
    <col min="11" max="11" width="30.5" bestFit="1" customWidth="1"/>
    <col min="13" max="13" width="41.625" style="24" customWidth="1"/>
    <col min="17" max="17" width="17.375" customWidth="1"/>
    <col min="19" max="19" width="26.875" customWidth="1"/>
    <col min="24" max="24" width="20.5" bestFit="1" customWidth="1"/>
    <col min="29" max="29" width="20.5" bestFit="1" customWidth="1"/>
    <col min="34" max="34" width="20.5" bestFit="1" customWidth="1"/>
  </cols>
  <sheetData>
    <row r="1" spans="1:19" x14ac:dyDescent="0.2">
      <c r="A1" t="s">
        <v>0</v>
      </c>
      <c r="B1" t="str">
        <f>H21</f>
        <v>1F0A0980</v>
      </c>
      <c r="C1" t="s">
        <v>1</v>
      </c>
      <c r="F1" s="1" t="s">
        <v>2</v>
      </c>
      <c r="G1" s="2" t="s">
        <v>3</v>
      </c>
      <c r="H1" s="3" t="str">
        <f>DEC2HEX(I1)</f>
        <v>0</v>
      </c>
      <c r="I1" s="2">
        <f>J4+2*J3</f>
        <v>0</v>
      </c>
      <c r="J1" s="2"/>
      <c r="K1" s="4"/>
      <c r="L1" s="5"/>
      <c r="M1" s="6"/>
      <c r="N1" s="1"/>
    </row>
    <row r="2" spans="1:19" x14ac:dyDescent="0.2">
      <c r="A2" t="s">
        <v>4</v>
      </c>
      <c r="B2" t="str">
        <f>H5</f>
        <v>4102021</v>
      </c>
      <c r="C2" t="s">
        <v>5</v>
      </c>
      <c r="F2" s="7"/>
      <c r="G2" s="8"/>
      <c r="H2" s="8"/>
      <c r="I2" s="8"/>
      <c r="J2" s="8"/>
      <c r="K2" s="9" t="s">
        <v>6</v>
      </c>
      <c r="L2" s="10" t="s">
        <v>7</v>
      </c>
      <c r="M2" s="11"/>
      <c r="N2" s="12" t="s">
        <v>8</v>
      </c>
    </row>
    <row r="3" spans="1:19" x14ac:dyDescent="0.2">
      <c r="A3" t="s">
        <v>9</v>
      </c>
      <c r="B3" t="str">
        <f>H41</f>
        <v>40F3C08</v>
      </c>
      <c r="C3" s="23"/>
      <c r="F3" s="7"/>
      <c r="G3" s="8"/>
      <c r="H3" s="8"/>
      <c r="I3" s="8"/>
      <c r="J3" s="8">
        <v>0</v>
      </c>
      <c r="K3" s="9" t="s">
        <v>10</v>
      </c>
      <c r="L3" s="10" t="s">
        <v>11</v>
      </c>
      <c r="M3" s="11"/>
      <c r="N3" s="12" t="s">
        <v>12</v>
      </c>
    </row>
    <row r="4" spans="1:19" x14ac:dyDescent="0.2">
      <c r="A4" t="s">
        <v>13</v>
      </c>
      <c r="B4" t="str">
        <f>H47</f>
        <v>BB420155</v>
      </c>
      <c r="F4" s="7"/>
      <c r="G4" s="8"/>
      <c r="H4" s="8"/>
      <c r="I4" s="8"/>
      <c r="J4" s="8">
        <v>0</v>
      </c>
      <c r="K4" s="9" t="s">
        <v>14</v>
      </c>
      <c r="L4" s="10" t="s">
        <v>15</v>
      </c>
      <c r="M4" s="11"/>
      <c r="N4" s="12" t="s">
        <v>12</v>
      </c>
    </row>
    <row r="5" spans="1:19" x14ac:dyDescent="0.2">
      <c r="A5" t="s">
        <v>16</v>
      </c>
      <c r="B5" t="str">
        <f>H57</f>
        <v>408100</v>
      </c>
      <c r="F5" s="3" t="s">
        <v>17</v>
      </c>
      <c r="G5" s="3" t="s">
        <v>18</v>
      </c>
      <c r="H5" s="3" t="str">
        <f>DEC2HEX(I5)</f>
        <v>4102021</v>
      </c>
      <c r="I5" s="3">
        <f>J20+2*J19+2^2*J18+2^3*J17+2^4*J16+2^5*J15+2^6*J14+2^7*J13+2^8*J12+2^16*J10+2^24*J8+2^25*J7+2^26*J6</f>
        <v>68165665</v>
      </c>
      <c r="J5" s="3">
        <v>0</v>
      </c>
      <c r="K5" s="13" t="s">
        <v>19</v>
      </c>
      <c r="L5" s="14" t="s">
        <v>20</v>
      </c>
      <c r="M5" s="15"/>
      <c r="N5" s="3" t="s">
        <v>12</v>
      </c>
      <c r="P5" s="3" t="str">
        <f>DEC2HEX(Q5)</f>
        <v>4102001</v>
      </c>
      <c r="Q5" s="3">
        <f>R20+2*R19+2^2*R18+2^3*R17+2^4*R16+2^5*R15+2^6*R14+2^7*R13+2^8*R12+2^16*R10+2^24*R8+2^25*R7+2^26*R6</f>
        <v>68165633</v>
      </c>
      <c r="R5" s="16">
        <f t="shared" ref="R5:R14" si="0">J5</f>
        <v>0</v>
      </c>
      <c r="S5" s="13" t="s">
        <v>19</v>
      </c>
    </row>
    <row r="6" spans="1:19" x14ac:dyDescent="0.2">
      <c r="A6" t="s">
        <v>21</v>
      </c>
      <c r="B6" t="str">
        <f>H69</f>
        <v>49C0</v>
      </c>
      <c r="F6" s="16"/>
      <c r="G6" s="16"/>
      <c r="H6" s="16"/>
      <c r="I6" s="16"/>
      <c r="J6" s="16">
        <v>1</v>
      </c>
      <c r="K6" s="17" t="s">
        <v>22</v>
      </c>
      <c r="L6" s="18" t="s">
        <v>23</v>
      </c>
      <c r="M6" s="19"/>
      <c r="N6" s="16" t="s">
        <v>12</v>
      </c>
      <c r="P6" s="16"/>
      <c r="Q6" s="16"/>
      <c r="R6" s="16">
        <f t="shared" si="0"/>
        <v>1</v>
      </c>
      <c r="S6" s="17" t="s">
        <v>22</v>
      </c>
    </row>
    <row r="7" spans="1:19" x14ac:dyDescent="0.2">
      <c r="A7" t="s">
        <v>24</v>
      </c>
      <c r="B7" t="str">
        <f>H79</f>
        <v>400</v>
      </c>
      <c r="F7" s="16"/>
      <c r="G7" s="16"/>
      <c r="H7" s="16"/>
      <c r="I7" s="16"/>
      <c r="J7" s="16">
        <v>0</v>
      </c>
      <c r="K7" s="17" t="s">
        <v>25</v>
      </c>
      <c r="L7" s="18" t="s">
        <v>26</v>
      </c>
      <c r="M7" s="19"/>
      <c r="N7" s="16" t="s">
        <v>12</v>
      </c>
      <c r="P7" s="16"/>
      <c r="Q7" s="16"/>
      <c r="R7" s="16">
        <f t="shared" si="0"/>
        <v>0</v>
      </c>
      <c r="S7" s="17" t="s">
        <v>25</v>
      </c>
    </row>
    <row r="8" spans="1:19" x14ac:dyDescent="0.2">
      <c r="A8" t="s">
        <v>0</v>
      </c>
      <c r="B8" t="str">
        <f>P21</f>
        <v>1F0A0981</v>
      </c>
      <c r="C8" t="s">
        <v>27</v>
      </c>
      <c r="F8" s="16"/>
      <c r="G8" s="16"/>
      <c r="H8" s="16"/>
      <c r="I8" s="16"/>
      <c r="J8" s="16">
        <v>0</v>
      </c>
      <c r="K8" s="17" t="s">
        <v>28</v>
      </c>
      <c r="L8" s="18" t="s">
        <v>29</v>
      </c>
      <c r="M8" s="19"/>
      <c r="N8" s="16" t="s">
        <v>12</v>
      </c>
      <c r="P8" s="16"/>
      <c r="Q8" s="16"/>
      <c r="R8" s="16">
        <f t="shared" si="0"/>
        <v>0</v>
      </c>
      <c r="S8" s="17" t="s">
        <v>28</v>
      </c>
    </row>
    <row r="9" spans="1:19" x14ac:dyDescent="0.2">
      <c r="A9" t="s">
        <v>0</v>
      </c>
      <c r="B9" t="str">
        <f>P21</f>
        <v>1F0A0981</v>
      </c>
      <c r="C9" t="s">
        <v>27</v>
      </c>
      <c r="F9" s="16"/>
      <c r="G9" s="16"/>
      <c r="H9" s="16"/>
      <c r="I9" s="16"/>
      <c r="J9" s="16">
        <v>0</v>
      </c>
      <c r="K9" s="17" t="s">
        <v>19</v>
      </c>
      <c r="L9" s="18" t="s">
        <v>30</v>
      </c>
      <c r="M9" s="19"/>
      <c r="N9" s="16" t="s">
        <v>12</v>
      </c>
      <c r="P9" s="16"/>
      <c r="Q9" s="16"/>
      <c r="R9" s="16">
        <f t="shared" si="0"/>
        <v>0</v>
      </c>
      <c r="S9" s="17" t="s">
        <v>19</v>
      </c>
    </row>
    <row r="10" spans="1:19" x14ac:dyDescent="0.2">
      <c r="A10" t="s">
        <v>0</v>
      </c>
      <c r="B10" t="str">
        <f>P21</f>
        <v>1F0A0981</v>
      </c>
      <c r="C10" t="s">
        <v>27</v>
      </c>
      <c r="F10" s="16"/>
      <c r="G10" s="16"/>
      <c r="H10" s="16"/>
      <c r="I10" s="16"/>
      <c r="J10" s="16">
        <v>16</v>
      </c>
      <c r="K10" s="17" t="s">
        <v>31</v>
      </c>
      <c r="L10" s="18" t="s">
        <v>32</v>
      </c>
      <c r="M10" s="19"/>
      <c r="N10" s="16" t="s">
        <v>12</v>
      </c>
      <c r="P10" s="16"/>
      <c r="Q10" s="16"/>
      <c r="R10" s="16">
        <f t="shared" si="0"/>
        <v>16</v>
      </c>
      <c r="S10" s="17" t="s">
        <v>31</v>
      </c>
    </row>
    <row r="11" spans="1:19" x14ac:dyDescent="0.2">
      <c r="A11" t="s">
        <v>0</v>
      </c>
      <c r="B11" t="str">
        <f>P21</f>
        <v>1F0A0981</v>
      </c>
      <c r="C11" t="s">
        <v>27</v>
      </c>
      <c r="F11" s="16"/>
      <c r="G11" s="16"/>
      <c r="H11" s="16"/>
      <c r="I11" s="16"/>
      <c r="J11" s="16">
        <v>0</v>
      </c>
      <c r="K11" s="17" t="s">
        <v>19</v>
      </c>
      <c r="L11" s="18" t="s">
        <v>33</v>
      </c>
      <c r="M11" s="19"/>
      <c r="N11" s="16" t="s">
        <v>12</v>
      </c>
      <c r="P11" s="16"/>
      <c r="Q11" s="16"/>
      <c r="R11" s="16">
        <f t="shared" si="0"/>
        <v>0</v>
      </c>
      <c r="S11" s="17" t="s">
        <v>19</v>
      </c>
    </row>
    <row r="12" spans="1:19" x14ac:dyDescent="0.2">
      <c r="A12" t="s">
        <v>0</v>
      </c>
      <c r="B12" t="str">
        <f>U21</f>
        <v>1F0A0983</v>
      </c>
      <c r="C12" t="s">
        <v>34</v>
      </c>
      <c r="F12" s="16"/>
      <c r="G12" s="16"/>
      <c r="H12" s="16"/>
      <c r="I12" s="16"/>
      <c r="J12" s="16">
        <v>32</v>
      </c>
      <c r="K12" s="17" t="s">
        <v>35</v>
      </c>
      <c r="L12" s="18" t="s">
        <v>36</v>
      </c>
      <c r="M12" s="19"/>
      <c r="N12" s="16" t="s">
        <v>12</v>
      </c>
      <c r="P12" s="16"/>
      <c r="Q12" s="16"/>
      <c r="R12" s="16">
        <f t="shared" si="0"/>
        <v>32</v>
      </c>
      <c r="S12" s="17" t="s">
        <v>35</v>
      </c>
    </row>
    <row r="13" spans="1:19" x14ac:dyDescent="0.2">
      <c r="A13" t="s">
        <v>4</v>
      </c>
      <c r="B13" t="str">
        <f>P5</f>
        <v>4102001</v>
      </c>
      <c r="C13" t="s">
        <v>37</v>
      </c>
      <c r="F13" s="16"/>
      <c r="G13" s="16"/>
      <c r="H13" s="16"/>
      <c r="I13" s="16"/>
      <c r="J13" s="16">
        <v>0</v>
      </c>
      <c r="K13" s="17" t="s">
        <v>38</v>
      </c>
      <c r="L13" s="18" t="s">
        <v>39</v>
      </c>
      <c r="M13" s="19"/>
      <c r="N13" s="16" t="s">
        <v>12</v>
      </c>
      <c r="P13" s="16"/>
      <c r="Q13" s="16"/>
      <c r="R13" s="16">
        <f t="shared" si="0"/>
        <v>0</v>
      </c>
      <c r="S13" s="17" t="s">
        <v>38</v>
      </c>
    </row>
    <row r="14" spans="1:19" x14ac:dyDescent="0.2">
      <c r="A14" t="s">
        <v>0</v>
      </c>
      <c r="B14" t="str">
        <f>Z21</f>
        <v>1F0A0883</v>
      </c>
      <c r="C14" t="s">
        <v>40</v>
      </c>
      <c r="F14" s="16"/>
      <c r="G14" s="16"/>
      <c r="H14" s="16"/>
      <c r="I14" s="16"/>
      <c r="J14" s="16">
        <v>0</v>
      </c>
      <c r="K14" s="17" t="s">
        <v>41</v>
      </c>
      <c r="L14" s="18" t="s">
        <v>42</v>
      </c>
      <c r="M14" s="19"/>
      <c r="N14" s="16" t="s">
        <v>12</v>
      </c>
      <c r="P14" s="16"/>
      <c r="Q14" s="16"/>
      <c r="R14" s="16">
        <f t="shared" si="0"/>
        <v>0</v>
      </c>
      <c r="S14" s="17" t="s">
        <v>41</v>
      </c>
    </row>
    <row r="15" spans="1:19" x14ac:dyDescent="0.2">
      <c r="A15" t="s">
        <v>0</v>
      </c>
      <c r="B15" t="str">
        <f>AE21</f>
        <v>1F0A0887</v>
      </c>
      <c r="C15" t="s">
        <v>43</v>
      </c>
      <c r="F15" s="16"/>
      <c r="G15" s="16"/>
      <c r="H15" s="16"/>
      <c r="I15" s="16"/>
      <c r="J15" s="16">
        <v>1</v>
      </c>
      <c r="K15" s="17" t="s">
        <v>44</v>
      </c>
      <c r="L15" s="18" t="s">
        <v>45</v>
      </c>
      <c r="M15" s="19"/>
      <c r="N15" s="16" t="s">
        <v>12</v>
      </c>
      <c r="P15" s="16"/>
      <c r="Q15" s="16"/>
      <c r="R15" s="16">
        <v>0</v>
      </c>
      <c r="S15" s="17" t="s">
        <v>44</v>
      </c>
    </row>
    <row r="16" spans="1:19" x14ac:dyDescent="0.2">
      <c r="F16" s="16"/>
      <c r="G16" s="16"/>
      <c r="H16" s="16"/>
      <c r="I16" s="16"/>
      <c r="J16" s="16">
        <v>0</v>
      </c>
      <c r="K16" s="17" t="s">
        <v>46</v>
      </c>
      <c r="L16" s="18" t="s">
        <v>47</v>
      </c>
      <c r="M16" s="19"/>
      <c r="N16" s="16" t="s">
        <v>12</v>
      </c>
      <c r="P16" s="16"/>
      <c r="Q16" s="16"/>
      <c r="R16" s="16">
        <f t="shared" ref="R16:R39" si="1">J16</f>
        <v>0</v>
      </c>
      <c r="S16" s="17" t="s">
        <v>46</v>
      </c>
    </row>
    <row r="17" spans="3:34" x14ac:dyDescent="0.2">
      <c r="F17" s="16"/>
      <c r="G17" s="16"/>
      <c r="H17" s="16"/>
      <c r="I17" s="16"/>
      <c r="J17" s="16">
        <v>0</v>
      </c>
      <c r="K17" s="17" t="s">
        <v>48</v>
      </c>
      <c r="L17" s="18" t="s">
        <v>49</v>
      </c>
      <c r="M17" s="19"/>
      <c r="N17" s="16" t="s">
        <v>12</v>
      </c>
      <c r="P17" s="16"/>
      <c r="Q17" s="16"/>
      <c r="R17" s="16">
        <f t="shared" si="1"/>
        <v>0</v>
      </c>
      <c r="S17" s="17" t="s">
        <v>48</v>
      </c>
    </row>
    <row r="18" spans="3:34" x14ac:dyDescent="0.2">
      <c r="F18" s="16"/>
      <c r="G18" s="16"/>
      <c r="H18" s="16"/>
      <c r="I18" s="16"/>
      <c r="J18" s="16">
        <v>0</v>
      </c>
      <c r="K18" s="17" t="s">
        <v>50</v>
      </c>
      <c r="L18" s="18" t="s">
        <v>51</v>
      </c>
      <c r="M18" s="19"/>
      <c r="N18" s="16" t="s">
        <v>12</v>
      </c>
      <c r="P18" s="16"/>
      <c r="Q18" s="16"/>
      <c r="R18" s="16">
        <f t="shared" si="1"/>
        <v>0</v>
      </c>
      <c r="S18" s="17" t="s">
        <v>50</v>
      </c>
    </row>
    <row r="19" spans="3:34" x14ac:dyDescent="0.2">
      <c r="F19" s="16"/>
      <c r="G19" s="16"/>
      <c r="H19" s="16"/>
      <c r="I19" s="16"/>
      <c r="J19" s="21">
        <v>0</v>
      </c>
      <c r="K19" s="22" t="s">
        <v>52</v>
      </c>
      <c r="L19" s="18" t="s">
        <v>53</v>
      </c>
      <c r="M19" s="19"/>
      <c r="N19" s="16" t="s">
        <v>12</v>
      </c>
      <c r="P19" s="16"/>
      <c r="Q19" s="16"/>
      <c r="R19" s="16">
        <f t="shared" si="1"/>
        <v>0</v>
      </c>
      <c r="S19" s="17" t="s">
        <v>52</v>
      </c>
    </row>
    <row r="20" spans="3:34" ht="71.25" customHeight="1" x14ac:dyDescent="0.2">
      <c r="C20" s="23" t="s">
        <v>54</v>
      </c>
      <c r="F20" s="16"/>
      <c r="G20" s="16"/>
      <c r="H20" s="16"/>
      <c r="I20" s="16"/>
      <c r="J20" s="21">
        <v>1</v>
      </c>
      <c r="K20" s="22" t="s">
        <v>55</v>
      </c>
      <c r="L20" s="18" t="s">
        <v>15</v>
      </c>
      <c r="M20" s="19"/>
      <c r="N20" s="16" t="s">
        <v>12</v>
      </c>
      <c r="P20" s="16"/>
      <c r="Q20" s="16"/>
      <c r="R20" s="16">
        <f t="shared" si="1"/>
        <v>1</v>
      </c>
      <c r="S20" s="17" t="s">
        <v>55</v>
      </c>
    </row>
    <row r="21" spans="3:34" x14ac:dyDescent="0.2">
      <c r="C21" t="s">
        <v>56</v>
      </c>
      <c r="F21" s="3" t="s">
        <v>57</v>
      </c>
      <c r="G21" s="3" t="s">
        <v>58</v>
      </c>
      <c r="H21" s="3" t="str">
        <f>DEC2HEX(I21)</f>
        <v>1F0A0980</v>
      </c>
      <c r="I21" s="3">
        <f>J40+2*J39+2^2*J38+2^3*J37+2^4*J36+2^5*J35+2^8*J34+2^9*J33+2^10*J32+2^11*J31+2^12*J30+2^16*J28+2^20*J27+2^24*J26+2^25*J25+2^26*J24+2^27*J23+2^28*J22</f>
        <v>520751488</v>
      </c>
      <c r="J21" s="3">
        <v>0</v>
      </c>
      <c r="K21" s="13" t="s">
        <v>59</v>
      </c>
      <c r="L21" s="14" t="s">
        <v>60</v>
      </c>
      <c r="M21" s="15"/>
      <c r="N21" s="3" t="s">
        <v>12</v>
      </c>
      <c r="P21" s="3" t="str">
        <f>DEC2HEX(Q21)</f>
        <v>1F0A0981</v>
      </c>
      <c r="Q21" s="3">
        <f>R40+2*R39+2^2*R38+2^3*R37+2^4*R36+2^5*R35+2^8*R34+2^9*R33+2^10*R32+2^11*R31+2^12*R30+2^16*R28+2^20*R27+2^24*R26+2^25*R25+2^26*R24+2^27*R23+2^28*R22</f>
        <v>520751489</v>
      </c>
      <c r="R21" s="16">
        <f t="shared" si="1"/>
        <v>0</v>
      </c>
      <c r="S21" s="13" t="s">
        <v>59</v>
      </c>
      <c r="U21" s="3" t="str">
        <f>DEC2HEX(V21)</f>
        <v>1F0A0983</v>
      </c>
      <c r="V21" s="3">
        <f>W40+2*W39+2^2*W38+2^3*W37+2^4*W36+2^5*W35+2^8*W34+2^9*W33+2^10*W32+2^11*W31+2^12*W30+2^16*W28+2^20*W27+2^24*W26+2^25*W25+2^26*W24+2^27*W23+2^28*W22</f>
        <v>520751491</v>
      </c>
      <c r="W21" s="16">
        <f t="shared" ref="W21:W38" si="2">R21</f>
        <v>0</v>
      </c>
      <c r="X21" s="13" t="s">
        <v>59</v>
      </c>
      <c r="Z21" s="3" t="str">
        <f>DEC2HEX(AA21)</f>
        <v>1F0A0883</v>
      </c>
      <c r="AA21" s="3">
        <f>AB40+2*AB39+2^2*AB38+2^3*AB37+2^4*AB36+2^5*AB35+2^8*AB34+2^9*AB33+2^10*AB32+2^11*AB31+2^12*AB30+2^16*AB28+2^20*AB27+2^24*AB26+2^25*AB25+2^26*AB24+2^27*AB23+2^28*AB22</f>
        <v>520751235</v>
      </c>
      <c r="AB21" s="16">
        <f t="shared" ref="AB21:AB33" si="3">W21</f>
        <v>0</v>
      </c>
      <c r="AC21" s="13" t="s">
        <v>59</v>
      </c>
      <c r="AE21" s="3" t="str">
        <f>DEC2HEX(AF21)</f>
        <v>1F0A0887</v>
      </c>
      <c r="AF21" s="3">
        <f>AG40+2*AG39+2^2*AG38+2^3*AG37+2^4*AG36+2^5*AG35+2^8*AG34+2^9*AG33+2^10*AG32+2^11*AG31+2^12*AG30+2^16*AG28+2^20*AG27+2^24*AG26+2^25*AG25+2^26*AG24+2^27*AG23+2^28*AG22</f>
        <v>520751239</v>
      </c>
      <c r="AG21" s="16">
        <f t="shared" ref="AG21:AG33" si="4">AB21</f>
        <v>0</v>
      </c>
      <c r="AH21" s="13" t="s">
        <v>59</v>
      </c>
    </row>
    <row r="22" spans="3:34" ht="28.5" customHeight="1" x14ac:dyDescent="0.2">
      <c r="C22" s="23" t="s">
        <v>61</v>
      </c>
      <c r="F22" s="16"/>
      <c r="G22" s="16"/>
      <c r="H22" s="16"/>
      <c r="I22" s="16"/>
      <c r="J22" s="16">
        <v>1</v>
      </c>
      <c r="K22" s="17" t="s">
        <v>62</v>
      </c>
      <c r="L22" s="18" t="s">
        <v>63</v>
      </c>
      <c r="M22" s="19"/>
      <c r="N22" s="16" t="s">
        <v>12</v>
      </c>
      <c r="R22" s="16">
        <f t="shared" si="1"/>
        <v>1</v>
      </c>
      <c r="S22" s="17" t="s">
        <v>62</v>
      </c>
      <c r="W22" s="16">
        <f t="shared" si="2"/>
        <v>1</v>
      </c>
      <c r="X22" s="17" t="s">
        <v>62</v>
      </c>
      <c r="AB22" s="16">
        <f t="shared" si="3"/>
        <v>1</v>
      </c>
      <c r="AC22" s="17" t="s">
        <v>62</v>
      </c>
      <c r="AG22" s="16">
        <f t="shared" si="4"/>
        <v>1</v>
      </c>
      <c r="AH22" s="17" t="s">
        <v>62</v>
      </c>
    </row>
    <row r="23" spans="3:34" ht="28.5" customHeight="1" x14ac:dyDescent="0.2">
      <c r="C23" s="23" t="s">
        <v>64</v>
      </c>
      <c r="F23" s="16"/>
      <c r="G23" s="16"/>
      <c r="H23" s="16"/>
      <c r="I23" s="16"/>
      <c r="J23" s="16">
        <v>1</v>
      </c>
      <c r="K23" s="17" t="s">
        <v>65</v>
      </c>
      <c r="L23" s="18" t="s">
        <v>66</v>
      </c>
      <c r="M23" s="19"/>
      <c r="N23" s="16" t="s">
        <v>12</v>
      </c>
      <c r="R23" s="16">
        <f t="shared" si="1"/>
        <v>1</v>
      </c>
      <c r="S23" s="17" t="s">
        <v>65</v>
      </c>
      <c r="W23" s="16">
        <f t="shared" si="2"/>
        <v>1</v>
      </c>
      <c r="X23" s="17" t="s">
        <v>65</v>
      </c>
      <c r="AB23" s="16">
        <f t="shared" si="3"/>
        <v>1</v>
      </c>
      <c r="AC23" s="17" t="s">
        <v>65</v>
      </c>
      <c r="AG23" s="16">
        <f t="shared" si="4"/>
        <v>1</v>
      </c>
      <c r="AH23" s="17" t="s">
        <v>65</v>
      </c>
    </row>
    <row r="24" spans="3:34" x14ac:dyDescent="0.2">
      <c r="F24" s="16"/>
      <c r="G24" s="16"/>
      <c r="H24" s="16"/>
      <c r="I24" s="16"/>
      <c r="J24" s="16">
        <v>1</v>
      </c>
      <c r="K24" s="17" t="s">
        <v>67</v>
      </c>
      <c r="L24" s="18" t="s">
        <v>68</v>
      </c>
      <c r="M24" s="19"/>
      <c r="N24" s="16" t="s">
        <v>12</v>
      </c>
      <c r="R24" s="16">
        <f t="shared" si="1"/>
        <v>1</v>
      </c>
      <c r="S24" s="17" t="s">
        <v>67</v>
      </c>
      <c r="W24" s="16">
        <f t="shared" si="2"/>
        <v>1</v>
      </c>
      <c r="X24" s="17" t="s">
        <v>67</v>
      </c>
      <c r="AB24" s="16">
        <f t="shared" si="3"/>
        <v>1</v>
      </c>
      <c r="AC24" s="17" t="s">
        <v>67</v>
      </c>
      <c r="AG24" s="16">
        <f t="shared" si="4"/>
        <v>1</v>
      </c>
      <c r="AH24" s="17" t="s">
        <v>67</v>
      </c>
    </row>
    <row r="25" spans="3:34" x14ac:dyDescent="0.2">
      <c r="F25" s="16"/>
      <c r="G25" s="16"/>
      <c r="H25" s="16"/>
      <c r="I25" s="16"/>
      <c r="J25" s="16">
        <v>1</v>
      </c>
      <c r="K25" s="17" t="s">
        <v>69</v>
      </c>
      <c r="L25" s="18" t="s">
        <v>70</v>
      </c>
      <c r="M25" s="19"/>
      <c r="N25" s="16" t="s">
        <v>12</v>
      </c>
      <c r="R25" s="16">
        <f t="shared" si="1"/>
        <v>1</v>
      </c>
      <c r="S25" s="17" t="s">
        <v>69</v>
      </c>
      <c r="W25" s="16">
        <f t="shared" si="2"/>
        <v>1</v>
      </c>
      <c r="X25" s="17" t="s">
        <v>69</v>
      </c>
      <c r="AB25" s="16">
        <f t="shared" si="3"/>
        <v>1</v>
      </c>
      <c r="AC25" s="17" t="s">
        <v>69</v>
      </c>
      <c r="AG25" s="16">
        <f t="shared" si="4"/>
        <v>1</v>
      </c>
      <c r="AH25" s="17" t="s">
        <v>69</v>
      </c>
    </row>
    <row r="26" spans="3:34" x14ac:dyDescent="0.2">
      <c r="F26" s="16"/>
      <c r="G26" s="16"/>
      <c r="H26" s="16"/>
      <c r="I26" s="16"/>
      <c r="J26" s="16">
        <v>1</v>
      </c>
      <c r="K26" s="17" t="s">
        <v>71</v>
      </c>
      <c r="L26" s="18" t="s">
        <v>72</v>
      </c>
      <c r="M26" s="19"/>
      <c r="N26" s="16" t="s">
        <v>12</v>
      </c>
      <c r="R26" s="16">
        <f t="shared" si="1"/>
        <v>1</v>
      </c>
      <c r="S26" s="17" t="s">
        <v>71</v>
      </c>
      <c r="W26" s="16">
        <f t="shared" si="2"/>
        <v>1</v>
      </c>
      <c r="X26" s="17" t="s">
        <v>71</v>
      </c>
      <c r="AB26" s="16">
        <f t="shared" si="3"/>
        <v>1</v>
      </c>
      <c r="AC26" s="17" t="s">
        <v>71</v>
      </c>
      <c r="AG26" s="16">
        <f t="shared" si="4"/>
        <v>1</v>
      </c>
      <c r="AH26" s="17" t="s">
        <v>71</v>
      </c>
    </row>
    <row r="27" spans="3:34" x14ac:dyDescent="0.2">
      <c r="F27" s="16"/>
      <c r="G27" s="16"/>
      <c r="H27" s="16"/>
      <c r="I27" s="16"/>
      <c r="J27" s="16">
        <v>0</v>
      </c>
      <c r="K27" s="17" t="s">
        <v>73</v>
      </c>
      <c r="L27" s="18" t="s">
        <v>74</v>
      </c>
      <c r="M27" s="19"/>
      <c r="N27" s="16" t="s">
        <v>12</v>
      </c>
      <c r="R27" s="16">
        <f t="shared" si="1"/>
        <v>0</v>
      </c>
      <c r="S27" s="17" t="s">
        <v>73</v>
      </c>
      <c r="W27" s="16">
        <f t="shared" si="2"/>
        <v>0</v>
      </c>
      <c r="X27" s="17" t="s">
        <v>73</v>
      </c>
      <c r="AB27" s="16">
        <f t="shared" si="3"/>
        <v>0</v>
      </c>
      <c r="AC27" s="17" t="s">
        <v>73</v>
      </c>
      <c r="AG27" s="16">
        <f t="shared" si="4"/>
        <v>0</v>
      </c>
      <c r="AH27" s="17" t="s">
        <v>73</v>
      </c>
    </row>
    <row r="28" spans="3:34" x14ac:dyDescent="0.2">
      <c r="F28" s="16"/>
      <c r="G28" s="16"/>
      <c r="H28" s="16"/>
      <c r="I28" s="16"/>
      <c r="J28" s="16">
        <v>10</v>
      </c>
      <c r="K28" s="17" t="s">
        <v>75</v>
      </c>
      <c r="L28" s="18" t="s">
        <v>76</v>
      </c>
      <c r="M28" s="19" t="s">
        <v>77</v>
      </c>
      <c r="N28" s="16" t="s">
        <v>12</v>
      </c>
      <c r="R28" s="16">
        <f t="shared" si="1"/>
        <v>10</v>
      </c>
      <c r="S28" s="17" t="s">
        <v>75</v>
      </c>
      <c r="W28" s="16">
        <f t="shared" si="2"/>
        <v>10</v>
      </c>
      <c r="X28" s="17" t="s">
        <v>75</v>
      </c>
      <c r="AB28" s="16">
        <f t="shared" si="3"/>
        <v>10</v>
      </c>
      <c r="AC28" s="17" t="s">
        <v>75</v>
      </c>
      <c r="AG28" s="16">
        <f t="shared" si="4"/>
        <v>10</v>
      </c>
      <c r="AH28" s="17" t="s">
        <v>75</v>
      </c>
    </row>
    <row r="29" spans="3:34" x14ac:dyDescent="0.2">
      <c r="F29" s="16"/>
      <c r="G29" s="16"/>
      <c r="H29" s="16"/>
      <c r="I29" s="16"/>
      <c r="J29" s="16">
        <v>0</v>
      </c>
      <c r="K29" s="17" t="s">
        <v>59</v>
      </c>
      <c r="L29" s="18" t="s">
        <v>78</v>
      </c>
      <c r="M29" s="19"/>
      <c r="N29" s="16" t="s">
        <v>12</v>
      </c>
      <c r="R29" s="16">
        <f t="shared" si="1"/>
        <v>0</v>
      </c>
      <c r="S29" s="17" t="s">
        <v>59</v>
      </c>
      <c r="W29" s="16">
        <f t="shared" si="2"/>
        <v>0</v>
      </c>
      <c r="X29" s="17" t="s">
        <v>59</v>
      </c>
      <c r="AB29" s="16">
        <f t="shared" si="3"/>
        <v>0</v>
      </c>
      <c r="AC29" s="17" t="s">
        <v>59</v>
      </c>
      <c r="AG29" s="16">
        <f t="shared" si="4"/>
        <v>0</v>
      </c>
      <c r="AH29" s="17" t="s">
        <v>59</v>
      </c>
    </row>
    <row r="30" spans="3:34" x14ac:dyDescent="0.2">
      <c r="F30" s="16"/>
      <c r="G30" s="16"/>
      <c r="H30" s="16"/>
      <c r="I30" s="16"/>
      <c r="J30" s="16">
        <v>0</v>
      </c>
      <c r="K30" s="17" t="s">
        <v>79</v>
      </c>
      <c r="L30" s="18" t="s">
        <v>80</v>
      </c>
      <c r="M30" s="19"/>
      <c r="N30" s="16" t="s">
        <v>12</v>
      </c>
      <c r="R30" s="16">
        <f t="shared" si="1"/>
        <v>0</v>
      </c>
      <c r="S30" s="17" t="s">
        <v>79</v>
      </c>
      <c r="W30" s="16">
        <f t="shared" si="2"/>
        <v>0</v>
      </c>
      <c r="X30" s="17" t="s">
        <v>79</v>
      </c>
      <c r="AB30" s="16">
        <f t="shared" si="3"/>
        <v>0</v>
      </c>
      <c r="AC30" s="17" t="s">
        <v>79</v>
      </c>
      <c r="AG30" s="16">
        <f t="shared" si="4"/>
        <v>0</v>
      </c>
      <c r="AH30" s="17" t="s">
        <v>79</v>
      </c>
    </row>
    <row r="31" spans="3:34" x14ac:dyDescent="0.2">
      <c r="F31" s="16"/>
      <c r="G31" s="16"/>
      <c r="H31" s="16"/>
      <c r="I31" s="16"/>
      <c r="J31" s="16">
        <v>1</v>
      </c>
      <c r="K31" s="17" t="s">
        <v>81</v>
      </c>
      <c r="L31" s="18" t="s">
        <v>82</v>
      </c>
      <c r="M31" s="19"/>
      <c r="N31" s="16" t="s">
        <v>12</v>
      </c>
      <c r="R31" s="16">
        <f t="shared" si="1"/>
        <v>1</v>
      </c>
      <c r="S31" s="17" t="s">
        <v>81</v>
      </c>
      <c r="W31" s="16">
        <f t="shared" si="2"/>
        <v>1</v>
      </c>
      <c r="X31" s="17" t="s">
        <v>81</v>
      </c>
      <c r="AB31" s="16">
        <f t="shared" si="3"/>
        <v>1</v>
      </c>
      <c r="AC31" s="17" t="s">
        <v>81</v>
      </c>
      <c r="AG31" s="16">
        <f t="shared" si="4"/>
        <v>1</v>
      </c>
      <c r="AH31" s="17" t="s">
        <v>81</v>
      </c>
    </row>
    <row r="32" spans="3:34" x14ac:dyDescent="0.2">
      <c r="F32" s="16"/>
      <c r="G32" s="16"/>
      <c r="H32" s="16"/>
      <c r="I32" s="16"/>
      <c r="J32" s="16">
        <v>0</v>
      </c>
      <c r="K32" s="17" t="s">
        <v>83</v>
      </c>
      <c r="L32" s="18" t="s">
        <v>84</v>
      </c>
      <c r="M32" s="19"/>
      <c r="N32" s="16" t="s">
        <v>12</v>
      </c>
      <c r="R32" s="16">
        <f t="shared" si="1"/>
        <v>0</v>
      </c>
      <c r="S32" s="17" t="s">
        <v>83</v>
      </c>
      <c r="W32" s="16">
        <f t="shared" si="2"/>
        <v>0</v>
      </c>
      <c r="X32" s="17" t="s">
        <v>83</v>
      </c>
      <c r="AB32" s="16">
        <f t="shared" si="3"/>
        <v>0</v>
      </c>
      <c r="AC32" s="17" t="s">
        <v>83</v>
      </c>
      <c r="AG32" s="16">
        <f t="shared" si="4"/>
        <v>0</v>
      </c>
      <c r="AH32" s="17" t="s">
        <v>83</v>
      </c>
    </row>
    <row r="33" spans="6:34" x14ac:dyDescent="0.2">
      <c r="F33" s="16"/>
      <c r="G33" s="16"/>
      <c r="H33" s="16"/>
      <c r="I33" s="16"/>
      <c r="J33" s="16">
        <v>0</v>
      </c>
      <c r="K33" s="17" t="s">
        <v>85</v>
      </c>
      <c r="L33" s="18" t="s">
        <v>86</v>
      </c>
      <c r="M33" s="19"/>
      <c r="N33" s="16" t="s">
        <v>12</v>
      </c>
      <c r="R33" s="16">
        <f t="shared" si="1"/>
        <v>0</v>
      </c>
      <c r="S33" s="17" t="s">
        <v>85</v>
      </c>
      <c r="W33" s="16">
        <f t="shared" si="2"/>
        <v>0</v>
      </c>
      <c r="X33" s="17" t="s">
        <v>85</v>
      </c>
      <c r="AB33" s="16">
        <f t="shared" si="3"/>
        <v>0</v>
      </c>
      <c r="AC33" s="17" t="s">
        <v>85</v>
      </c>
      <c r="AG33" s="16">
        <f t="shared" si="4"/>
        <v>0</v>
      </c>
      <c r="AH33" s="17" t="s">
        <v>85</v>
      </c>
    </row>
    <row r="34" spans="6:34" x14ac:dyDescent="0.2">
      <c r="F34" s="16"/>
      <c r="G34" s="16"/>
      <c r="H34" s="16"/>
      <c r="I34" s="16"/>
      <c r="J34" s="16">
        <v>1</v>
      </c>
      <c r="K34" s="17" t="s">
        <v>87</v>
      </c>
      <c r="L34" s="18" t="s">
        <v>88</v>
      </c>
      <c r="M34" s="19"/>
      <c r="N34" s="16" t="s">
        <v>12</v>
      </c>
      <c r="R34" s="16">
        <f t="shared" si="1"/>
        <v>1</v>
      </c>
      <c r="S34" s="17" t="s">
        <v>87</v>
      </c>
      <c r="W34" s="16">
        <f t="shared" si="2"/>
        <v>1</v>
      </c>
      <c r="X34" s="17" t="s">
        <v>87</v>
      </c>
      <c r="AB34" s="16">
        <v>0</v>
      </c>
      <c r="AC34" s="17" t="s">
        <v>87</v>
      </c>
      <c r="AG34" s="16">
        <v>0</v>
      </c>
      <c r="AH34" s="17" t="s">
        <v>87</v>
      </c>
    </row>
    <row r="35" spans="6:34" x14ac:dyDescent="0.2">
      <c r="F35" s="16"/>
      <c r="G35" s="16"/>
      <c r="H35" s="16"/>
      <c r="I35" s="16"/>
      <c r="J35" s="16">
        <v>4</v>
      </c>
      <c r="K35" s="17" t="s">
        <v>89</v>
      </c>
      <c r="L35" s="18" t="s">
        <v>90</v>
      </c>
      <c r="M35" s="19"/>
      <c r="N35" s="16" t="s">
        <v>12</v>
      </c>
      <c r="R35" s="16">
        <f t="shared" si="1"/>
        <v>4</v>
      </c>
      <c r="S35" s="17" t="s">
        <v>89</v>
      </c>
      <c r="W35" s="16">
        <f t="shared" si="2"/>
        <v>4</v>
      </c>
      <c r="X35" s="17" t="s">
        <v>89</v>
      </c>
      <c r="AB35" s="16">
        <f>W35</f>
        <v>4</v>
      </c>
      <c r="AC35" s="17" t="s">
        <v>89</v>
      </c>
      <c r="AG35" s="16">
        <f>AB35</f>
        <v>4</v>
      </c>
      <c r="AH35" s="17" t="s">
        <v>89</v>
      </c>
    </row>
    <row r="36" spans="6:34" x14ac:dyDescent="0.2">
      <c r="F36" s="16"/>
      <c r="G36" s="16"/>
      <c r="H36" s="16"/>
      <c r="I36" s="16"/>
      <c r="J36" s="16">
        <v>0</v>
      </c>
      <c r="K36" s="17" t="s">
        <v>91</v>
      </c>
      <c r="L36" s="18" t="s">
        <v>47</v>
      </c>
      <c r="M36" s="19"/>
      <c r="N36" s="16" t="s">
        <v>12</v>
      </c>
      <c r="R36" s="16">
        <f t="shared" si="1"/>
        <v>0</v>
      </c>
      <c r="S36" s="17" t="s">
        <v>91</v>
      </c>
      <c r="W36" s="16">
        <f t="shared" si="2"/>
        <v>0</v>
      </c>
      <c r="X36" s="17" t="s">
        <v>91</v>
      </c>
      <c r="AB36" s="16">
        <f>W36</f>
        <v>0</v>
      </c>
      <c r="AC36" s="17" t="s">
        <v>91</v>
      </c>
      <c r="AG36" s="16">
        <f>AB36</f>
        <v>0</v>
      </c>
      <c r="AH36" s="17" t="s">
        <v>91</v>
      </c>
    </row>
    <row r="37" spans="6:34" x14ac:dyDescent="0.2">
      <c r="F37" s="16"/>
      <c r="G37" s="16"/>
      <c r="H37" s="16"/>
      <c r="I37" s="16"/>
      <c r="J37" s="16">
        <v>0</v>
      </c>
      <c r="K37" s="17" t="s">
        <v>92</v>
      </c>
      <c r="L37" s="18" t="s">
        <v>49</v>
      </c>
      <c r="M37" s="19"/>
      <c r="N37" s="16" t="s">
        <v>12</v>
      </c>
      <c r="R37" s="16">
        <f t="shared" si="1"/>
        <v>0</v>
      </c>
      <c r="S37" s="17" t="s">
        <v>92</v>
      </c>
      <c r="W37" s="16">
        <f t="shared" si="2"/>
        <v>0</v>
      </c>
      <c r="X37" s="17" t="s">
        <v>92</v>
      </c>
      <c r="AB37" s="16">
        <f>W37</f>
        <v>0</v>
      </c>
      <c r="AC37" s="17" t="s">
        <v>92</v>
      </c>
      <c r="AG37" s="16">
        <f>AB37</f>
        <v>0</v>
      </c>
      <c r="AH37" s="17" t="s">
        <v>92</v>
      </c>
    </row>
    <row r="38" spans="6:34" x14ac:dyDescent="0.2">
      <c r="F38" s="16"/>
      <c r="G38" s="16"/>
      <c r="H38" s="16"/>
      <c r="I38" s="16"/>
      <c r="J38" s="16">
        <v>0</v>
      </c>
      <c r="K38" s="17" t="s">
        <v>93</v>
      </c>
      <c r="L38" s="18" t="s">
        <v>51</v>
      </c>
      <c r="M38" s="19"/>
      <c r="N38" s="16" t="s">
        <v>12</v>
      </c>
      <c r="R38" s="16">
        <f t="shared" si="1"/>
        <v>0</v>
      </c>
      <c r="S38" s="17" t="s">
        <v>93</v>
      </c>
      <c r="W38" s="16">
        <f t="shared" si="2"/>
        <v>0</v>
      </c>
      <c r="X38" s="17" t="s">
        <v>93</v>
      </c>
      <c r="AB38" s="16">
        <f>W38</f>
        <v>0</v>
      </c>
      <c r="AC38" s="17" t="s">
        <v>93</v>
      </c>
      <c r="AG38" s="16">
        <v>1</v>
      </c>
      <c r="AH38" s="17" t="s">
        <v>93</v>
      </c>
    </row>
    <row r="39" spans="6:34" x14ac:dyDescent="0.2">
      <c r="F39" s="16"/>
      <c r="G39" s="16"/>
      <c r="H39" s="16"/>
      <c r="I39" s="16"/>
      <c r="J39" s="16">
        <v>0</v>
      </c>
      <c r="K39" s="17" t="s">
        <v>94</v>
      </c>
      <c r="L39" s="18" t="s">
        <v>53</v>
      </c>
      <c r="M39" s="19"/>
      <c r="N39" s="16" t="s">
        <v>12</v>
      </c>
      <c r="R39" s="16">
        <f t="shared" si="1"/>
        <v>0</v>
      </c>
      <c r="S39" s="17" t="s">
        <v>94</v>
      </c>
      <c r="W39" s="16">
        <v>1</v>
      </c>
      <c r="X39" s="17" t="s">
        <v>94</v>
      </c>
      <c r="AB39" s="16">
        <v>1</v>
      </c>
      <c r="AC39" s="17" t="s">
        <v>94</v>
      </c>
      <c r="AG39" s="16">
        <v>1</v>
      </c>
      <c r="AH39" s="17" t="s">
        <v>94</v>
      </c>
    </row>
    <row r="40" spans="6:34" x14ac:dyDescent="0.2">
      <c r="F40" s="16"/>
      <c r="G40" s="16"/>
      <c r="H40" s="16"/>
      <c r="I40" s="16"/>
      <c r="J40" s="16">
        <v>0</v>
      </c>
      <c r="K40" s="17" t="s">
        <v>95</v>
      </c>
      <c r="L40" s="18" t="s">
        <v>15</v>
      </c>
      <c r="M40" s="19"/>
      <c r="N40" s="16" t="s">
        <v>12</v>
      </c>
      <c r="R40" s="16">
        <v>1</v>
      </c>
      <c r="S40" s="17" t="s">
        <v>95</v>
      </c>
      <c r="W40" s="16">
        <f>R40</f>
        <v>1</v>
      </c>
      <c r="X40" s="17" t="s">
        <v>95</v>
      </c>
      <c r="AB40" s="16">
        <f>W40</f>
        <v>1</v>
      </c>
      <c r="AC40" s="17" t="s">
        <v>95</v>
      </c>
      <c r="AG40" s="16">
        <f>AB40</f>
        <v>1</v>
      </c>
      <c r="AH40" s="17" t="s">
        <v>95</v>
      </c>
    </row>
    <row r="41" spans="6:34" x14ac:dyDescent="0.2">
      <c r="F41" s="3" t="s">
        <v>96</v>
      </c>
      <c r="G41" s="3" t="s">
        <v>97</v>
      </c>
      <c r="H41" s="3" t="str">
        <f>DEC2HEX(I41)</f>
        <v>40F3C08</v>
      </c>
      <c r="I41" s="3">
        <f>J46+2^2*J45+2^8*J44+2^16*J43+2^24*J42+2^28*J41</f>
        <v>68107272</v>
      </c>
      <c r="J41" s="3">
        <v>0</v>
      </c>
      <c r="K41" s="13" t="s">
        <v>98</v>
      </c>
      <c r="L41" s="14" t="s">
        <v>99</v>
      </c>
      <c r="M41" s="15" t="s">
        <v>100</v>
      </c>
      <c r="N41" s="3" t="s">
        <v>12</v>
      </c>
    </row>
    <row r="42" spans="6:34" ht="42.75" customHeight="1" x14ac:dyDescent="0.2">
      <c r="F42" s="16"/>
      <c r="G42" s="16"/>
      <c r="H42" s="16"/>
      <c r="I42" s="16"/>
      <c r="J42" s="16">
        <v>4</v>
      </c>
      <c r="K42" s="17" t="s">
        <v>101</v>
      </c>
      <c r="L42" s="18" t="s">
        <v>102</v>
      </c>
      <c r="M42" s="20" t="s">
        <v>103</v>
      </c>
      <c r="N42" s="16" t="s">
        <v>12</v>
      </c>
    </row>
    <row r="43" spans="6:34" x14ac:dyDescent="0.2">
      <c r="F43" s="16"/>
      <c r="G43" s="16"/>
      <c r="H43" s="16"/>
      <c r="I43" s="16"/>
      <c r="J43" s="16">
        <v>15</v>
      </c>
      <c r="K43" s="17" t="s">
        <v>104</v>
      </c>
      <c r="L43" s="18" t="s">
        <v>105</v>
      </c>
      <c r="M43" s="19" t="s">
        <v>106</v>
      </c>
      <c r="N43" s="16" t="s">
        <v>12</v>
      </c>
    </row>
    <row r="44" spans="6:34" x14ac:dyDescent="0.2">
      <c r="F44" s="16"/>
      <c r="G44" s="16"/>
      <c r="H44" s="16"/>
      <c r="I44" s="16"/>
      <c r="J44" s="21">
        <v>60</v>
      </c>
      <c r="K44" s="22" t="s">
        <v>107</v>
      </c>
      <c r="L44" s="18" t="s">
        <v>108</v>
      </c>
      <c r="M44" s="19" t="s">
        <v>109</v>
      </c>
      <c r="N44" s="16" t="s">
        <v>12</v>
      </c>
    </row>
    <row r="45" spans="6:34" x14ac:dyDescent="0.2">
      <c r="F45" s="16"/>
      <c r="G45" s="16"/>
      <c r="H45" s="16"/>
      <c r="I45" s="16"/>
      <c r="J45" s="16">
        <v>2</v>
      </c>
      <c r="K45" s="17" t="s">
        <v>110</v>
      </c>
      <c r="L45" s="18" t="s">
        <v>111</v>
      </c>
      <c r="M45" s="19" t="s">
        <v>112</v>
      </c>
      <c r="N45" s="16" t="s">
        <v>12</v>
      </c>
    </row>
    <row r="46" spans="6:34" x14ac:dyDescent="0.2">
      <c r="F46" s="16"/>
      <c r="G46" s="16"/>
      <c r="H46" s="16"/>
      <c r="I46" s="16"/>
      <c r="J46" s="16">
        <v>0</v>
      </c>
      <c r="K46" s="17" t="s">
        <v>113</v>
      </c>
      <c r="L46" s="18" t="s">
        <v>114</v>
      </c>
      <c r="M46" s="19" t="s">
        <v>115</v>
      </c>
      <c r="N46" s="16"/>
    </row>
    <row r="47" spans="6:34" x14ac:dyDescent="0.2">
      <c r="F47" s="3" t="s">
        <v>116</v>
      </c>
      <c r="G47" s="3" t="s">
        <v>117</v>
      </c>
      <c r="H47" s="3" t="str">
        <f>DEC2HEX(I47)</f>
        <v>BB420155</v>
      </c>
      <c r="I47" s="3">
        <f>J56+2^4*J55+2^8*J54+2^9*J53+2^11*J52+2^12*J51+2^16*J50+2^20*J49+2^24*J48+2^28*J47</f>
        <v>3141665109</v>
      </c>
      <c r="J47" s="3">
        <v>11</v>
      </c>
      <c r="K47" s="13" t="s">
        <v>118</v>
      </c>
      <c r="L47" s="14" t="s">
        <v>99</v>
      </c>
      <c r="M47" s="15"/>
      <c r="N47" s="3" t="s">
        <v>12</v>
      </c>
    </row>
    <row r="48" spans="6:34" x14ac:dyDescent="0.2">
      <c r="F48" s="16"/>
      <c r="G48" s="16"/>
      <c r="H48" s="16"/>
      <c r="I48" s="16"/>
      <c r="J48" s="16">
        <v>11</v>
      </c>
      <c r="K48" s="17" t="s">
        <v>119</v>
      </c>
      <c r="L48" s="18" t="s">
        <v>102</v>
      </c>
      <c r="M48" s="19"/>
      <c r="N48" s="16" t="s">
        <v>12</v>
      </c>
    </row>
    <row r="49" spans="6:14" ht="28.5" customHeight="1" x14ac:dyDescent="0.2">
      <c r="F49" s="16"/>
      <c r="G49" s="16"/>
      <c r="H49" s="16"/>
      <c r="I49" s="16"/>
      <c r="J49" s="16">
        <v>4</v>
      </c>
      <c r="K49" s="17" t="s">
        <v>120</v>
      </c>
      <c r="L49" s="18" t="s">
        <v>74</v>
      </c>
      <c r="M49" s="20" t="s">
        <v>121</v>
      </c>
      <c r="N49" s="16" t="s">
        <v>12</v>
      </c>
    </row>
    <row r="50" spans="6:14" ht="28.5" customHeight="1" x14ac:dyDescent="0.2">
      <c r="F50" s="16"/>
      <c r="G50" s="16"/>
      <c r="H50" s="16"/>
      <c r="I50" s="16"/>
      <c r="J50" s="16">
        <v>2</v>
      </c>
      <c r="K50" s="17" t="s">
        <v>122</v>
      </c>
      <c r="L50" s="18" t="s">
        <v>76</v>
      </c>
      <c r="M50" s="20" t="s">
        <v>123</v>
      </c>
      <c r="N50" s="16" t="s">
        <v>12</v>
      </c>
    </row>
    <row r="51" spans="6:14" x14ac:dyDescent="0.2">
      <c r="F51" s="16"/>
      <c r="G51" s="16"/>
      <c r="H51" s="16"/>
      <c r="I51" s="16"/>
      <c r="J51" s="16">
        <v>0</v>
      </c>
      <c r="K51" s="17" t="s">
        <v>124</v>
      </c>
      <c r="L51" s="18" t="s">
        <v>125</v>
      </c>
      <c r="M51" s="19"/>
      <c r="N51" s="16" t="s">
        <v>12</v>
      </c>
    </row>
    <row r="52" spans="6:14" x14ac:dyDescent="0.2">
      <c r="F52" s="16"/>
      <c r="G52" s="16"/>
      <c r="H52" s="16"/>
      <c r="I52" s="16"/>
      <c r="J52" s="16">
        <v>0</v>
      </c>
      <c r="K52" s="17" t="s">
        <v>126</v>
      </c>
      <c r="L52" s="18" t="s">
        <v>82</v>
      </c>
      <c r="M52" s="19" t="s">
        <v>127</v>
      </c>
      <c r="N52" s="16" t="s">
        <v>12</v>
      </c>
    </row>
    <row r="53" spans="6:14" x14ac:dyDescent="0.2">
      <c r="F53" s="16"/>
      <c r="G53" s="16"/>
      <c r="H53" s="16"/>
      <c r="I53" s="16"/>
      <c r="J53" s="16">
        <v>0</v>
      </c>
      <c r="K53" s="17" t="s">
        <v>128</v>
      </c>
      <c r="L53" s="18" t="s">
        <v>129</v>
      </c>
      <c r="M53" s="19"/>
      <c r="N53" s="16" t="s">
        <v>12</v>
      </c>
    </row>
    <row r="54" spans="6:14" x14ac:dyDescent="0.2">
      <c r="F54" s="16"/>
      <c r="G54" s="16"/>
      <c r="H54" s="16"/>
      <c r="I54" s="16"/>
      <c r="J54" s="16">
        <v>1</v>
      </c>
      <c r="K54" s="17" t="s">
        <v>130</v>
      </c>
      <c r="L54" s="18" t="s">
        <v>88</v>
      </c>
      <c r="M54" s="19"/>
      <c r="N54" s="16" t="s">
        <v>12</v>
      </c>
    </row>
    <row r="55" spans="6:14" x14ac:dyDescent="0.2">
      <c r="F55" s="16"/>
      <c r="G55" s="16"/>
      <c r="H55" s="16"/>
      <c r="I55" s="16"/>
      <c r="J55" s="16">
        <v>5</v>
      </c>
      <c r="K55" s="17" t="s">
        <v>131</v>
      </c>
      <c r="L55" s="18" t="s">
        <v>132</v>
      </c>
      <c r="M55" s="19"/>
      <c r="N55" s="16" t="s">
        <v>12</v>
      </c>
    </row>
    <row r="56" spans="6:14" x14ac:dyDescent="0.2">
      <c r="F56" s="16"/>
      <c r="G56" s="16"/>
      <c r="H56" s="16"/>
      <c r="I56" s="16"/>
      <c r="J56" s="16">
        <v>5</v>
      </c>
      <c r="K56" s="17" t="s">
        <v>133</v>
      </c>
      <c r="L56" s="18" t="s">
        <v>134</v>
      </c>
      <c r="M56" s="19"/>
      <c r="N56" s="16" t="s">
        <v>12</v>
      </c>
    </row>
    <row r="57" spans="6:14" x14ac:dyDescent="0.2">
      <c r="F57" s="3" t="s">
        <v>135</v>
      </c>
      <c r="G57" s="3" t="s">
        <v>136</v>
      </c>
      <c r="H57" s="3" t="str">
        <f>DEC2HEX(I57)</f>
        <v>408100</v>
      </c>
      <c r="I57" s="3">
        <f>J68+2*J67+2^2*J66+2^3*J65+2^5*J64+2^6*J63+2^8*J61+2^12*J60+2^16*J59+2^20*J58</f>
        <v>4227328</v>
      </c>
      <c r="J57" s="3">
        <v>0</v>
      </c>
      <c r="K57" s="13" t="s">
        <v>137</v>
      </c>
      <c r="L57" s="14" t="s">
        <v>138</v>
      </c>
      <c r="M57" s="15"/>
      <c r="N57" s="3" t="s">
        <v>12</v>
      </c>
    </row>
    <row r="58" spans="6:14" x14ac:dyDescent="0.2">
      <c r="F58" s="16"/>
      <c r="G58" s="16"/>
      <c r="H58" s="16"/>
      <c r="I58" s="16"/>
      <c r="J58" s="16">
        <v>4</v>
      </c>
      <c r="K58" s="17" t="s">
        <v>139</v>
      </c>
      <c r="L58" s="18" t="s">
        <v>74</v>
      </c>
      <c r="M58" s="19"/>
      <c r="N58" s="16" t="s">
        <v>12</v>
      </c>
    </row>
    <row r="59" spans="6:14" x14ac:dyDescent="0.2">
      <c r="F59" s="16"/>
      <c r="G59" s="16"/>
      <c r="H59" s="16"/>
      <c r="I59" s="16"/>
      <c r="J59" s="16">
        <v>0</v>
      </c>
      <c r="K59" s="17" t="s">
        <v>140</v>
      </c>
      <c r="L59" s="18" t="s">
        <v>76</v>
      </c>
      <c r="M59" s="19"/>
      <c r="N59" s="16" t="s">
        <v>12</v>
      </c>
    </row>
    <row r="60" spans="6:14" x14ac:dyDescent="0.2">
      <c r="F60" s="16"/>
      <c r="G60" s="16"/>
      <c r="H60" s="16"/>
      <c r="I60" s="16"/>
      <c r="J60" s="16">
        <v>8</v>
      </c>
      <c r="K60" s="17" t="s">
        <v>141</v>
      </c>
      <c r="L60" s="18" t="s">
        <v>125</v>
      </c>
      <c r="M60" s="19"/>
      <c r="N60" s="16" t="s">
        <v>12</v>
      </c>
    </row>
    <row r="61" spans="6:14" x14ac:dyDescent="0.2">
      <c r="F61" s="16"/>
      <c r="G61" s="16"/>
      <c r="H61" s="16"/>
      <c r="I61" s="16"/>
      <c r="J61" s="16">
        <v>1</v>
      </c>
      <c r="K61" s="17" t="s">
        <v>142</v>
      </c>
      <c r="L61" s="18" t="s">
        <v>143</v>
      </c>
      <c r="M61" s="19"/>
      <c r="N61" s="16" t="s">
        <v>12</v>
      </c>
    </row>
    <row r="62" spans="6:14" x14ac:dyDescent="0.2">
      <c r="F62" s="16"/>
      <c r="G62" s="16"/>
      <c r="H62" s="16"/>
      <c r="I62" s="16"/>
      <c r="J62" s="16">
        <v>0</v>
      </c>
      <c r="K62" s="17" t="s">
        <v>19</v>
      </c>
      <c r="L62" s="18" t="s">
        <v>39</v>
      </c>
      <c r="M62" s="19"/>
      <c r="N62" s="16" t="s">
        <v>12</v>
      </c>
    </row>
    <row r="63" spans="6:14" x14ac:dyDescent="0.2">
      <c r="F63" s="16"/>
      <c r="G63" s="16"/>
      <c r="H63" s="16"/>
      <c r="I63" s="16"/>
      <c r="J63" s="16">
        <v>0</v>
      </c>
      <c r="K63" s="17" t="s">
        <v>144</v>
      </c>
      <c r="L63" s="18" t="s">
        <v>42</v>
      </c>
      <c r="M63" s="19"/>
      <c r="N63" s="16" t="s">
        <v>12</v>
      </c>
    </row>
    <row r="64" spans="6:14" x14ac:dyDescent="0.2">
      <c r="F64" s="16"/>
      <c r="G64" s="16"/>
      <c r="H64" s="16"/>
      <c r="I64" s="16"/>
      <c r="J64" s="16">
        <v>0</v>
      </c>
      <c r="K64" s="17" t="s">
        <v>145</v>
      </c>
      <c r="L64" s="18" t="s">
        <v>45</v>
      </c>
      <c r="M64" s="19"/>
      <c r="N64" s="16" t="s">
        <v>12</v>
      </c>
    </row>
    <row r="65" spans="6:14" x14ac:dyDescent="0.2">
      <c r="F65" s="16"/>
      <c r="G65" s="16"/>
      <c r="H65" s="16"/>
      <c r="I65" s="16"/>
      <c r="J65" s="16">
        <v>0</v>
      </c>
      <c r="K65" s="17" t="s">
        <v>146</v>
      </c>
      <c r="L65" s="18" t="s">
        <v>147</v>
      </c>
      <c r="M65" s="19"/>
      <c r="N65" s="16" t="s">
        <v>12</v>
      </c>
    </row>
    <row r="66" spans="6:14" x14ac:dyDescent="0.2">
      <c r="F66" s="16"/>
      <c r="G66" s="16"/>
      <c r="H66" s="16"/>
      <c r="I66" s="16"/>
      <c r="J66" s="16">
        <v>0</v>
      </c>
      <c r="K66" s="17" t="s">
        <v>148</v>
      </c>
      <c r="L66" s="18" t="s">
        <v>51</v>
      </c>
      <c r="M66" s="19"/>
      <c r="N66" s="16" t="s">
        <v>12</v>
      </c>
    </row>
    <row r="67" spans="6:14" x14ac:dyDescent="0.2">
      <c r="F67" s="16"/>
      <c r="G67" s="16"/>
      <c r="H67" s="16"/>
      <c r="I67" s="16"/>
      <c r="J67" s="16">
        <v>0</v>
      </c>
      <c r="K67" s="17" t="s">
        <v>149</v>
      </c>
      <c r="L67" s="18" t="s">
        <v>53</v>
      </c>
      <c r="M67" s="19"/>
      <c r="N67" s="16" t="s">
        <v>12</v>
      </c>
    </row>
    <row r="68" spans="6:14" x14ac:dyDescent="0.2">
      <c r="F68" s="16"/>
      <c r="G68" s="16"/>
      <c r="H68" s="16"/>
      <c r="I68" s="16"/>
      <c r="J68" s="16">
        <v>0</v>
      </c>
      <c r="K68" s="17" t="s">
        <v>19</v>
      </c>
      <c r="L68" s="18" t="s">
        <v>15</v>
      </c>
      <c r="M68" s="19"/>
      <c r="N68" s="16" t="s">
        <v>12</v>
      </c>
    </row>
    <row r="69" spans="6:14" x14ac:dyDescent="0.2">
      <c r="F69" s="3" t="s">
        <v>150</v>
      </c>
      <c r="G69" s="3" t="s">
        <v>151</v>
      </c>
      <c r="H69" s="3" t="str">
        <f>DEC2HEX(I69)</f>
        <v>49C0</v>
      </c>
      <c r="I69" s="3">
        <f>J78+2*J77+2^4*J76+2^6*J75+2^7*J74+2^8*J73+2^9*J72+2^12*J71</f>
        <v>18880</v>
      </c>
      <c r="J69" s="3">
        <v>0</v>
      </c>
      <c r="K69" s="13" t="s">
        <v>152</v>
      </c>
      <c r="L69" s="14" t="s">
        <v>153</v>
      </c>
      <c r="M69" s="15"/>
      <c r="N69" s="3" t="s">
        <v>12</v>
      </c>
    </row>
    <row r="70" spans="6:14" x14ac:dyDescent="0.2">
      <c r="F70" s="16"/>
      <c r="G70" s="16"/>
      <c r="H70" s="16"/>
      <c r="I70" s="16"/>
      <c r="J70" s="16">
        <v>0</v>
      </c>
      <c r="K70" s="17" t="s">
        <v>19</v>
      </c>
      <c r="L70" s="18" t="s">
        <v>154</v>
      </c>
      <c r="M70" s="19"/>
      <c r="N70" s="16" t="s">
        <v>12</v>
      </c>
    </row>
    <row r="71" spans="6:14" x14ac:dyDescent="0.2">
      <c r="F71" s="16"/>
      <c r="G71" s="16"/>
      <c r="H71" s="16"/>
      <c r="I71" s="16"/>
      <c r="J71" s="16">
        <v>4</v>
      </c>
      <c r="K71" s="17" t="s">
        <v>155</v>
      </c>
      <c r="L71" s="18" t="s">
        <v>156</v>
      </c>
      <c r="M71" s="19"/>
      <c r="N71" s="16" t="s">
        <v>12</v>
      </c>
    </row>
    <row r="72" spans="6:14" x14ac:dyDescent="0.2">
      <c r="F72" s="16"/>
      <c r="G72" s="16"/>
      <c r="H72" s="16"/>
      <c r="I72" s="16"/>
      <c r="J72" s="16">
        <v>4</v>
      </c>
      <c r="K72" s="17" t="s">
        <v>157</v>
      </c>
      <c r="L72" s="18" t="s">
        <v>158</v>
      </c>
      <c r="M72" s="19"/>
      <c r="N72" s="16" t="s">
        <v>12</v>
      </c>
    </row>
    <row r="73" spans="6:14" x14ac:dyDescent="0.2">
      <c r="F73" s="16"/>
      <c r="G73" s="16"/>
      <c r="H73" s="16"/>
      <c r="I73" s="16"/>
      <c r="J73" s="16">
        <v>1</v>
      </c>
      <c r="K73" s="17" t="s">
        <v>159</v>
      </c>
      <c r="L73" s="18" t="s">
        <v>88</v>
      </c>
      <c r="M73" s="19"/>
      <c r="N73" s="16" t="s">
        <v>12</v>
      </c>
    </row>
    <row r="74" spans="6:14" x14ac:dyDescent="0.2">
      <c r="F74" s="16"/>
      <c r="G74" s="16"/>
      <c r="H74" s="16"/>
      <c r="I74" s="16"/>
      <c r="J74" s="16">
        <v>1</v>
      </c>
      <c r="K74" s="17" t="s">
        <v>160</v>
      </c>
      <c r="L74" s="18" t="s">
        <v>39</v>
      </c>
      <c r="M74" s="19"/>
      <c r="N74" s="16" t="s">
        <v>12</v>
      </c>
    </row>
    <row r="75" spans="6:14" x14ac:dyDescent="0.2">
      <c r="F75" s="16"/>
      <c r="G75" s="16"/>
      <c r="H75" s="16"/>
      <c r="I75" s="16"/>
      <c r="J75" s="16">
        <v>1</v>
      </c>
      <c r="K75" s="17" t="s">
        <v>161</v>
      </c>
      <c r="L75" s="18" t="s">
        <v>42</v>
      </c>
      <c r="M75" s="19"/>
      <c r="N75" s="16" t="s">
        <v>12</v>
      </c>
    </row>
    <row r="76" spans="6:14" x14ac:dyDescent="0.2">
      <c r="F76" s="16"/>
      <c r="G76" s="16"/>
      <c r="H76" s="16"/>
      <c r="I76" s="16"/>
      <c r="J76" s="16">
        <v>0</v>
      </c>
      <c r="K76" s="17" t="s">
        <v>162</v>
      </c>
      <c r="L76" s="18" t="s">
        <v>163</v>
      </c>
      <c r="M76" s="19"/>
      <c r="N76" s="16" t="s">
        <v>12</v>
      </c>
    </row>
    <row r="77" spans="6:14" x14ac:dyDescent="0.2">
      <c r="F77" s="16"/>
      <c r="G77" s="16"/>
      <c r="H77" s="16"/>
      <c r="I77" s="16"/>
      <c r="J77" s="16">
        <v>0</v>
      </c>
      <c r="K77" s="17" t="s">
        <v>164</v>
      </c>
      <c r="L77" s="18" t="s">
        <v>165</v>
      </c>
      <c r="M77" s="19"/>
      <c r="N77" s="16" t="s">
        <v>12</v>
      </c>
    </row>
    <row r="78" spans="6:14" x14ac:dyDescent="0.2">
      <c r="F78" s="16"/>
      <c r="G78" s="16"/>
      <c r="H78" s="16"/>
      <c r="I78" s="16"/>
      <c r="J78" s="16">
        <v>0</v>
      </c>
      <c r="K78" s="17" t="s">
        <v>166</v>
      </c>
      <c r="L78" s="18" t="s">
        <v>15</v>
      </c>
      <c r="M78" s="19"/>
      <c r="N78" s="16" t="s">
        <v>12</v>
      </c>
    </row>
    <row r="79" spans="6:14" x14ac:dyDescent="0.2">
      <c r="F79" s="3" t="s">
        <v>167</v>
      </c>
      <c r="G79" s="3" t="s">
        <v>168</v>
      </c>
      <c r="H79" s="3" t="str">
        <f>DEC2HEX(I79)</f>
        <v>400</v>
      </c>
      <c r="I79" s="3">
        <f>J85+2^4*J84+2^6*J83+2^7*J82+2^8*J81</f>
        <v>1024</v>
      </c>
      <c r="J79" s="3">
        <v>0</v>
      </c>
      <c r="K79" s="13" t="s">
        <v>152</v>
      </c>
      <c r="L79" s="14" t="s">
        <v>153</v>
      </c>
      <c r="M79" s="15"/>
      <c r="N79" s="3" t="s">
        <v>12</v>
      </c>
    </row>
    <row r="80" spans="6:14" x14ac:dyDescent="0.2">
      <c r="F80" s="16"/>
      <c r="G80" s="16"/>
      <c r="H80" s="16"/>
      <c r="I80" s="16"/>
      <c r="J80" s="16">
        <v>0</v>
      </c>
      <c r="K80" s="17" t="s">
        <v>169</v>
      </c>
      <c r="L80" s="18" t="s">
        <v>170</v>
      </c>
      <c r="M80" s="19"/>
      <c r="N80" s="16" t="s">
        <v>12</v>
      </c>
    </row>
    <row r="81" spans="6:14" x14ac:dyDescent="0.2">
      <c r="F81" s="16"/>
      <c r="G81" s="16"/>
      <c r="H81" s="16"/>
      <c r="I81" s="16"/>
      <c r="J81" s="16">
        <v>4</v>
      </c>
      <c r="K81" s="17" t="s">
        <v>171</v>
      </c>
      <c r="L81" s="18" t="s">
        <v>172</v>
      </c>
      <c r="M81" s="19"/>
      <c r="N81" s="16" t="s">
        <v>12</v>
      </c>
    </row>
    <row r="82" spans="6:14" x14ac:dyDescent="0.2">
      <c r="F82" s="16"/>
      <c r="G82" s="16"/>
      <c r="H82" s="16"/>
      <c r="I82" s="16"/>
      <c r="J82" s="16">
        <v>0</v>
      </c>
      <c r="K82" s="17" t="s">
        <v>173</v>
      </c>
      <c r="L82" s="18" t="s">
        <v>39</v>
      </c>
      <c r="M82" s="19"/>
      <c r="N82" s="16" t="s">
        <v>12</v>
      </c>
    </row>
    <row r="83" spans="6:14" x14ac:dyDescent="0.2">
      <c r="F83" s="16"/>
      <c r="G83" s="16"/>
      <c r="H83" s="16"/>
      <c r="I83" s="16"/>
      <c r="J83" s="16">
        <v>0</v>
      </c>
      <c r="K83" s="17" t="s">
        <v>174</v>
      </c>
      <c r="L83" s="18" t="s">
        <v>42</v>
      </c>
      <c r="M83" s="19"/>
      <c r="N83" s="16" t="s">
        <v>12</v>
      </c>
    </row>
    <row r="84" spans="6:14" x14ac:dyDescent="0.2">
      <c r="F84" s="16"/>
      <c r="G84" s="16"/>
      <c r="H84" s="16"/>
      <c r="I84" s="16"/>
      <c r="J84" s="16">
        <v>0</v>
      </c>
      <c r="K84" s="17" t="s">
        <v>175</v>
      </c>
      <c r="L84" s="18" t="s">
        <v>163</v>
      </c>
      <c r="M84" s="19"/>
      <c r="N84" s="16" t="s">
        <v>12</v>
      </c>
    </row>
    <row r="85" spans="6:14" x14ac:dyDescent="0.2">
      <c r="F85" s="16"/>
      <c r="G85" s="16"/>
      <c r="H85" s="16"/>
      <c r="I85" s="16"/>
      <c r="J85" s="16">
        <v>0</v>
      </c>
      <c r="K85" s="17" t="s">
        <v>176</v>
      </c>
      <c r="L85" s="18" t="s">
        <v>134</v>
      </c>
      <c r="M85" s="19"/>
      <c r="N85" s="16" t="s">
        <v>12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5"/>
  <sheetViews>
    <sheetView workbookViewId="0">
      <selection activeCell="J53" sqref="J53"/>
    </sheetView>
  </sheetViews>
  <sheetFormatPr defaultRowHeight="14.25" x14ac:dyDescent="0.2"/>
  <cols>
    <col min="2" max="2" width="12.875" customWidth="1"/>
    <col min="3" max="3" width="38.75" customWidth="1"/>
    <col min="7" max="7" width="11.625" bestFit="1" customWidth="1"/>
    <col min="8" max="10" width="11.625" customWidth="1"/>
    <col min="11" max="11" width="30.5" bestFit="1" customWidth="1"/>
    <col min="13" max="13" width="41.625" style="24" customWidth="1"/>
    <col min="17" max="17" width="17.375" customWidth="1"/>
    <col min="19" max="19" width="26.875" customWidth="1"/>
    <col min="24" max="24" width="20.5" bestFit="1" customWidth="1"/>
    <col min="29" max="29" width="20.5" bestFit="1" customWidth="1"/>
    <col min="34" max="34" width="20.5" bestFit="1" customWidth="1"/>
  </cols>
  <sheetData>
    <row r="1" spans="1:19" x14ac:dyDescent="0.2">
      <c r="A1" t="s">
        <v>0</v>
      </c>
      <c r="B1" t="str">
        <f>H21</f>
        <v>1F0A0B80</v>
      </c>
      <c r="C1" t="s">
        <v>1</v>
      </c>
      <c r="F1" s="1" t="s">
        <v>2</v>
      </c>
      <c r="G1" s="2" t="s">
        <v>3</v>
      </c>
      <c r="H1" s="3" t="str">
        <f>DEC2HEX(I1)</f>
        <v>0</v>
      </c>
      <c r="I1" s="2">
        <f>J4+2*J3</f>
        <v>0</v>
      </c>
      <c r="J1" s="2"/>
      <c r="K1" s="4"/>
      <c r="L1" s="5"/>
      <c r="M1" s="6"/>
      <c r="N1" s="1"/>
    </row>
    <row r="2" spans="1:19" x14ac:dyDescent="0.2">
      <c r="A2" t="s">
        <v>4</v>
      </c>
      <c r="B2" t="str">
        <f>H5</f>
        <v>4102023</v>
      </c>
      <c r="C2" t="s">
        <v>5</v>
      </c>
      <c r="F2" s="7"/>
      <c r="G2" s="8"/>
      <c r="H2" s="8"/>
      <c r="I2" s="8"/>
      <c r="J2" s="8"/>
      <c r="K2" s="9" t="s">
        <v>6</v>
      </c>
      <c r="L2" s="10" t="s">
        <v>7</v>
      </c>
      <c r="M2" s="11"/>
      <c r="N2" s="12" t="s">
        <v>8</v>
      </c>
    </row>
    <row r="3" spans="1:19" x14ac:dyDescent="0.2">
      <c r="A3" t="s">
        <v>9</v>
      </c>
      <c r="B3" t="str">
        <f>H41</f>
        <v>40F0A04</v>
      </c>
      <c r="C3" s="23"/>
      <c r="F3" s="7"/>
      <c r="G3" s="8"/>
      <c r="H3" s="8"/>
      <c r="I3" s="8"/>
      <c r="J3" s="8">
        <v>0</v>
      </c>
      <c r="K3" s="9" t="s">
        <v>10</v>
      </c>
      <c r="L3" s="10" t="s">
        <v>11</v>
      </c>
      <c r="M3" s="11"/>
      <c r="N3" s="12" t="s">
        <v>12</v>
      </c>
    </row>
    <row r="4" spans="1:19" x14ac:dyDescent="0.2">
      <c r="A4" t="s">
        <v>13</v>
      </c>
      <c r="B4" t="str">
        <f>H47</f>
        <v>BB420955</v>
      </c>
      <c r="F4" s="7"/>
      <c r="G4" s="8"/>
      <c r="H4" s="8"/>
      <c r="I4" s="8"/>
      <c r="J4" s="8">
        <v>0</v>
      </c>
      <c r="K4" s="9" t="s">
        <v>14</v>
      </c>
      <c r="L4" s="10" t="s">
        <v>15</v>
      </c>
      <c r="M4" s="11"/>
      <c r="N4" s="12" t="s">
        <v>12</v>
      </c>
    </row>
    <row r="5" spans="1:19" x14ac:dyDescent="0.2">
      <c r="A5" t="s">
        <v>16</v>
      </c>
      <c r="B5" t="str">
        <f>H57</f>
        <v>408100</v>
      </c>
      <c r="F5" s="3" t="s">
        <v>17</v>
      </c>
      <c r="G5" s="3" t="s">
        <v>18</v>
      </c>
      <c r="H5" s="3" t="str">
        <f>DEC2HEX(I5)</f>
        <v>4102023</v>
      </c>
      <c r="I5" s="3">
        <f>J20+2*J19+2^2*J18+2^3*J17+2^4*J16+2^5*J15+2^6*J14+2^7*J13+2^8*J12+2^16*J10+2^24*J8+2^25*J7+2^26*J6</f>
        <v>68165667</v>
      </c>
      <c r="J5" s="3">
        <v>0</v>
      </c>
      <c r="K5" s="13" t="s">
        <v>19</v>
      </c>
      <c r="L5" s="14" t="s">
        <v>20</v>
      </c>
      <c r="M5" s="15"/>
      <c r="N5" s="3" t="s">
        <v>12</v>
      </c>
      <c r="P5" s="3" t="str">
        <f>DEC2HEX(Q5)</f>
        <v>4102003</v>
      </c>
      <c r="Q5" s="3">
        <f>R20+2*R19+2^2*R18+2^3*R17+2^4*R16+2^5*R15+2^6*R14+2^7*R13+2^8*R12+2^16*R10+2^24*R8+2^25*R7+2^26*R6</f>
        <v>68165635</v>
      </c>
      <c r="R5" s="16">
        <f t="shared" ref="R5:R14" si="0">J5</f>
        <v>0</v>
      </c>
      <c r="S5" s="13" t="s">
        <v>19</v>
      </c>
    </row>
    <row r="6" spans="1:19" x14ac:dyDescent="0.2">
      <c r="A6" t="s">
        <v>21</v>
      </c>
      <c r="B6" t="str">
        <f>H69</f>
        <v>49C0</v>
      </c>
      <c r="F6" s="16"/>
      <c r="G6" s="16"/>
      <c r="H6" s="16"/>
      <c r="I6" s="16"/>
      <c r="J6" s="16">
        <v>1</v>
      </c>
      <c r="K6" s="17" t="s">
        <v>22</v>
      </c>
      <c r="L6" s="18" t="s">
        <v>23</v>
      </c>
      <c r="M6" s="19"/>
      <c r="N6" s="16" t="s">
        <v>12</v>
      </c>
      <c r="P6" s="16"/>
      <c r="Q6" s="16"/>
      <c r="R6" s="16">
        <f t="shared" si="0"/>
        <v>1</v>
      </c>
      <c r="S6" s="17" t="s">
        <v>22</v>
      </c>
    </row>
    <row r="7" spans="1:19" x14ac:dyDescent="0.2">
      <c r="A7" t="s">
        <v>24</v>
      </c>
      <c r="B7" t="str">
        <f>H79</f>
        <v>400</v>
      </c>
      <c r="F7" s="16"/>
      <c r="G7" s="16"/>
      <c r="H7" s="16"/>
      <c r="I7" s="16"/>
      <c r="J7" s="16">
        <v>0</v>
      </c>
      <c r="K7" s="17" t="s">
        <v>25</v>
      </c>
      <c r="L7" s="18" t="s">
        <v>26</v>
      </c>
      <c r="M7" s="19"/>
      <c r="N7" s="16" t="s">
        <v>12</v>
      </c>
      <c r="P7" s="16"/>
      <c r="Q7" s="16"/>
      <c r="R7" s="16">
        <f t="shared" si="0"/>
        <v>0</v>
      </c>
      <c r="S7" s="17" t="s">
        <v>25</v>
      </c>
    </row>
    <row r="8" spans="1:19" x14ac:dyDescent="0.2">
      <c r="F8" s="16"/>
      <c r="G8" s="16"/>
      <c r="H8" s="16"/>
      <c r="I8" s="16"/>
      <c r="J8" s="16">
        <v>0</v>
      </c>
      <c r="K8" s="17" t="s">
        <v>28</v>
      </c>
      <c r="L8" s="18" t="s">
        <v>29</v>
      </c>
      <c r="M8" s="19"/>
      <c r="N8" s="16" t="s">
        <v>12</v>
      </c>
      <c r="P8" s="16"/>
      <c r="Q8" s="16"/>
      <c r="R8" s="16">
        <f t="shared" si="0"/>
        <v>0</v>
      </c>
      <c r="S8" s="17" t="s">
        <v>28</v>
      </c>
    </row>
    <row r="9" spans="1:19" x14ac:dyDescent="0.2">
      <c r="F9" s="16"/>
      <c r="G9" s="16"/>
      <c r="H9" s="16"/>
      <c r="I9" s="16"/>
      <c r="J9" s="16">
        <v>0</v>
      </c>
      <c r="K9" s="17" t="s">
        <v>19</v>
      </c>
      <c r="L9" s="18" t="s">
        <v>30</v>
      </c>
      <c r="M9" s="19"/>
      <c r="N9" s="16" t="s">
        <v>12</v>
      </c>
      <c r="P9" s="16"/>
      <c r="Q9" s="16"/>
      <c r="R9" s="16">
        <f t="shared" si="0"/>
        <v>0</v>
      </c>
      <c r="S9" s="17" t="s">
        <v>19</v>
      </c>
    </row>
    <row r="10" spans="1:19" x14ac:dyDescent="0.2">
      <c r="F10" s="16"/>
      <c r="G10" s="16"/>
      <c r="H10" s="16"/>
      <c r="I10" s="16"/>
      <c r="J10" s="16">
        <v>16</v>
      </c>
      <c r="K10" s="17" t="s">
        <v>31</v>
      </c>
      <c r="L10" s="18" t="s">
        <v>32</v>
      </c>
      <c r="M10" s="19"/>
      <c r="N10" s="16" t="s">
        <v>12</v>
      </c>
      <c r="P10" s="16"/>
      <c r="Q10" s="16"/>
      <c r="R10" s="16">
        <f t="shared" si="0"/>
        <v>16</v>
      </c>
      <c r="S10" s="17" t="s">
        <v>31</v>
      </c>
    </row>
    <row r="11" spans="1:19" x14ac:dyDescent="0.2">
      <c r="F11" s="16"/>
      <c r="G11" s="16"/>
      <c r="H11" s="16"/>
      <c r="I11" s="16"/>
      <c r="J11" s="16">
        <v>0</v>
      </c>
      <c r="K11" s="17" t="s">
        <v>19</v>
      </c>
      <c r="L11" s="18" t="s">
        <v>33</v>
      </c>
      <c r="M11" s="19"/>
      <c r="N11" s="16" t="s">
        <v>12</v>
      </c>
      <c r="P11" s="16"/>
      <c r="Q11" s="16"/>
      <c r="R11" s="16">
        <f t="shared" si="0"/>
        <v>0</v>
      </c>
      <c r="S11" s="17" t="s">
        <v>19</v>
      </c>
    </row>
    <row r="12" spans="1:19" x14ac:dyDescent="0.2">
      <c r="F12" s="16"/>
      <c r="G12" s="16"/>
      <c r="H12" s="16"/>
      <c r="I12" s="16"/>
      <c r="J12" s="16">
        <v>32</v>
      </c>
      <c r="K12" s="17" t="s">
        <v>35</v>
      </c>
      <c r="L12" s="18" t="s">
        <v>36</v>
      </c>
      <c r="M12" s="19"/>
      <c r="N12" s="16" t="s">
        <v>12</v>
      </c>
      <c r="P12" s="16"/>
      <c r="Q12" s="16"/>
      <c r="R12" s="16">
        <f t="shared" si="0"/>
        <v>32</v>
      </c>
      <c r="S12" s="17" t="s">
        <v>35</v>
      </c>
    </row>
    <row r="13" spans="1:19" x14ac:dyDescent="0.2">
      <c r="F13" s="16"/>
      <c r="G13" s="16"/>
      <c r="H13" s="16"/>
      <c r="I13" s="16"/>
      <c r="J13" s="16">
        <v>0</v>
      </c>
      <c r="K13" s="17" t="s">
        <v>38</v>
      </c>
      <c r="L13" s="18" t="s">
        <v>39</v>
      </c>
      <c r="M13" s="19"/>
      <c r="N13" s="16" t="s">
        <v>12</v>
      </c>
      <c r="P13" s="16"/>
      <c r="Q13" s="16"/>
      <c r="R13" s="16">
        <f t="shared" si="0"/>
        <v>0</v>
      </c>
      <c r="S13" s="17" t="s">
        <v>38</v>
      </c>
    </row>
    <row r="14" spans="1:19" x14ac:dyDescent="0.2">
      <c r="F14" s="16"/>
      <c r="G14" s="16"/>
      <c r="H14" s="16"/>
      <c r="I14" s="16"/>
      <c r="J14" s="16">
        <v>0</v>
      </c>
      <c r="K14" s="17" t="s">
        <v>41</v>
      </c>
      <c r="L14" s="18" t="s">
        <v>42</v>
      </c>
      <c r="M14" s="19"/>
      <c r="N14" s="16" t="s">
        <v>12</v>
      </c>
      <c r="P14" s="16"/>
      <c r="Q14" s="16"/>
      <c r="R14" s="16">
        <f t="shared" si="0"/>
        <v>0</v>
      </c>
      <c r="S14" s="17" t="s">
        <v>41</v>
      </c>
    </row>
    <row r="15" spans="1:19" x14ac:dyDescent="0.2">
      <c r="F15" s="16"/>
      <c r="G15" s="16"/>
      <c r="H15" s="16"/>
      <c r="I15" s="16"/>
      <c r="J15" s="16">
        <v>1</v>
      </c>
      <c r="K15" s="17" t="s">
        <v>44</v>
      </c>
      <c r="L15" s="18" t="s">
        <v>45</v>
      </c>
      <c r="M15" s="19"/>
      <c r="N15" s="16" t="s">
        <v>12</v>
      </c>
      <c r="P15" s="16"/>
      <c r="Q15" s="16"/>
      <c r="R15" s="16">
        <v>0</v>
      </c>
      <c r="S15" s="17" t="s">
        <v>44</v>
      </c>
    </row>
    <row r="16" spans="1:19" x14ac:dyDescent="0.2">
      <c r="F16" s="16"/>
      <c r="G16" s="16"/>
      <c r="H16" s="16"/>
      <c r="I16" s="16"/>
      <c r="J16" s="16">
        <v>0</v>
      </c>
      <c r="K16" s="17" t="s">
        <v>46</v>
      </c>
      <c r="L16" s="18" t="s">
        <v>47</v>
      </c>
      <c r="M16" s="19"/>
      <c r="N16" s="16" t="s">
        <v>12</v>
      </c>
      <c r="P16" s="16"/>
      <c r="Q16" s="16"/>
      <c r="R16" s="16">
        <f t="shared" ref="R16:R39" si="1">J16</f>
        <v>0</v>
      </c>
      <c r="S16" s="17" t="s">
        <v>46</v>
      </c>
    </row>
    <row r="17" spans="6:34" x14ac:dyDescent="0.2">
      <c r="F17" s="16"/>
      <c r="G17" s="16"/>
      <c r="H17" s="16"/>
      <c r="I17" s="16"/>
      <c r="J17" s="16">
        <v>0</v>
      </c>
      <c r="K17" s="17" t="s">
        <v>48</v>
      </c>
      <c r="L17" s="18" t="s">
        <v>49</v>
      </c>
      <c r="M17" s="19"/>
      <c r="N17" s="16" t="s">
        <v>12</v>
      </c>
      <c r="P17" s="16"/>
      <c r="Q17" s="16"/>
      <c r="R17" s="16">
        <f t="shared" si="1"/>
        <v>0</v>
      </c>
      <c r="S17" s="17" t="s">
        <v>48</v>
      </c>
    </row>
    <row r="18" spans="6:34" x14ac:dyDescent="0.2">
      <c r="F18" s="16"/>
      <c r="G18" s="16"/>
      <c r="H18" s="16"/>
      <c r="I18" s="16"/>
      <c r="J18" s="16">
        <v>0</v>
      </c>
      <c r="K18" s="17" t="s">
        <v>50</v>
      </c>
      <c r="L18" s="18" t="s">
        <v>51</v>
      </c>
      <c r="M18" s="19"/>
      <c r="N18" s="16" t="s">
        <v>12</v>
      </c>
      <c r="P18" s="16"/>
      <c r="Q18" s="16"/>
      <c r="R18" s="16">
        <f t="shared" si="1"/>
        <v>0</v>
      </c>
      <c r="S18" s="17" t="s">
        <v>50</v>
      </c>
    </row>
    <row r="19" spans="6:34" x14ac:dyDescent="0.2">
      <c r="F19" s="16"/>
      <c r="G19" s="16"/>
      <c r="H19" s="16"/>
      <c r="I19" s="16"/>
      <c r="J19" s="16">
        <v>1</v>
      </c>
      <c r="K19" s="17" t="s">
        <v>52</v>
      </c>
      <c r="L19" s="18" t="s">
        <v>53</v>
      </c>
      <c r="M19" s="19"/>
      <c r="N19" s="16" t="s">
        <v>12</v>
      </c>
      <c r="P19" s="16"/>
      <c r="Q19" s="16"/>
      <c r="R19" s="16">
        <f t="shared" si="1"/>
        <v>1</v>
      </c>
      <c r="S19" s="17" t="s">
        <v>52</v>
      </c>
    </row>
    <row r="20" spans="6:34" x14ac:dyDescent="0.2">
      <c r="F20" s="16"/>
      <c r="G20" s="16"/>
      <c r="H20" s="16"/>
      <c r="I20" s="16"/>
      <c r="J20" s="16">
        <v>1</v>
      </c>
      <c r="K20" s="17" t="s">
        <v>55</v>
      </c>
      <c r="L20" s="18" t="s">
        <v>15</v>
      </c>
      <c r="M20" s="19"/>
      <c r="N20" s="16" t="s">
        <v>12</v>
      </c>
      <c r="P20" s="16"/>
      <c r="Q20" s="16"/>
      <c r="R20" s="16">
        <f t="shared" si="1"/>
        <v>1</v>
      </c>
      <c r="S20" s="17" t="s">
        <v>55</v>
      </c>
    </row>
    <row r="21" spans="6:34" x14ac:dyDescent="0.2">
      <c r="F21" s="3" t="s">
        <v>57</v>
      </c>
      <c r="G21" s="3" t="s">
        <v>58</v>
      </c>
      <c r="H21" s="3" t="str">
        <f>DEC2HEX(I21)</f>
        <v>1F0A0B80</v>
      </c>
      <c r="I21" s="3">
        <f>J40+2*J39+2^2*J38+2^3*J37+2^4*J36+2^5*J35+2^8*J34+2^9*J33+2^10*J32+2^11*J31+2^12*J30+2^16*J28+2^20*J27+2^24*J26+2^25*J25+2^26*J24+2^27*J23+2^28*J22</f>
        <v>520752000</v>
      </c>
      <c r="J21" s="3">
        <v>0</v>
      </c>
      <c r="K21" s="13" t="s">
        <v>59</v>
      </c>
      <c r="L21" s="14" t="s">
        <v>60</v>
      </c>
      <c r="M21" s="15"/>
      <c r="N21" s="3" t="s">
        <v>12</v>
      </c>
      <c r="P21" s="3" t="str">
        <f>DEC2HEX(Q21)</f>
        <v>1F0A0B81</v>
      </c>
      <c r="Q21" s="3">
        <f>R40+2*R39+2^2*R38+2^3*R37+2^4*R36+2^5*R35+2^8*R34+2^9*R33+2^10*R32+2^11*R31+2^12*R30+2^16*R28+2^20*R27+2^24*R26+2^25*R25+2^26*R24+2^27*R23+2^28*R22</f>
        <v>520752001</v>
      </c>
      <c r="R21" s="16">
        <f t="shared" si="1"/>
        <v>0</v>
      </c>
      <c r="S21" s="13" t="s">
        <v>59</v>
      </c>
      <c r="U21" s="3" t="str">
        <f>DEC2HEX(V21)</f>
        <v>1F0A0B83</v>
      </c>
      <c r="V21" s="3">
        <f>W40+2*W39+2^2*W38+2^3*W37+2^4*W36+2^5*W35+2^8*W34+2^9*W33+2^10*W32+2^11*W31+2^12*W30+2^16*W28+2^20*W27+2^24*W26+2^25*W25+2^26*W24+2^27*W23+2^28*W22</f>
        <v>520752003</v>
      </c>
      <c r="W21" s="16">
        <f t="shared" ref="W21:W38" si="2">R21</f>
        <v>0</v>
      </c>
      <c r="X21" s="13" t="s">
        <v>59</v>
      </c>
      <c r="Z21" s="3" t="str">
        <f>DEC2HEX(AA21)</f>
        <v>1F0A0A83</v>
      </c>
      <c r="AA21" s="3">
        <f>AB40+2*AB39+2^2*AB38+2^3*AB37+2^4*AB36+2^5*AB35+2^8*AB34+2^9*AB33+2^10*AB32+2^11*AB31+2^12*AB30+2^16*AB28+2^20*AB27+2^24*AB26+2^25*AB25+2^26*AB24+2^27*AB23+2^28*AB22</f>
        <v>520751747</v>
      </c>
      <c r="AB21" s="16">
        <f t="shared" ref="AB21:AB33" si="3">W21</f>
        <v>0</v>
      </c>
      <c r="AC21" s="13" t="s">
        <v>59</v>
      </c>
      <c r="AE21" s="3" t="str">
        <f>DEC2HEX(AF21)</f>
        <v>1F0A0A87</v>
      </c>
      <c r="AF21" s="3">
        <f>AG40+2*AG39+2^2*AG38+2^3*AG37+2^4*AG36+2^5*AG35+2^8*AG34+2^9*AG33+2^10*AG32+2^11*AG31+2^12*AG30+2^16*AG28+2^20*AG27+2^24*AG26+2^25*AG25+2^26*AG24+2^27*AG23+2^28*AG22</f>
        <v>520751751</v>
      </c>
      <c r="AG21" s="16">
        <f t="shared" ref="AG21:AG33" si="4">AB21</f>
        <v>0</v>
      </c>
      <c r="AH21" s="13" t="s">
        <v>59</v>
      </c>
    </row>
    <row r="22" spans="6:34" x14ac:dyDescent="0.2">
      <c r="F22" s="16"/>
      <c r="G22" s="16"/>
      <c r="H22" s="16"/>
      <c r="I22" s="16"/>
      <c r="J22" s="16">
        <v>1</v>
      </c>
      <c r="K22" s="17" t="s">
        <v>62</v>
      </c>
      <c r="L22" s="18" t="s">
        <v>63</v>
      </c>
      <c r="M22" s="19"/>
      <c r="N22" s="16" t="s">
        <v>12</v>
      </c>
      <c r="R22" s="16">
        <f t="shared" si="1"/>
        <v>1</v>
      </c>
      <c r="S22" s="17" t="s">
        <v>62</v>
      </c>
      <c r="W22" s="16">
        <f t="shared" si="2"/>
        <v>1</v>
      </c>
      <c r="X22" s="17" t="s">
        <v>62</v>
      </c>
      <c r="AB22" s="16">
        <f t="shared" si="3"/>
        <v>1</v>
      </c>
      <c r="AC22" s="17" t="s">
        <v>62</v>
      </c>
      <c r="AG22" s="16">
        <f t="shared" si="4"/>
        <v>1</v>
      </c>
      <c r="AH22" s="17" t="s">
        <v>62</v>
      </c>
    </row>
    <row r="23" spans="6:34" x14ac:dyDescent="0.2">
      <c r="F23" s="16"/>
      <c r="G23" s="16"/>
      <c r="H23" s="16"/>
      <c r="I23" s="16"/>
      <c r="J23" s="16">
        <v>1</v>
      </c>
      <c r="K23" s="17" t="s">
        <v>65</v>
      </c>
      <c r="L23" s="18" t="s">
        <v>66</v>
      </c>
      <c r="M23" s="19"/>
      <c r="N23" s="16" t="s">
        <v>12</v>
      </c>
      <c r="R23" s="16">
        <f t="shared" si="1"/>
        <v>1</v>
      </c>
      <c r="S23" s="17" t="s">
        <v>65</v>
      </c>
      <c r="W23" s="16">
        <f t="shared" si="2"/>
        <v>1</v>
      </c>
      <c r="X23" s="17" t="s">
        <v>65</v>
      </c>
      <c r="AB23" s="16">
        <f t="shared" si="3"/>
        <v>1</v>
      </c>
      <c r="AC23" s="17" t="s">
        <v>65</v>
      </c>
      <c r="AG23" s="16">
        <f t="shared" si="4"/>
        <v>1</v>
      </c>
      <c r="AH23" s="17" t="s">
        <v>65</v>
      </c>
    </row>
    <row r="24" spans="6:34" x14ac:dyDescent="0.2">
      <c r="F24" s="16"/>
      <c r="G24" s="16"/>
      <c r="H24" s="16"/>
      <c r="I24" s="16"/>
      <c r="J24" s="16">
        <v>1</v>
      </c>
      <c r="K24" s="17" t="s">
        <v>67</v>
      </c>
      <c r="L24" s="18" t="s">
        <v>68</v>
      </c>
      <c r="M24" s="19"/>
      <c r="N24" s="16" t="s">
        <v>12</v>
      </c>
      <c r="R24" s="16">
        <f t="shared" si="1"/>
        <v>1</v>
      </c>
      <c r="S24" s="17" t="s">
        <v>67</v>
      </c>
      <c r="W24" s="16">
        <f t="shared" si="2"/>
        <v>1</v>
      </c>
      <c r="X24" s="17" t="s">
        <v>67</v>
      </c>
      <c r="AB24" s="16">
        <f t="shared" si="3"/>
        <v>1</v>
      </c>
      <c r="AC24" s="17" t="s">
        <v>67</v>
      </c>
      <c r="AG24" s="16">
        <f t="shared" si="4"/>
        <v>1</v>
      </c>
      <c r="AH24" s="17" t="s">
        <v>67</v>
      </c>
    </row>
    <row r="25" spans="6:34" x14ac:dyDescent="0.2">
      <c r="F25" s="16"/>
      <c r="G25" s="16"/>
      <c r="H25" s="16"/>
      <c r="I25" s="16"/>
      <c r="J25" s="16">
        <v>1</v>
      </c>
      <c r="K25" s="17" t="s">
        <v>69</v>
      </c>
      <c r="L25" s="18" t="s">
        <v>70</v>
      </c>
      <c r="M25" s="19"/>
      <c r="N25" s="16" t="s">
        <v>12</v>
      </c>
      <c r="R25" s="16">
        <f t="shared" si="1"/>
        <v>1</v>
      </c>
      <c r="S25" s="17" t="s">
        <v>69</v>
      </c>
      <c r="W25" s="16">
        <f t="shared" si="2"/>
        <v>1</v>
      </c>
      <c r="X25" s="17" t="s">
        <v>69</v>
      </c>
      <c r="AB25" s="16">
        <f t="shared" si="3"/>
        <v>1</v>
      </c>
      <c r="AC25" s="17" t="s">
        <v>69</v>
      </c>
      <c r="AG25" s="16">
        <f t="shared" si="4"/>
        <v>1</v>
      </c>
      <c r="AH25" s="17" t="s">
        <v>69</v>
      </c>
    </row>
    <row r="26" spans="6:34" x14ac:dyDescent="0.2">
      <c r="F26" s="16"/>
      <c r="G26" s="16"/>
      <c r="H26" s="16"/>
      <c r="I26" s="16"/>
      <c r="J26" s="16">
        <v>1</v>
      </c>
      <c r="K26" s="17" t="s">
        <v>71</v>
      </c>
      <c r="L26" s="18" t="s">
        <v>72</v>
      </c>
      <c r="M26" s="19"/>
      <c r="N26" s="16" t="s">
        <v>12</v>
      </c>
      <c r="R26" s="16">
        <f t="shared" si="1"/>
        <v>1</v>
      </c>
      <c r="S26" s="17" t="s">
        <v>71</v>
      </c>
      <c r="W26" s="16">
        <f t="shared" si="2"/>
        <v>1</v>
      </c>
      <c r="X26" s="17" t="s">
        <v>71</v>
      </c>
      <c r="AB26" s="16">
        <f t="shared" si="3"/>
        <v>1</v>
      </c>
      <c r="AC26" s="17" t="s">
        <v>71</v>
      </c>
      <c r="AG26" s="16">
        <f t="shared" si="4"/>
        <v>1</v>
      </c>
      <c r="AH26" s="17" t="s">
        <v>71</v>
      </c>
    </row>
    <row r="27" spans="6:34" x14ac:dyDescent="0.2">
      <c r="F27" s="16"/>
      <c r="G27" s="16"/>
      <c r="H27" s="16"/>
      <c r="I27" s="16"/>
      <c r="J27" s="16">
        <v>0</v>
      </c>
      <c r="K27" s="17" t="s">
        <v>73</v>
      </c>
      <c r="L27" s="18" t="s">
        <v>74</v>
      </c>
      <c r="M27" s="19"/>
      <c r="N27" s="16" t="s">
        <v>12</v>
      </c>
      <c r="R27" s="16">
        <f t="shared" si="1"/>
        <v>0</v>
      </c>
      <c r="S27" s="17" t="s">
        <v>73</v>
      </c>
      <c r="W27" s="16">
        <f t="shared" si="2"/>
        <v>0</v>
      </c>
      <c r="X27" s="17" t="s">
        <v>73</v>
      </c>
      <c r="AB27" s="16">
        <f t="shared" si="3"/>
        <v>0</v>
      </c>
      <c r="AC27" s="17" t="s">
        <v>73</v>
      </c>
      <c r="AG27" s="16">
        <f t="shared" si="4"/>
        <v>0</v>
      </c>
      <c r="AH27" s="17" t="s">
        <v>73</v>
      </c>
    </row>
    <row r="28" spans="6:34" x14ac:dyDescent="0.2">
      <c r="F28" s="16"/>
      <c r="G28" s="16"/>
      <c r="H28" s="16"/>
      <c r="I28" s="16"/>
      <c r="J28" s="16">
        <v>10</v>
      </c>
      <c r="K28" s="17" t="s">
        <v>75</v>
      </c>
      <c r="L28" s="18" t="s">
        <v>76</v>
      </c>
      <c r="M28" s="19" t="s">
        <v>77</v>
      </c>
      <c r="N28" s="16" t="s">
        <v>12</v>
      </c>
      <c r="R28" s="16">
        <f t="shared" si="1"/>
        <v>10</v>
      </c>
      <c r="S28" s="17" t="s">
        <v>75</v>
      </c>
      <c r="W28" s="16">
        <f t="shared" si="2"/>
        <v>10</v>
      </c>
      <c r="X28" s="17" t="s">
        <v>75</v>
      </c>
      <c r="AB28" s="16">
        <f t="shared" si="3"/>
        <v>10</v>
      </c>
      <c r="AC28" s="17" t="s">
        <v>75</v>
      </c>
      <c r="AG28" s="16">
        <f t="shared" si="4"/>
        <v>10</v>
      </c>
      <c r="AH28" s="17" t="s">
        <v>75</v>
      </c>
    </row>
    <row r="29" spans="6:34" x14ac:dyDescent="0.2">
      <c r="F29" s="16"/>
      <c r="G29" s="16"/>
      <c r="H29" s="16"/>
      <c r="I29" s="16"/>
      <c r="J29" s="16">
        <v>0</v>
      </c>
      <c r="K29" s="17" t="s">
        <v>59</v>
      </c>
      <c r="L29" s="18" t="s">
        <v>78</v>
      </c>
      <c r="M29" s="19"/>
      <c r="N29" s="16" t="s">
        <v>12</v>
      </c>
      <c r="R29" s="16">
        <f t="shared" si="1"/>
        <v>0</v>
      </c>
      <c r="S29" s="17" t="s">
        <v>59</v>
      </c>
      <c r="W29" s="16">
        <f t="shared" si="2"/>
        <v>0</v>
      </c>
      <c r="X29" s="17" t="s">
        <v>59</v>
      </c>
      <c r="AB29" s="16">
        <f t="shared" si="3"/>
        <v>0</v>
      </c>
      <c r="AC29" s="17" t="s">
        <v>59</v>
      </c>
      <c r="AG29" s="16">
        <f t="shared" si="4"/>
        <v>0</v>
      </c>
      <c r="AH29" s="17" t="s">
        <v>59</v>
      </c>
    </row>
    <row r="30" spans="6:34" x14ac:dyDescent="0.2">
      <c r="F30" s="16"/>
      <c r="G30" s="16"/>
      <c r="H30" s="16"/>
      <c r="I30" s="16"/>
      <c r="J30" s="16">
        <v>0</v>
      </c>
      <c r="K30" s="17" t="s">
        <v>79</v>
      </c>
      <c r="L30" s="18" t="s">
        <v>80</v>
      </c>
      <c r="M30" s="19"/>
      <c r="N30" s="16" t="s">
        <v>12</v>
      </c>
      <c r="R30" s="16">
        <f t="shared" si="1"/>
        <v>0</v>
      </c>
      <c r="S30" s="17" t="s">
        <v>79</v>
      </c>
      <c r="W30" s="16">
        <f t="shared" si="2"/>
        <v>0</v>
      </c>
      <c r="X30" s="17" t="s">
        <v>79</v>
      </c>
      <c r="AB30" s="16">
        <f t="shared" si="3"/>
        <v>0</v>
      </c>
      <c r="AC30" s="17" t="s">
        <v>79</v>
      </c>
      <c r="AG30" s="16">
        <f t="shared" si="4"/>
        <v>0</v>
      </c>
      <c r="AH30" s="17" t="s">
        <v>79</v>
      </c>
    </row>
    <row r="31" spans="6:34" x14ac:dyDescent="0.2">
      <c r="F31" s="16"/>
      <c r="G31" s="16"/>
      <c r="H31" s="16"/>
      <c r="I31" s="16"/>
      <c r="J31" s="16">
        <v>1</v>
      </c>
      <c r="K31" s="17" t="s">
        <v>81</v>
      </c>
      <c r="L31" s="18" t="s">
        <v>82</v>
      </c>
      <c r="M31" s="19"/>
      <c r="N31" s="16" t="s">
        <v>12</v>
      </c>
      <c r="R31" s="16">
        <f t="shared" si="1"/>
        <v>1</v>
      </c>
      <c r="S31" s="17" t="s">
        <v>81</v>
      </c>
      <c r="W31" s="16">
        <f t="shared" si="2"/>
        <v>1</v>
      </c>
      <c r="X31" s="17" t="s">
        <v>81</v>
      </c>
      <c r="AB31" s="16">
        <f t="shared" si="3"/>
        <v>1</v>
      </c>
      <c r="AC31" s="17" t="s">
        <v>81</v>
      </c>
      <c r="AG31" s="16">
        <f t="shared" si="4"/>
        <v>1</v>
      </c>
      <c r="AH31" s="17" t="s">
        <v>81</v>
      </c>
    </row>
    <row r="32" spans="6:34" x14ac:dyDescent="0.2">
      <c r="F32" s="16"/>
      <c r="G32" s="16"/>
      <c r="H32" s="16"/>
      <c r="I32" s="16"/>
      <c r="J32" s="16">
        <v>0</v>
      </c>
      <c r="K32" s="17" t="s">
        <v>83</v>
      </c>
      <c r="L32" s="18" t="s">
        <v>84</v>
      </c>
      <c r="M32" s="19"/>
      <c r="N32" s="16" t="s">
        <v>12</v>
      </c>
      <c r="R32" s="16">
        <f t="shared" si="1"/>
        <v>0</v>
      </c>
      <c r="S32" s="17" t="s">
        <v>83</v>
      </c>
      <c r="W32" s="16">
        <f t="shared" si="2"/>
        <v>0</v>
      </c>
      <c r="X32" s="17" t="s">
        <v>83</v>
      </c>
      <c r="AB32" s="16">
        <f t="shared" si="3"/>
        <v>0</v>
      </c>
      <c r="AC32" s="17" t="s">
        <v>83</v>
      </c>
      <c r="AG32" s="16">
        <f t="shared" si="4"/>
        <v>0</v>
      </c>
      <c r="AH32" s="17" t="s">
        <v>83</v>
      </c>
    </row>
    <row r="33" spans="6:34" x14ac:dyDescent="0.2">
      <c r="F33" s="16"/>
      <c r="G33" s="16"/>
      <c r="H33" s="16"/>
      <c r="I33" s="16"/>
      <c r="J33" s="16">
        <v>1</v>
      </c>
      <c r="K33" s="17" t="s">
        <v>85</v>
      </c>
      <c r="L33" s="18" t="s">
        <v>86</v>
      </c>
      <c r="M33" s="19"/>
      <c r="N33" s="16" t="s">
        <v>12</v>
      </c>
      <c r="R33" s="16">
        <f t="shared" si="1"/>
        <v>1</v>
      </c>
      <c r="S33" s="17" t="s">
        <v>85</v>
      </c>
      <c r="W33" s="16">
        <f t="shared" si="2"/>
        <v>1</v>
      </c>
      <c r="X33" s="17" t="s">
        <v>85</v>
      </c>
      <c r="AB33" s="16">
        <f t="shared" si="3"/>
        <v>1</v>
      </c>
      <c r="AC33" s="17" t="s">
        <v>85</v>
      </c>
      <c r="AG33" s="16">
        <f t="shared" si="4"/>
        <v>1</v>
      </c>
      <c r="AH33" s="17" t="s">
        <v>85</v>
      </c>
    </row>
    <row r="34" spans="6:34" x14ac:dyDescent="0.2">
      <c r="F34" s="16"/>
      <c r="G34" s="16"/>
      <c r="H34" s="16"/>
      <c r="I34" s="16"/>
      <c r="J34" s="16">
        <v>1</v>
      </c>
      <c r="K34" s="17" t="s">
        <v>87</v>
      </c>
      <c r="L34" s="18" t="s">
        <v>88</v>
      </c>
      <c r="M34" s="19"/>
      <c r="N34" s="16" t="s">
        <v>12</v>
      </c>
      <c r="R34" s="16">
        <f t="shared" si="1"/>
        <v>1</v>
      </c>
      <c r="S34" s="17" t="s">
        <v>87</v>
      </c>
      <c r="W34" s="16">
        <f t="shared" si="2"/>
        <v>1</v>
      </c>
      <c r="X34" s="17" t="s">
        <v>87</v>
      </c>
      <c r="AB34" s="16">
        <v>0</v>
      </c>
      <c r="AC34" s="17" t="s">
        <v>87</v>
      </c>
      <c r="AG34" s="16">
        <v>0</v>
      </c>
      <c r="AH34" s="17" t="s">
        <v>87</v>
      </c>
    </row>
    <row r="35" spans="6:34" x14ac:dyDescent="0.2">
      <c r="F35" s="16"/>
      <c r="G35" s="16"/>
      <c r="H35" s="16"/>
      <c r="I35" s="16"/>
      <c r="J35" s="16">
        <v>4</v>
      </c>
      <c r="K35" s="17" t="s">
        <v>89</v>
      </c>
      <c r="L35" s="18" t="s">
        <v>90</v>
      </c>
      <c r="M35" s="19"/>
      <c r="N35" s="16" t="s">
        <v>12</v>
      </c>
      <c r="R35" s="16">
        <f t="shared" si="1"/>
        <v>4</v>
      </c>
      <c r="S35" s="17" t="s">
        <v>89</v>
      </c>
      <c r="W35" s="16">
        <f t="shared" si="2"/>
        <v>4</v>
      </c>
      <c r="X35" s="17" t="s">
        <v>89</v>
      </c>
      <c r="AB35" s="16">
        <f>W35</f>
        <v>4</v>
      </c>
      <c r="AC35" s="17" t="s">
        <v>89</v>
      </c>
      <c r="AG35" s="16">
        <f>AB35</f>
        <v>4</v>
      </c>
      <c r="AH35" s="17" t="s">
        <v>89</v>
      </c>
    </row>
    <row r="36" spans="6:34" x14ac:dyDescent="0.2">
      <c r="F36" s="16"/>
      <c r="G36" s="16"/>
      <c r="H36" s="16"/>
      <c r="I36" s="16"/>
      <c r="J36" s="16">
        <v>0</v>
      </c>
      <c r="K36" s="17" t="s">
        <v>91</v>
      </c>
      <c r="L36" s="18" t="s">
        <v>47</v>
      </c>
      <c r="M36" s="19"/>
      <c r="N36" s="16" t="s">
        <v>12</v>
      </c>
      <c r="R36" s="16">
        <f t="shared" si="1"/>
        <v>0</v>
      </c>
      <c r="S36" s="17" t="s">
        <v>91</v>
      </c>
      <c r="W36" s="16">
        <f t="shared" si="2"/>
        <v>0</v>
      </c>
      <c r="X36" s="17" t="s">
        <v>91</v>
      </c>
      <c r="AB36" s="16">
        <f>W36</f>
        <v>0</v>
      </c>
      <c r="AC36" s="17" t="s">
        <v>91</v>
      </c>
      <c r="AG36" s="16">
        <f>AB36</f>
        <v>0</v>
      </c>
      <c r="AH36" s="17" t="s">
        <v>91</v>
      </c>
    </row>
    <row r="37" spans="6:34" x14ac:dyDescent="0.2">
      <c r="F37" s="16"/>
      <c r="G37" s="16"/>
      <c r="H37" s="16"/>
      <c r="I37" s="16"/>
      <c r="J37" s="16">
        <v>0</v>
      </c>
      <c r="K37" s="17" t="s">
        <v>92</v>
      </c>
      <c r="L37" s="18" t="s">
        <v>49</v>
      </c>
      <c r="M37" s="19"/>
      <c r="N37" s="16" t="s">
        <v>12</v>
      </c>
      <c r="R37" s="16">
        <f t="shared" si="1"/>
        <v>0</v>
      </c>
      <c r="S37" s="17" t="s">
        <v>92</v>
      </c>
      <c r="W37" s="16">
        <f t="shared" si="2"/>
        <v>0</v>
      </c>
      <c r="X37" s="17" t="s">
        <v>92</v>
      </c>
      <c r="AB37" s="16">
        <f>W37</f>
        <v>0</v>
      </c>
      <c r="AC37" s="17" t="s">
        <v>92</v>
      </c>
      <c r="AG37" s="16">
        <f>AB37</f>
        <v>0</v>
      </c>
      <c r="AH37" s="17" t="s">
        <v>92</v>
      </c>
    </row>
    <row r="38" spans="6:34" x14ac:dyDescent="0.2">
      <c r="F38" s="16"/>
      <c r="G38" s="16"/>
      <c r="H38" s="16"/>
      <c r="I38" s="16"/>
      <c r="J38" s="16">
        <v>0</v>
      </c>
      <c r="K38" s="17" t="s">
        <v>93</v>
      </c>
      <c r="L38" s="18" t="s">
        <v>51</v>
      </c>
      <c r="M38" s="19"/>
      <c r="N38" s="16" t="s">
        <v>12</v>
      </c>
      <c r="R38" s="16">
        <f t="shared" si="1"/>
        <v>0</v>
      </c>
      <c r="S38" s="17" t="s">
        <v>93</v>
      </c>
      <c r="W38" s="16">
        <f t="shared" si="2"/>
        <v>0</v>
      </c>
      <c r="X38" s="17" t="s">
        <v>93</v>
      </c>
      <c r="AB38" s="16">
        <f>W38</f>
        <v>0</v>
      </c>
      <c r="AC38" s="17" t="s">
        <v>93</v>
      </c>
      <c r="AG38" s="16">
        <v>1</v>
      </c>
      <c r="AH38" s="17" t="s">
        <v>93</v>
      </c>
    </row>
    <row r="39" spans="6:34" x14ac:dyDescent="0.2">
      <c r="F39" s="16"/>
      <c r="G39" s="16"/>
      <c r="H39" s="16"/>
      <c r="I39" s="16"/>
      <c r="J39" s="16">
        <v>0</v>
      </c>
      <c r="K39" s="17" t="s">
        <v>94</v>
      </c>
      <c r="L39" s="18" t="s">
        <v>53</v>
      </c>
      <c r="M39" s="19"/>
      <c r="N39" s="16" t="s">
        <v>12</v>
      </c>
      <c r="R39" s="16">
        <f t="shared" si="1"/>
        <v>0</v>
      </c>
      <c r="S39" s="17" t="s">
        <v>94</v>
      </c>
      <c r="W39" s="16">
        <v>1</v>
      </c>
      <c r="X39" s="17" t="s">
        <v>94</v>
      </c>
      <c r="AB39" s="16">
        <v>1</v>
      </c>
      <c r="AC39" s="17" t="s">
        <v>94</v>
      </c>
      <c r="AG39" s="16">
        <v>1</v>
      </c>
      <c r="AH39" s="17" t="s">
        <v>94</v>
      </c>
    </row>
    <row r="40" spans="6:34" x14ac:dyDescent="0.2">
      <c r="F40" s="16"/>
      <c r="G40" s="16"/>
      <c r="H40" s="16"/>
      <c r="I40" s="16"/>
      <c r="J40" s="16">
        <v>0</v>
      </c>
      <c r="K40" s="17" t="s">
        <v>95</v>
      </c>
      <c r="L40" s="18" t="s">
        <v>15</v>
      </c>
      <c r="M40" s="19"/>
      <c r="N40" s="16" t="s">
        <v>12</v>
      </c>
      <c r="R40" s="16">
        <v>1</v>
      </c>
      <c r="S40" s="17" t="s">
        <v>95</v>
      </c>
      <c r="W40" s="16">
        <f>R40</f>
        <v>1</v>
      </c>
      <c r="X40" s="17" t="s">
        <v>95</v>
      </c>
      <c r="AB40" s="16">
        <f>W40</f>
        <v>1</v>
      </c>
      <c r="AC40" s="17" t="s">
        <v>95</v>
      </c>
      <c r="AG40" s="16">
        <f>AB40</f>
        <v>1</v>
      </c>
      <c r="AH40" s="17" t="s">
        <v>95</v>
      </c>
    </row>
    <row r="41" spans="6:34" x14ac:dyDescent="0.2">
      <c r="F41" s="3" t="s">
        <v>96</v>
      </c>
      <c r="G41" s="3" t="s">
        <v>97</v>
      </c>
      <c r="H41" s="3" t="str">
        <f>DEC2HEX(I41)</f>
        <v>40F0A04</v>
      </c>
      <c r="I41" s="3">
        <f>J46+2^2*J45+2^8*J44+2^16*J43+2^24*J42+2^28*J41</f>
        <v>68094468</v>
      </c>
      <c r="J41" s="3">
        <v>0</v>
      </c>
      <c r="K41" s="13" t="s">
        <v>98</v>
      </c>
      <c r="L41" s="14" t="s">
        <v>99</v>
      </c>
      <c r="M41" s="15" t="s">
        <v>100</v>
      </c>
      <c r="N41" s="3" t="s">
        <v>12</v>
      </c>
    </row>
    <row r="42" spans="6:34" ht="42.75" customHeight="1" x14ac:dyDescent="0.2">
      <c r="F42" s="16"/>
      <c r="G42" s="16"/>
      <c r="H42" s="16"/>
      <c r="I42" s="16"/>
      <c r="J42" s="16">
        <v>4</v>
      </c>
      <c r="K42" s="17" t="s">
        <v>101</v>
      </c>
      <c r="L42" s="18" t="s">
        <v>102</v>
      </c>
      <c r="M42" s="20" t="s">
        <v>103</v>
      </c>
      <c r="N42" s="16" t="s">
        <v>12</v>
      </c>
    </row>
    <row r="43" spans="6:34" x14ac:dyDescent="0.2">
      <c r="F43" s="16"/>
      <c r="G43" s="16"/>
      <c r="H43" s="16"/>
      <c r="I43" s="16"/>
      <c r="J43" s="16">
        <v>15</v>
      </c>
      <c r="K43" s="17" t="s">
        <v>104</v>
      </c>
      <c r="L43" s="18" t="s">
        <v>105</v>
      </c>
      <c r="M43" s="19" t="s">
        <v>106</v>
      </c>
      <c r="N43" s="16" t="s">
        <v>12</v>
      </c>
    </row>
    <row r="44" spans="6:34" x14ac:dyDescent="0.2">
      <c r="F44" s="16"/>
      <c r="G44" s="16"/>
      <c r="H44" s="16"/>
      <c r="I44" s="16"/>
      <c r="J44" s="21">
        <v>10</v>
      </c>
      <c r="K44" s="22" t="s">
        <v>107</v>
      </c>
      <c r="L44" s="18" t="s">
        <v>108</v>
      </c>
      <c r="M44" s="19" t="s">
        <v>109</v>
      </c>
      <c r="N44" s="16" t="s">
        <v>12</v>
      </c>
    </row>
    <row r="45" spans="6:34" x14ac:dyDescent="0.2">
      <c r="F45" s="16"/>
      <c r="G45" s="16"/>
      <c r="H45" s="16"/>
      <c r="I45" s="16"/>
      <c r="J45" s="16">
        <v>1</v>
      </c>
      <c r="K45" s="17" t="s">
        <v>110</v>
      </c>
      <c r="L45" s="18" t="s">
        <v>111</v>
      </c>
      <c r="M45" s="19" t="s">
        <v>112</v>
      </c>
      <c r="N45" s="16" t="s">
        <v>12</v>
      </c>
    </row>
    <row r="46" spans="6:34" x14ac:dyDescent="0.2">
      <c r="F46" s="16"/>
      <c r="G46" s="16"/>
      <c r="H46" s="16"/>
      <c r="I46" s="16"/>
      <c r="J46" s="16">
        <v>0</v>
      </c>
      <c r="K46" s="17" t="s">
        <v>113</v>
      </c>
      <c r="L46" s="18" t="s">
        <v>114</v>
      </c>
      <c r="M46" s="19" t="s">
        <v>115</v>
      </c>
      <c r="N46" s="16"/>
    </row>
    <row r="47" spans="6:34" x14ac:dyDescent="0.2">
      <c r="F47" s="3" t="s">
        <v>116</v>
      </c>
      <c r="G47" s="3" t="s">
        <v>117</v>
      </c>
      <c r="H47" s="3" t="str">
        <f>DEC2HEX(I47)</f>
        <v>BB420955</v>
      </c>
      <c r="I47" s="3">
        <f>J56+2^4*J55+2^8*J54+2^9*J53+2^11*J52+2^12*J51+2^16*J50+2^20*J49+2^24*J48+2^28*J47</f>
        <v>3141667157</v>
      </c>
      <c r="J47" s="3">
        <v>11</v>
      </c>
      <c r="K47" s="13" t="s">
        <v>118</v>
      </c>
      <c r="L47" s="14" t="s">
        <v>99</v>
      </c>
      <c r="M47" s="15"/>
      <c r="N47" s="3" t="s">
        <v>12</v>
      </c>
    </row>
    <row r="48" spans="6:34" x14ac:dyDescent="0.2">
      <c r="F48" s="16"/>
      <c r="G48" s="16"/>
      <c r="H48" s="16"/>
      <c r="I48" s="16"/>
      <c r="J48" s="16">
        <v>11</v>
      </c>
      <c r="K48" s="17" t="s">
        <v>119</v>
      </c>
      <c r="L48" s="18" t="s">
        <v>102</v>
      </c>
      <c r="M48" s="19"/>
      <c r="N48" s="16" t="s">
        <v>12</v>
      </c>
    </row>
    <row r="49" spans="6:14" ht="28.5" customHeight="1" x14ac:dyDescent="0.2">
      <c r="F49" s="16"/>
      <c r="G49" s="16"/>
      <c r="H49" s="16"/>
      <c r="I49" s="16"/>
      <c r="J49" s="16">
        <v>4</v>
      </c>
      <c r="K49" s="17" t="s">
        <v>120</v>
      </c>
      <c r="L49" s="18" t="s">
        <v>74</v>
      </c>
      <c r="M49" s="20" t="s">
        <v>121</v>
      </c>
      <c r="N49" s="16" t="s">
        <v>12</v>
      </c>
    </row>
    <row r="50" spans="6:14" ht="28.5" customHeight="1" x14ac:dyDescent="0.2">
      <c r="F50" s="16"/>
      <c r="G50" s="16"/>
      <c r="H50" s="16"/>
      <c r="I50" s="16"/>
      <c r="J50" s="16">
        <v>2</v>
      </c>
      <c r="K50" s="17" t="s">
        <v>122</v>
      </c>
      <c r="L50" s="18" t="s">
        <v>76</v>
      </c>
      <c r="M50" s="20" t="s">
        <v>123</v>
      </c>
      <c r="N50" s="16" t="s">
        <v>12</v>
      </c>
    </row>
    <row r="51" spans="6:14" x14ac:dyDescent="0.2">
      <c r="F51" s="16"/>
      <c r="G51" s="16"/>
      <c r="H51" s="16"/>
      <c r="I51" s="16"/>
      <c r="J51" s="16">
        <v>0</v>
      </c>
      <c r="K51" s="17" t="s">
        <v>124</v>
      </c>
      <c r="L51" s="18" t="s">
        <v>125</v>
      </c>
      <c r="M51" s="19"/>
      <c r="N51" s="16" t="s">
        <v>12</v>
      </c>
    </row>
    <row r="52" spans="6:14" x14ac:dyDescent="0.2">
      <c r="F52" s="16"/>
      <c r="G52" s="16"/>
      <c r="H52" s="16"/>
      <c r="I52" s="16"/>
      <c r="J52" s="16">
        <v>1</v>
      </c>
      <c r="K52" s="17" t="s">
        <v>126</v>
      </c>
      <c r="L52" s="18" t="s">
        <v>82</v>
      </c>
      <c r="M52" s="19" t="s">
        <v>127</v>
      </c>
      <c r="N52" s="16" t="s">
        <v>12</v>
      </c>
    </row>
    <row r="53" spans="6:14" x14ac:dyDescent="0.2">
      <c r="F53" s="16"/>
      <c r="G53" s="16"/>
      <c r="H53" s="16"/>
      <c r="I53" s="16"/>
      <c r="J53" s="16">
        <v>0</v>
      </c>
      <c r="K53" s="17" t="s">
        <v>128</v>
      </c>
      <c r="L53" s="18" t="s">
        <v>129</v>
      </c>
      <c r="M53" s="19"/>
      <c r="N53" s="16" t="s">
        <v>12</v>
      </c>
    </row>
    <row r="54" spans="6:14" x14ac:dyDescent="0.2">
      <c r="F54" s="16"/>
      <c r="G54" s="16"/>
      <c r="H54" s="16"/>
      <c r="I54" s="16"/>
      <c r="J54" s="16">
        <v>1</v>
      </c>
      <c r="K54" s="17" t="s">
        <v>130</v>
      </c>
      <c r="L54" s="18" t="s">
        <v>88</v>
      </c>
      <c r="M54" s="19"/>
      <c r="N54" s="16" t="s">
        <v>12</v>
      </c>
    </row>
    <row r="55" spans="6:14" x14ac:dyDescent="0.2">
      <c r="F55" s="16"/>
      <c r="G55" s="16"/>
      <c r="H55" s="16"/>
      <c r="I55" s="16"/>
      <c r="J55" s="16">
        <v>5</v>
      </c>
      <c r="K55" s="17" t="s">
        <v>131</v>
      </c>
      <c r="L55" s="18" t="s">
        <v>132</v>
      </c>
      <c r="M55" s="19"/>
      <c r="N55" s="16" t="s">
        <v>12</v>
      </c>
    </row>
    <row r="56" spans="6:14" x14ac:dyDescent="0.2">
      <c r="F56" s="16"/>
      <c r="G56" s="16"/>
      <c r="H56" s="16"/>
      <c r="I56" s="16"/>
      <c r="J56" s="16">
        <v>5</v>
      </c>
      <c r="K56" s="17" t="s">
        <v>133</v>
      </c>
      <c r="L56" s="18" t="s">
        <v>134</v>
      </c>
      <c r="M56" s="19"/>
      <c r="N56" s="16" t="s">
        <v>12</v>
      </c>
    </row>
    <row r="57" spans="6:14" x14ac:dyDescent="0.2">
      <c r="F57" s="3" t="s">
        <v>135</v>
      </c>
      <c r="G57" s="3" t="s">
        <v>136</v>
      </c>
      <c r="H57" s="3" t="str">
        <f>DEC2HEX(I57)</f>
        <v>408100</v>
      </c>
      <c r="I57" s="3">
        <f>J68+2*J67+2^2*J66+2^3*J65+2^5*J64+2^6*J63+2^8*J61+2^12*J60+2^16*J59+2^20*J58</f>
        <v>4227328</v>
      </c>
      <c r="J57" s="3">
        <v>0</v>
      </c>
      <c r="K57" s="13" t="s">
        <v>137</v>
      </c>
      <c r="L57" s="14" t="s">
        <v>138</v>
      </c>
      <c r="M57" s="15"/>
      <c r="N57" s="3" t="s">
        <v>12</v>
      </c>
    </row>
    <row r="58" spans="6:14" x14ac:dyDescent="0.2">
      <c r="F58" s="16"/>
      <c r="G58" s="16"/>
      <c r="H58" s="16"/>
      <c r="I58" s="16"/>
      <c r="J58" s="16">
        <v>4</v>
      </c>
      <c r="K58" s="17" t="s">
        <v>139</v>
      </c>
      <c r="L58" s="18" t="s">
        <v>74</v>
      </c>
      <c r="M58" s="19"/>
      <c r="N58" s="16" t="s">
        <v>12</v>
      </c>
    </row>
    <row r="59" spans="6:14" x14ac:dyDescent="0.2">
      <c r="F59" s="16"/>
      <c r="G59" s="16"/>
      <c r="H59" s="16"/>
      <c r="I59" s="16"/>
      <c r="J59" s="16">
        <v>0</v>
      </c>
      <c r="K59" s="17" t="s">
        <v>140</v>
      </c>
      <c r="L59" s="18" t="s">
        <v>76</v>
      </c>
      <c r="M59" s="19"/>
      <c r="N59" s="16" t="s">
        <v>12</v>
      </c>
    </row>
    <row r="60" spans="6:14" x14ac:dyDescent="0.2">
      <c r="F60" s="16"/>
      <c r="G60" s="16"/>
      <c r="H60" s="16"/>
      <c r="I60" s="16"/>
      <c r="J60" s="16">
        <v>8</v>
      </c>
      <c r="K60" s="17" t="s">
        <v>141</v>
      </c>
      <c r="L60" s="18" t="s">
        <v>125</v>
      </c>
      <c r="M60" s="19"/>
      <c r="N60" s="16" t="s">
        <v>12</v>
      </c>
    </row>
    <row r="61" spans="6:14" x14ac:dyDescent="0.2">
      <c r="F61" s="16"/>
      <c r="G61" s="16"/>
      <c r="H61" s="16"/>
      <c r="I61" s="16"/>
      <c r="J61" s="16">
        <v>1</v>
      </c>
      <c r="K61" s="17" t="s">
        <v>142</v>
      </c>
      <c r="L61" s="18" t="s">
        <v>143</v>
      </c>
      <c r="M61" s="19"/>
      <c r="N61" s="16" t="s">
        <v>12</v>
      </c>
    </row>
    <row r="62" spans="6:14" x14ac:dyDescent="0.2">
      <c r="F62" s="16"/>
      <c r="G62" s="16"/>
      <c r="H62" s="16"/>
      <c r="I62" s="16"/>
      <c r="J62" s="16">
        <v>0</v>
      </c>
      <c r="K62" s="17" t="s">
        <v>19</v>
      </c>
      <c r="L62" s="18" t="s">
        <v>39</v>
      </c>
      <c r="M62" s="19"/>
      <c r="N62" s="16" t="s">
        <v>12</v>
      </c>
    </row>
    <row r="63" spans="6:14" x14ac:dyDescent="0.2">
      <c r="F63" s="16"/>
      <c r="G63" s="16"/>
      <c r="H63" s="16"/>
      <c r="I63" s="16"/>
      <c r="J63" s="16">
        <v>0</v>
      </c>
      <c r="K63" s="17" t="s">
        <v>144</v>
      </c>
      <c r="L63" s="18" t="s">
        <v>42</v>
      </c>
      <c r="M63" s="19"/>
      <c r="N63" s="16" t="s">
        <v>12</v>
      </c>
    </row>
    <row r="64" spans="6:14" x14ac:dyDescent="0.2">
      <c r="F64" s="16"/>
      <c r="G64" s="16"/>
      <c r="H64" s="16"/>
      <c r="I64" s="16"/>
      <c r="J64" s="16">
        <v>0</v>
      </c>
      <c r="K64" s="17" t="s">
        <v>145</v>
      </c>
      <c r="L64" s="18" t="s">
        <v>45</v>
      </c>
      <c r="M64" s="19"/>
      <c r="N64" s="16" t="s">
        <v>12</v>
      </c>
    </row>
    <row r="65" spans="6:14" x14ac:dyDescent="0.2">
      <c r="F65" s="16"/>
      <c r="G65" s="16"/>
      <c r="H65" s="16"/>
      <c r="I65" s="16"/>
      <c r="J65" s="16">
        <v>0</v>
      </c>
      <c r="K65" s="17" t="s">
        <v>146</v>
      </c>
      <c r="L65" s="18" t="s">
        <v>147</v>
      </c>
      <c r="M65" s="19"/>
      <c r="N65" s="16" t="s">
        <v>12</v>
      </c>
    </row>
    <row r="66" spans="6:14" x14ac:dyDescent="0.2">
      <c r="F66" s="16"/>
      <c r="G66" s="16"/>
      <c r="H66" s="16"/>
      <c r="I66" s="16"/>
      <c r="J66" s="16">
        <v>0</v>
      </c>
      <c r="K66" s="17" t="s">
        <v>148</v>
      </c>
      <c r="L66" s="18" t="s">
        <v>51</v>
      </c>
      <c r="M66" s="19"/>
      <c r="N66" s="16" t="s">
        <v>12</v>
      </c>
    </row>
    <row r="67" spans="6:14" x14ac:dyDescent="0.2">
      <c r="F67" s="16"/>
      <c r="G67" s="16"/>
      <c r="H67" s="16"/>
      <c r="I67" s="16"/>
      <c r="J67" s="16">
        <v>0</v>
      </c>
      <c r="K67" s="17" t="s">
        <v>149</v>
      </c>
      <c r="L67" s="18" t="s">
        <v>53</v>
      </c>
      <c r="M67" s="19"/>
      <c r="N67" s="16" t="s">
        <v>12</v>
      </c>
    </row>
    <row r="68" spans="6:14" x14ac:dyDescent="0.2">
      <c r="F68" s="16"/>
      <c r="G68" s="16"/>
      <c r="H68" s="16"/>
      <c r="I68" s="16"/>
      <c r="J68" s="16">
        <v>0</v>
      </c>
      <c r="K68" s="17" t="s">
        <v>19</v>
      </c>
      <c r="L68" s="18" t="s">
        <v>15</v>
      </c>
      <c r="M68" s="19"/>
      <c r="N68" s="16" t="s">
        <v>12</v>
      </c>
    </row>
    <row r="69" spans="6:14" x14ac:dyDescent="0.2">
      <c r="F69" s="3" t="s">
        <v>150</v>
      </c>
      <c r="G69" s="3" t="s">
        <v>151</v>
      </c>
      <c r="H69" s="3" t="str">
        <f>DEC2HEX(I69)</f>
        <v>49C0</v>
      </c>
      <c r="I69" s="3">
        <f>J78+2*J77+2^4*J76+2^6*J75+2^7*J74+2^8*J73+2^9*J72+2^12*J71</f>
        <v>18880</v>
      </c>
      <c r="J69" s="3">
        <v>0</v>
      </c>
      <c r="K69" s="13" t="s">
        <v>152</v>
      </c>
      <c r="L69" s="14" t="s">
        <v>153</v>
      </c>
      <c r="M69" s="15"/>
      <c r="N69" s="3" t="s">
        <v>12</v>
      </c>
    </row>
    <row r="70" spans="6:14" x14ac:dyDescent="0.2">
      <c r="F70" s="16"/>
      <c r="G70" s="16"/>
      <c r="H70" s="16"/>
      <c r="I70" s="16"/>
      <c r="J70" s="16">
        <v>0</v>
      </c>
      <c r="K70" s="17" t="s">
        <v>19</v>
      </c>
      <c r="L70" s="18" t="s">
        <v>154</v>
      </c>
      <c r="M70" s="19"/>
      <c r="N70" s="16" t="s">
        <v>12</v>
      </c>
    </row>
    <row r="71" spans="6:14" x14ac:dyDescent="0.2">
      <c r="F71" s="16"/>
      <c r="G71" s="16"/>
      <c r="H71" s="16"/>
      <c r="I71" s="16"/>
      <c r="J71" s="16">
        <v>4</v>
      </c>
      <c r="K71" s="17" t="s">
        <v>155</v>
      </c>
      <c r="L71" s="18" t="s">
        <v>156</v>
      </c>
      <c r="M71" s="19"/>
      <c r="N71" s="16" t="s">
        <v>12</v>
      </c>
    </row>
    <row r="72" spans="6:14" x14ac:dyDescent="0.2">
      <c r="F72" s="16"/>
      <c r="G72" s="16"/>
      <c r="H72" s="16"/>
      <c r="I72" s="16"/>
      <c r="J72" s="16">
        <v>4</v>
      </c>
      <c r="K72" s="17" t="s">
        <v>157</v>
      </c>
      <c r="L72" s="18" t="s">
        <v>158</v>
      </c>
      <c r="M72" s="19"/>
      <c r="N72" s="16" t="s">
        <v>12</v>
      </c>
    </row>
    <row r="73" spans="6:14" x14ac:dyDescent="0.2">
      <c r="F73" s="16"/>
      <c r="G73" s="16"/>
      <c r="H73" s="16"/>
      <c r="I73" s="16"/>
      <c r="J73" s="16">
        <v>1</v>
      </c>
      <c r="K73" s="17" t="s">
        <v>159</v>
      </c>
      <c r="L73" s="18" t="s">
        <v>88</v>
      </c>
      <c r="M73" s="19"/>
      <c r="N73" s="16" t="s">
        <v>12</v>
      </c>
    </row>
    <row r="74" spans="6:14" x14ac:dyDescent="0.2">
      <c r="F74" s="16"/>
      <c r="G74" s="16"/>
      <c r="H74" s="16"/>
      <c r="I74" s="16"/>
      <c r="J74" s="16">
        <v>1</v>
      </c>
      <c r="K74" s="17" t="s">
        <v>160</v>
      </c>
      <c r="L74" s="18" t="s">
        <v>39</v>
      </c>
      <c r="M74" s="19"/>
      <c r="N74" s="16" t="s">
        <v>12</v>
      </c>
    </row>
    <row r="75" spans="6:14" x14ac:dyDescent="0.2">
      <c r="F75" s="16"/>
      <c r="G75" s="16"/>
      <c r="H75" s="16"/>
      <c r="I75" s="16"/>
      <c r="J75" s="16">
        <v>1</v>
      </c>
      <c r="K75" s="17" t="s">
        <v>161</v>
      </c>
      <c r="L75" s="18" t="s">
        <v>42</v>
      </c>
      <c r="M75" s="19"/>
      <c r="N75" s="16" t="s">
        <v>12</v>
      </c>
    </row>
    <row r="76" spans="6:14" x14ac:dyDescent="0.2">
      <c r="F76" s="16"/>
      <c r="G76" s="16"/>
      <c r="H76" s="16"/>
      <c r="I76" s="16"/>
      <c r="J76" s="16">
        <v>0</v>
      </c>
      <c r="K76" s="17" t="s">
        <v>162</v>
      </c>
      <c r="L76" s="18" t="s">
        <v>163</v>
      </c>
      <c r="M76" s="19"/>
      <c r="N76" s="16" t="s">
        <v>12</v>
      </c>
    </row>
    <row r="77" spans="6:14" x14ac:dyDescent="0.2">
      <c r="F77" s="16"/>
      <c r="G77" s="16"/>
      <c r="H77" s="16"/>
      <c r="I77" s="16"/>
      <c r="J77" s="16">
        <v>0</v>
      </c>
      <c r="K77" s="17" t="s">
        <v>164</v>
      </c>
      <c r="L77" s="18" t="s">
        <v>165</v>
      </c>
      <c r="M77" s="19"/>
      <c r="N77" s="16" t="s">
        <v>12</v>
      </c>
    </row>
    <row r="78" spans="6:14" x14ac:dyDescent="0.2">
      <c r="F78" s="16"/>
      <c r="G78" s="16"/>
      <c r="H78" s="16"/>
      <c r="I78" s="16"/>
      <c r="J78" s="16">
        <v>0</v>
      </c>
      <c r="K78" s="17" t="s">
        <v>166</v>
      </c>
      <c r="L78" s="18" t="s">
        <v>15</v>
      </c>
      <c r="M78" s="19"/>
      <c r="N78" s="16" t="s">
        <v>12</v>
      </c>
    </row>
    <row r="79" spans="6:14" x14ac:dyDescent="0.2">
      <c r="F79" s="3" t="s">
        <v>167</v>
      </c>
      <c r="G79" s="3" t="s">
        <v>168</v>
      </c>
      <c r="H79" s="3" t="str">
        <f>DEC2HEX(I79)</f>
        <v>400</v>
      </c>
      <c r="I79" s="3">
        <f>J85+2^4*J84+2^6*J83+2^7*J82+2^8*J81</f>
        <v>1024</v>
      </c>
      <c r="J79" s="3">
        <v>0</v>
      </c>
      <c r="K79" s="13" t="s">
        <v>152</v>
      </c>
      <c r="L79" s="14" t="s">
        <v>153</v>
      </c>
      <c r="M79" s="15"/>
      <c r="N79" s="3" t="s">
        <v>12</v>
      </c>
    </row>
    <row r="80" spans="6:14" x14ac:dyDescent="0.2">
      <c r="F80" s="16"/>
      <c r="G80" s="16"/>
      <c r="H80" s="16"/>
      <c r="I80" s="16"/>
      <c r="J80" s="16">
        <v>0</v>
      </c>
      <c r="K80" s="17" t="s">
        <v>169</v>
      </c>
      <c r="L80" s="18" t="s">
        <v>170</v>
      </c>
      <c r="M80" s="19"/>
      <c r="N80" s="16" t="s">
        <v>12</v>
      </c>
    </row>
    <row r="81" spans="6:14" x14ac:dyDescent="0.2">
      <c r="F81" s="16"/>
      <c r="G81" s="16"/>
      <c r="H81" s="16"/>
      <c r="I81" s="16"/>
      <c r="J81" s="16">
        <v>4</v>
      </c>
      <c r="K81" s="17" t="s">
        <v>171</v>
      </c>
      <c r="L81" s="18" t="s">
        <v>172</v>
      </c>
      <c r="M81" s="19"/>
      <c r="N81" s="16" t="s">
        <v>12</v>
      </c>
    </row>
    <row r="82" spans="6:14" x14ac:dyDescent="0.2">
      <c r="F82" s="16"/>
      <c r="G82" s="16"/>
      <c r="H82" s="16"/>
      <c r="I82" s="16"/>
      <c r="J82" s="16">
        <v>0</v>
      </c>
      <c r="K82" s="17" t="s">
        <v>173</v>
      </c>
      <c r="L82" s="18" t="s">
        <v>39</v>
      </c>
      <c r="M82" s="19"/>
      <c r="N82" s="16" t="s">
        <v>12</v>
      </c>
    </row>
    <row r="83" spans="6:14" x14ac:dyDescent="0.2">
      <c r="F83" s="16"/>
      <c r="G83" s="16"/>
      <c r="H83" s="16"/>
      <c r="I83" s="16"/>
      <c r="J83" s="16">
        <v>0</v>
      </c>
      <c r="K83" s="17" t="s">
        <v>174</v>
      </c>
      <c r="L83" s="18" t="s">
        <v>42</v>
      </c>
      <c r="M83" s="19"/>
      <c r="N83" s="16" t="s">
        <v>12</v>
      </c>
    </row>
    <row r="84" spans="6:14" x14ac:dyDescent="0.2">
      <c r="F84" s="16"/>
      <c r="G84" s="16"/>
      <c r="H84" s="16"/>
      <c r="I84" s="16"/>
      <c r="J84" s="16">
        <v>0</v>
      </c>
      <c r="K84" s="17" t="s">
        <v>175</v>
      </c>
      <c r="L84" s="18" t="s">
        <v>163</v>
      </c>
      <c r="M84" s="19"/>
      <c r="N84" s="16" t="s">
        <v>12</v>
      </c>
    </row>
    <row r="85" spans="6:14" x14ac:dyDescent="0.2">
      <c r="F85" s="16"/>
      <c r="G85" s="16"/>
      <c r="H85" s="16"/>
      <c r="I85" s="16"/>
      <c r="J85" s="16">
        <v>0</v>
      </c>
      <c r="K85" s="17" t="s">
        <v>176</v>
      </c>
      <c r="L85" s="18" t="s">
        <v>134</v>
      </c>
      <c r="M85" s="19"/>
      <c r="N85" s="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85"/>
  <sheetViews>
    <sheetView topLeftCell="A16" workbookViewId="0">
      <selection activeCell="B15" sqref="B15"/>
    </sheetView>
  </sheetViews>
  <sheetFormatPr defaultRowHeight="14.25" x14ac:dyDescent="0.2"/>
  <cols>
    <col min="2" max="2" width="12.875" customWidth="1"/>
    <col min="3" max="3" width="38.75" customWidth="1"/>
    <col min="7" max="7" width="11.625" bestFit="1" customWidth="1"/>
    <col min="8" max="10" width="11.625" customWidth="1"/>
    <col min="11" max="11" width="30.5" bestFit="1" customWidth="1"/>
    <col min="13" max="13" width="41.625" style="24" customWidth="1"/>
    <col min="17" max="17" width="17.375" customWidth="1"/>
    <col min="19" max="19" width="26.875" customWidth="1"/>
    <col min="24" max="24" width="20.5" bestFit="1" customWidth="1"/>
    <col min="29" max="29" width="20.5" bestFit="1" customWidth="1"/>
    <col min="34" max="34" width="20.5" bestFit="1" customWidth="1"/>
  </cols>
  <sheetData>
    <row r="1" spans="1:19" x14ac:dyDescent="0.2">
      <c r="A1" t="s">
        <v>177</v>
      </c>
      <c r="B1" t="str">
        <f>H1</f>
        <v>0</v>
      </c>
      <c r="F1" s="1" t="s">
        <v>2</v>
      </c>
      <c r="G1" s="2" t="s">
        <v>3</v>
      </c>
      <c r="H1" s="3" t="str">
        <f>DEC2HEX(I1)</f>
        <v>0</v>
      </c>
      <c r="I1" s="2">
        <f>J4+2*J3</f>
        <v>0</v>
      </c>
      <c r="J1" s="2"/>
      <c r="K1" s="4"/>
      <c r="L1" s="5"/>
      <c r="M1" s="6"/>
      <c r="N1" s="1"/>
    </row>
    <row r="2" spans="1:19" x14ac:dyDescent="0.2">
      <c r="A2" t="s">
        <v>57</v>
      </c>
      <c r="B2" t="str">
        <f>H21</f>
        <v>1F0A0980</v>
      </c>
      <c r="C2" t="s">
        <v>1</v>
      </c>
      <c r="F2" s="7"/>
      <c r="G2" s="8"/>
      <c r="H2" s="8"/>
      <c r="I2" s="8"/>
      <c r="J2" s="8"/>
      <c r="K2" s="9" t="s">
        <v>6</v>
      </c>
      <c r="L2" s="10" t="s">
        <v>7</v>
      </c>
      <c r="M2" s="11"/>
      <c r="N2" s="12" t="s">
        <v>8</v>
      </c>
    </row>
    <row r="3" spans="1:19" x14ac:dyDescent="0.2">
      <c r="A3" t="s">
        <v>17</v>
      </c>
      <c r="B3" t="str">
        <f>H5</f>
        <v>21</v>
      </c>
      <c r="C3" t="s">
        <v>5</v>
      </c>
      <c r="F3" s="7"/>
      <c r="G3" s="8"/>
      <c r="H3" s="8"/>
      <c r="I3" s="8"/>
      <c r="J3" s="8">
        <v>0</v>
      </c>
      <c r="K3" s="9" t="s">
        <v>10</v>
      </c>
      <c r="L3" s="10" t="s">
        <v>11</v>
      </c>
      <c r="M3" s="11"/>
      <c r="N3" s="12" t="s">
        <v>12</v>
      </c>
    </row>
    <row r="4" spans="1:19" x14ac:dyDescent="0.2">
      <c r="A4" t="s">
        <v>96</v>
      </c>
      <c r="B4" t="str">
        <f>H41</f>
        <v>40F3C04</v>
      </c>
      <c r="C4" s="23"/>
      <c r="F4" s="7"/>
      <c r="G4" s="8"/>
      <c r="H4" s="8"/>
      <c r="I4" s="8"/>
      <c r="J4" s="8">
        <v>0</v>
      </c>
      <c r="K4" s="9" t="s">
        <v>14</v>
      </c>
      <c r="L4" s="10" t="s">
        <v>15</v>
      </c>
      <c r="M4" s="11"/>
      <c r="N4" s="12" t="s">
        <v>12</v>
      </c>
    </row>
    <row r="5" spans="1:19" x14ac:dyDescent="0.2">
      <c r="A5" t="s">
        <v>116</v>
      </c>
      <c r="B5" t="str">
        <f>H47</f>
        <v>BB424055</v>
      </c>
      <c r="F5" s="3" t="s">
        <v>17</v>
      </c>
      <c r="G5" s="3" t="s">
        <v>18</v>
      </c>
      <c r="H5" s="3" t="str">
        <f>DEC2HEX(I5)</f>
        <v>21</v>
      </c>
      <c r="I5" s="3">
        <f>J20+2*J19+2^2*J18+2^3*J17+2^4*J16+2^5*J15+2^6*J14+2^7*J13+2^8*J12+2^16*J10+2^24*J8+2^25*J7+2^26*J6</f>
        <v>33</v>
      </c>
      <c r="J5" s="3">
        <v>0</v>
      </c>
      <c r="K5" s="13" t="s">
        <v>19</v>
      </c>
      <c r="L5" s="14" t="s">
        <v>20</v>
      </c>
      <c r="M5" s="15"/>
      <c r="N5" s="3" t="s">
        <v>12</v>
      </c>
      <c r="P5" s="3" t="str">
        <f>DEC2HEX(Q5)</f>
        <v>1</v>
      </c>
      <c r="Q5" s="3">
        <f>R20+2*R19+2^2*R18+2^3*R17+2^4*R16+2^5*R15+2^6*R14+2^7*R13+2^8*R12+2^16*R10+2^24*R8+2^25*R7+2^26*R6</f>
        <v>1</v>
      </c>
      <c r="R5" s="16">
        <f t="shared" ref="R5:R14" si="0">J5</f>
        <v>0</v>
      </c>
      <c r="S5" s="13" t="s">
        <v>19</v>
      </c>
    </row>
    <row r="6" spans="1:19" x14ac:dyDescent="0.2">
      <c r="A6" t="s">
        <v>135</v>
      </c>
      <c r="B6" t="str">
        <f>H57</f>
        <v>408100</v>
      </c>
      <c r="F6" s="16"/>
      <c r="G6" s="16"/>
      <c r="H6" s="16"/>
      <c r="I6" s="16"/>
      <c r="J6" s="16">
        <v>0</v>
      </c>
      <c r="K6" s="17" t="s">
        <v>22</v>
      </c>
      <c r="L6" s="18" t="s">
        <v>23</v>
      </c>
      <c r="M6" s="19"/>
      <c r="N6" s="16" t="s">
        <v>12</v>
      </c>
      <c r="P6" s="16"/>
      <c r="Q6" s="16"/>
      <c r="R6" s="16">
        <f t="shared" si="0"/>
        <v>0</v>
      </c>
      <c r="S6" s="17" t="s">
        <v>22</v>
      </c>
    </row>
    <row r="7" spans="1:19" x14ac:dyDescent="0.2">
      <c r="A7" t="s">
        <v>150</v>
      </c>
      <c r="B7" t="str">
        <f>H69</f>
        <v>49C0</v>
      </c>
      <c r="F7" s="16"/>
      <c r="G7" s="16"/>
      <c r="H7" s="16"/>
      <c r="I7" s="16"/>
      <c r="J7" s="16">
        <v>0</v>
      </c>
      <c r="K7" s="17" t="s">
        <v>25</v>
      </c>
      <c r="L7" s="18" t="s">
        <v>26</v>
      </c>
      <c r="M7" s="19"/>
      <c r="N7" s="16" t="s">
        <v>12</v>
      </c>
      <c r="P7" s="16"/>
      <c r="Q7" s="16"/>
      <c r="R7" s="16">
        <f t="shared" si="0"/>
        <v>0</v>
      </c>
      <c r="S7" s="17" t="s">
        <v>25</v>
      </c>
    </row>
    <row r="8" spans="1:19" x14ac:dyDescent="0.2">
      <c r="A8" t="s">
        <v>167</v>
      </c>
      <c r="B8" t="str">
        <f>H79</f>
        <v>400</v>
      </c>
      <c r="F8" s="16"/>
      <c r="G8" s="16"/>
      <c r="H8" s="16"/>
      <c r="I8" s="16"/>
      <c r="J8" s="16">
        <v>0</v>
      </c>
      <c r="K8" s="17" t="s">
        <v>28</v>
      </c>
      <c r="L8" s="18" t="s">
        <v>29</v>
      </c>
      <c r="M8" s="19"/>
      <c r="N8" s="16" t="s">
        <v>12</v>
      </c>
      <c r="P8" s="16"/>
      <c r="Q8" s="16"/>
      <c r="R8" s="16">
        <f t="shared" si="0"/>
        <v>0</v>
      </c>
      <c r="S8" s="17" t="s">
        <v>28</v>
      </c>
    </row>
    <row r="9" spans="1:19" x14ac:dyDescent="0.2">
      <c r="A9" t="s">
        <v>57</v>
      </c>
      <c r="B9" t="str">
        <f>P21</f>
        <v>1F0A0981</v>
      </c>
      <c r="C9" t="s">
        <v>27</v>
      </c>
      <c r="F9" s="16"/>
      <c r="G9" s="16"/>
      <c r="H9" s="16"/>
      <c r="I9" s="16"/>
      <c r="J9" s="16">
        <v>0</v>
      </c>
      <c r="K9" s="17" t="s">
        <v>19</v>
      </c>
      <c r="L9" s="18" t="s">
        <v>30</v>
      </c>
      <c r="M9" s="19"/>
      <c r="N9" s="16" t="s">
        <v>12</v>
      </c>
      <c r="P9" s="16"/>
      <c r="Q9" s="16"/>
      <c r="R9" s="16">
        <f t="shared" si="0"/>
        <v>0</v>
      </c>
      <c r="S9" s="17" t="s">
        <v>19</v>
      </c>
    </row>
    <row r="10" spans="1:19" x14ac:dyDescent="0.2">
      <c r="A10" t="s">
        <v>57</v>
      </c>
      <c r="B10" t="str">
        <f>P21</f>
        <v>1F0A0981</v>
      </c>
      <c r="C10" t="s">
        <v>27</v>
      </c>
      <c r="F10" s="16"/>
      <c r="G10" s="16"/>
      <c r="H10" s="16"/>
      <c r="I10" s="16"/>
      <c r="J10" s="16">
        <v>0</v>
      </c>
      <c r="K10" s="17" t="s">
        <v>31</v>
      </c>
      <c r="L10" s="18" t="s">
        <v>32</v>
      </c>
      <c r="M10" s="19"/>
      <c r="N10" s="16" t="s">
        <v>12</v>
      </c>
      <c r="P10" s="16"/>
      <c r="Q10" s="16"/>
      <c r="R10" s="16">
        <f t="shared" si="0"/>
        <v>0</v>
      </c>
      <c r="S10" s="17" t="s">
        <v>31</v>
      </c>
    </row>
    <row r="11" spans="1:19" x14ac:dyDescent="0.2">
      <c r="A11" t="s">
        <v>57</v>
      </c>
      <c r="B11" t="str">
        <f>P21</f>
        <v>1F0A0981</v>
      </c>
      <c r="C11" t="s">
        <v>27</v>
      </c>
      <c r="F11" s="16"/>
      <c r="G11" s="16"/>
      <c r="H11" s="16"/>
      <c r="I11" s="16"/>
      <c r="J11" s="16">
        <v>0</v>
      </c>
      <c r="K11" s="17" t="s">
        <v>19</v>
      </c>
      <c r="L11" s="18" t="s">
        <v>33</v>
      </c>
      <c r="M11" s="19"/>
      <c r="N11" s="16" t="s">
        <v>12</v>
      </c>
      <c r="P11" s="16"/>
      <c r="Q11" s="16"/>
      <c r="R11" s="16">
        <f t="shared" si="0"/>
        <v>0</v>
      </c>
      <c r="S11" s="17" t="s">
        <v>19</v>
      </c>
    </row>
    <row r="12" spans="1:19" x14ac:dyDescent="0.2">
      <c r="A12" t="s">
        <v>57</v>
      </c>
      <c r="B12" t="str">
        <f>P21</f>
        <v>1F0A0981</v>
      </c>
      <c r="C12" t="s">
        <v>27</v>
      </c>
      <c r="F12" s="16"/>
      <c r="G12" s="16"/>
      <c r="H12" s="16"/>
      <c r="I12" s="16"/>
      <c r="J12" s="16">
        <v>0</v>
      </c>
      <c r="K12" s="17" t="s">
        <v>35</v>
      </c>
      <c r="L12" s="18" t="s">
        <v>36</v>
      </c>
      <c r="M12" s="19"/>
      <c r="N12" s="16" t="s">
        <v>12</v>
      </c>
      <c r="P12" s="16"/>
      <c r="Q12" s="16"/>
      <c r="R12" s="16">
        <f t="shared" si="0"/>
        <v>0</v>
      </c>
      <c r="S12" s="17" t="s">
        <v>35</v>
      </c>
    </row>
    <row r="13" spans="1:19" x14ac:dyDescent="0.2">
      <c r="A13" t="s">
        <v>57</v>
      </c>
      <c r="B13" t="str">
        <f>U21</f>
        <v>1F0A0983</v>
      </c>
      <c r="C13" t="s">
        <v>34</v>
      </c>
      <c r="F13" s="16"/>
      <c r="G13" s="16"/>
      <c r="H13" s="16"/>
      <c r="I13" s="16"/>
      <c r="J13" s="16">
        <v>0</v>
      </c>
      <c r="K13" s="17" t="s">
        <v>38</v>
      </c>
      <c r="L13" s="18" t="s">
        <v>39</v>
      </c>
      <c r="M13" s="19"/>
      <c r="N13" s="16" t="s">
        <v>12</v>
      </c>
      <c r="P13" s="16"/>
      <c r="Q13" s="16"/>
      <c r="R13" s="16">
        <f t="shared" si="0"/>
        <v>0</v>
      </c>
      <c r="S13" s="17" t="s">
        <v>38</v>
      </c>
    </row>
    <row r="14" spans="1:19" x14ac:dyDescent="0.2">
      <c r="A14" t="s">
        <v>17</v>
      </c>
      <c r="B14" t="str">
        <f>P5</f>
        <v>1</v>
      </c>
      <c r="C14" t="s">
        <v>37</v>
      </c>
      <c r="F14" s="16"/>
      <c r="G14" s="16"/>
      <c r="H14" s="16"/>
      <c r="I14" s="16"/>
      <c r="J14" s="16">
        <v>0</v>
      </c>
      <c r="K14" s="17" t="s">
        <v>41</v>
      </c>
      <c r="L14" s="18" t="s">
        <v>42</v>
      </c>
      <c r="M14" s="19"/>
      <c r="N14" s="16" t="s">
        <v>12</v>
      </c>
      <c r="P14" s="16"/>
      <c r="Q14" s="16"/>
      <c r="R14" s="16">
        <f t="shared" si="0"/>
        <v>0</v>
      </c>
      <c r="S14" s="17" t="s">
        <v>41</v>
      </c>
    </row>
    <row r="15" spans="1:19" x14ac:dyDescent="0.2">
      <c r="A15" t="s">
        <v>57</v>
      </c>
      <c r="B15" t="str">
        <f>Z21</f>
        <v>1F0A0883</v>
      </c>
      <c r="C15" t="s">
        <v>40</v>
      </c>
      <c r="F15" s="16"/>
      <c r="G15" s="16"/>
      <c r="H15" s="16"/>
      <c r="I15" s="16"/>
      <c r="J15" s="16">
        <v>1</v>
      </c>
      <c r="K15" s="17" t="s">
        <v>44</v>
      </c>
      <c r="L15" s="18" t="s">
        <v>45</v>
      </c>
      <c r="M15" s="19"/>
      <c r="N15" s="16" t="s">
        <v>12</v>
      </c>
      <c r="P15" s="16"/>
      <c r="Q15" s="16"/>
      <c r="R15" s="16">
        <v>0</v>
      </c>
      <c r="S15" s="17" t="s">
        <v>44</v>
      </c>
    </row>
    <row r="16" spans="1:19" x14ac:dyDescent="0.2">
      <c r="A16" t="s">
        <v>57</v>
      </c>
      <c r="B16" t="str">
        <f>AE21</f>
        <v>1F0A0887</v>
      </c>
      <c r="C16" t="s">
        <v>43</v>
      </c>
      <c r="F16" s="16"/>
      <c r="G16" s="16"/>
      <c r="H16" s="16"/>
      <c r="I16" s="16"/>
      <c r="J16" s="16">
        <v>0</v>
      </c>
      <c r="K16" s="17" t="s">
        <v>46</v>
      </c>
      <c r="L16" s="18" t="s">
        <v>47</v>
      </c>
      <c r="M16" s="19"/>
      <c r="N16" s="16" t="s">
        <v>12</v>
      </c>
      <c r="P16" s="16"/>
      <c r="Q16" s="16"/>
      <c r="R16" s="16">
        <f t="shared" ref="R16:R39" si="1">J16</f>
        <v>0</v>
      </c>
      <c r="S16" s="17" t="s">
        <v>46</v>
      </c>
    </row>
    <row r="17" spans="6:34" x14ac:dyDescent="0.2">
      <c r="F17" s="16"/>
      <c r="G17" s="16"/>
      <c r="H17" s="16"/>
      <c r="I17" s="16"/>
      <c r="J17" s="16">
        <v>0</v>
      </c>
      <c r="K17" s="17" t="s">
        <v>48</v>
      </c>
      <c r="L17" s="18" t="s">
        <v>49</v>
      </c>
      <c r="M17" s="19"/>
      <c r="N17" s="16" t="s">
        <v>12</v>
      </c>
      <c r="P17" s="16"/>
      <c r="Q17" s="16"/>
      <c r="R17" s="16">
        <f t="shared" si="1"/>
        <v>0</v>
      </c>
      <c r="S17" s="17" t="s">
        <v>48</v>
      </c>
    </row>
    <row r="18" spans="6:34" x14ac:dyDescent="0.2">
      <c r="F18" s="16"/>
      <c r="G18" s="16"/>
      <c r="H18" s="16"/>
      <c r="I18" s="16"/>
      <c r="J18" s="16">
        <v>0</v>
      </c>
      <c r="K18" s="17" t="s">
        <v>50</v>
      </c>
      <c r="L18" s="18" t="s">
        <v>51</v>
      </c>
      <c r="M18" s="19"/>
      <c r="N18" s="16" t="s">
        <v>12</v>
      </c>
      <c r="P18" s="16"/>
      <c r="Q18" s="16"/>
      <c r="R18" s="16">
        <f t="shared" si="1"/>
        <v>0</v>
      </c>
      <c r="S18" s="17" t="s">
        <v>50</v>
      </c>
    </row>
    <row r="19" spans="6:34" x14ac:dyDescent="0.2">
      <c r="F19" s="16"/>
      <c r="G19" s="16"/>
      <c r="H19" s="16"/>
      <c r="I19" s="16"/>
      <c r="J19" s="16">
        <v>0</v>
      </c>
      <c r="K19" s="17" t="s">
        <v>52</v>
      </c>
      <c r="L19" s="18" t="s">
        <v>53</v>
      </c>
      <c r="M19" s="19"/>
      <c r="N19" s="16" t="s">
        <v>12</v>
      </c>
      <c r="P19" s="16"/>
      <c r="Q19" s="16"/>
      <c r="R19" s="16">
        <f t="shared" si="1"/>
        <v>0</v>
      </c>
      <c r="S19" s="17" t="s">
        <v>52</v>
      </c>
    </row>
    <row r="20" spans="6:34" x14ac:dyDescent="0.2">
      <c r="F20" s="16"/>
      <c r="G20" s="16"/>
      <c r="H20" s="16"/>
      <c r="I20" s="16"/>
      <c r="J20" s="16">
        <v>1</v>
      </c>
      <c r="K20" s="17" t="s">
        <v>55</v>
      </c>
      <c r="L20" s="18" t="s">
        <v>15</v>
      </c>
      <c r="M20" s="19"/>
      <c r="N20" s="16" t="s">
        <v>12</v>
      </c>
      <c r="P20" s="16"/>
      <c r="Q20" s="16"/>
      <c r="R20" s="16">
        <f t="shared" si="1"/>
        <v>1</v>
      </c>
      <c r="S20" s="17" t="s">
        <v>55</v>
      </c>
    </row>
    <row r="21" spans="6:34" x14ac:dyDescent="0.2">
      <c r="F21" s="3" t="s">
        <v>178</v>
      </c>
      <c r="G21" s="3" t="s">
        <v>58</v>
      </c>
      <c r="H21" s="3" t="str">
        <f>DEC2HEX(I21)</f>
        <v>1F0A0980</v>
      </c>
      <c r="I21" s="3">
        <f>J40+2*J39+2^2*J38+2^3*J37+2^4*J36+2^5*J35+2^8*J34+2^9*J33+2^10*J32+2^11*J31+2^12*J30+2^16*J28+2^20*J27+2^24*J26+2^25*J25+2^26*J24+2^27*J23+2^28*J22</f>
        <v>520751488</v>
      </c>
      <c r="J21" s="3">
        <v>0</v>
      </c>
      <c r="K21" s="13" t="s">
        <v>59</v>
      </c>
      <c r="L21" s="14" t="s">
        <v>60</v>
      </c>
      <c r="M21" s="15"/>
      <c r="N21" s="3" t="s">
        <v>12</v>
      </c>
      <c r="P21" s="3" t="str">
        <f>DEC2HEX(Q21)</f>
        <v>1F0A0981</v>
      </c>
      <c r="Q21" s="3">
        <f>R40+2*R39+2^2*R38+2^3*R37+2^4*R36+2^5*R35+2^8*R34+2^9*R33+2^10*R32+2^11*R31+2^12*R30+2^16*R28+2^20*R27+2^24*R26+2^25*R25+2^26*R24+2^27*R23+2^28*R22</f>
        <v>520751489</v>
      </c>
      <c r="R21" s="16">
        <f t="shared" si="1"/>
        <v>0</v>
      </c>
      <c r="S21" s="13" t="s">
        <v>59</v>
      </c>
      <c r="U21" s="3" t="str">
        <f>DEC2HEX(V21)</f>
        <v>1F0A0983</v>
      </c>
      <c r="V21" s="3">
        <f>W40+2*W39+2^2*W38+2^3*W37+2^4*W36+2^5*W35+2^8*W34+2^9*W33+2^10*W32+2^11*W31+2^12*W30+2^16*W28+2^20*W27+2^24*W26+2^25*W25+2^26*W24+2^27*W23+2^28*W22</f>
        <v>520751491</v>
      </c>
      <c r="W21" s="16">
        <f t="shared" ref="W21:W38" si="2">R21</f>
        <v>0</v>
      </c>
      <c r="X21" s="13" t="s">
        <v>59</v>
      </c>
      <c r="Z21" s="3" t="str">
        <f>DEC2HEX(AA21)</f>
        <v>1F0A0883</v>
      </c>
      <c r="AA21" s="3">
        <f>AB40+2*AB39+2^2*AB38+2^3*AB37+2^4*AB36+2^5*AB35+2^8*AB34+2^9*AB33+2^10*AB32+2^11*AB31+2^12*AB30+2^16*AB28+2^20*AB27+2^24*AB26+2^25*AB25+2^26*AB24+2^27*AB23+2^28*AB22</f>
        <v>520751235</v>
      </c>
      <c r="AB21" s="16">
        <f t="shared" ref="AB21:AB33" si="3">W21</f>
        <v>0</v>
      </c>
      <c r="AC21" s="13" t="s">
        <v>59</v>
      </c>
      <c r="AE21" s="3" t="str">
        <f>DEC2HEX(AF21)</f>
        <v>1F0A0887</v>
      </c>
      <c r="AF21" s="3">
        <f>AG40+2*AG39+2^2*AG38+2^3*AG37+2^4*AG36+2^5*AG35+2^8*AG34+2^9*AG33+2^10*AG32+2^11*AG31+2^12*AG30+2^16*AG28+2^20*AG27+2^24*AG26+2^25*AG25+2^26*AG24+2^27*AG23+2^28*AG22</f>
        <v>520751239</v>
      </c>
      <c r="AG21" s="16">
        <f t="shared" ref="AG21:AG33" si="4">AB21</f>
        <v>0</v>
      </c>
      <c r="AH21" s="13" t="s">
        <v>59</v>
      </c>
    </row>
    <row r="22" spans="6:34" x14ac:dyDescent="0.2">
      <c r="F22" s="16"/>
      <c r="G22" s="16"/>
      <c r="H22" s="16"/>
      <c r="I22" s="16"/>
      <c r="J22" s="16">
        <v>1</v>
      </c>
      <c r="K22" s="17" t="s">
        <v>62</v>
      </c>
      <c r="L22" s="18" t="s">
        <v>63</v>
      </c>
      <c r="M22" s="19"/>
      <c r="N22" s="16" t="s">
        <v>12</v>
      </c>
      <c r="R22" s="16">
        <f t="shared" si="1"/>
        <v>1</v>
      </c>
      <c r="S22" s="17" t="s">
        <v>62</v>
      </c>
      <c r="W22" s="16">
        <f t="shared" si="2"/>
        <v>1</v>
      </c>
      <c r="X22" s="17" t="s">
        <v>62</v>
      </c>
      <c r="AB22" s="16">
        <f t="shared" si="3"/>
        <v>1</v>
      </c>
      <c r="AC22" s="17" t="s">
        <v>62</v>
      </c>
      <c r="AG22" s="16">
        <f t="shared" si="4"/>
        <v>1</v>
      </c>
      <c r="AH22" s="17" t="s">
        <v>62</v>
      </c>
    </row>
    <row r="23" spans="6:34" x14ac:dyDescent="0.2">
      <c r="F23" s="16"/>
      <c r="G23" s="16"/>
      <c r="H23" s="16"/>
      <c r="I23" s="16"/>
      <c r="J23" s="16">
        <v>1</v>
      </c>
      <c r="K23" s="17" t="s">
        <v>65</v>
      </c>
      <c r="L23" s="18" t="s">
        <v>66</v>
      </c>
      <c r="M23" s="19"/>
      <c r="N23" s="16" t="s">
        <v>12</v>
      </c>
      <c r="R23" s="16">
        <f t="shared" si="1"/>
        <v>1</v>
      </c>
      <c r="S23" s="17" t="s">
        <v>65</v>
      </c>
      <c r="W23" s="16">
        <f t="shared" si="2"/>
        <v>1</v>
      </c>
      <c r="X23" s="17" t="s">
        <v>65</v>
      </c>
      <c r="AB23" s="16">
        <f t="shared" si="3"/>
        <v>1</v>
      </c>
      <c r="AC23" s="17" t="s">
        <v>65</v>
      </c>
      <c r="AG23" s="16">
        <f t="shared" si="4"/>
        <v>1</v>
      </c>
      <c r="AH23" s="17" t="s">
        <v>65</v>
      </c>
    </row>
    <row r="24" spans="6:34" x14ac:dyDescent="0.2">
      <c r="F24" s="16"/>
      <c r="G24" s="16"/>
      <c r="H24" s="16"/>
      <c r="I24" s="16"/>
      <c r="J24" s="16">
        <v>1</v>
      </c>
      <c r="K24" s="17" t="s">
        <v>67</v>
      </c>
      <c r="L24" s="18" t="s">
        <v>68</v>
      </c>
      <c r="M24" s="19"/>
      <c r="N24" s="16" t="s">
        <v>12</v>
      </c>
      <c r="R24" s="16">
        <f t="shared" si="1"/>
        <v>1</v>
      </c>
      <c r="S24" s="17" t="s">
        <v>67</v>
      </c>
      <c r="W24" s="16">
        <f t="shared" si="2"/>
        <v>1</v>
      </c>
      <c r="X24" s="17" t="s">
        <v>67</v>
      </c>
      <c r="AB24" s="16">
        <f t="shared" si="3"/>
        <v>1</v>
      </c>
      <c r="AC24" s="17" t="s">
        <v>67</v>
      </c>
      <c r="AG24" s="16">
        <f t="shared" si="4"/>
        <v>1</v>
      </c>
      <c r="AH24" s="17" t="s">
        <v>67</v>
      </c>
    </row>
    <row r="25" spans="6:34" x14ac:dyDescent="0.2">
      <c r="F25" s="16"/>
      <c r="G25" s="16"/>
      <c r="H25" s="16"/>
      <c r="I25" s="16"/>
      <c r="J25" s="16">
        <v>1</v>
      </c>
      <c r="K25" s="17" t="s">
        <v>69</v>
      </c>
      <c r="L25" s="18" t="s">
        <v>70</v>
      </c>
      <c r="M25" s="19"/>
      <c r="N25" s="16" t="s">
        <v>12</v>
      </c>
      <c r="R25" s="16">
        <f t="shared" si="1"/>
        <v>1</v>
      </c>
      <c r="S25" s="17" t="s">
        <v>69</v>
      </c>
      <c r="W25" s="16">
        <f t="shared" si="2"/>
        <v>1</v>
      </c>
      <c r="X25" s="17" t="s">
        <v>69</v>
      </c>
      <c r="AB25" s="16">
        <f t="shared" si="3"/>
        <v>1</v>
      </c>
      <c r="AC25" s="17" t="s">
        <v>69</v>
      </c>
      <c r="AG25" s="16">
        <f t="shared" si="4"/>
        <v>1</v>
      </c>
      <c r="AH25" s="17" t="s">
        <v>69</v>
      </c>
    </row>
    <row r="26" spans="6:34" x14ac:dyDescent="0.2">
      <c r="F26" s="16"/>
      <c r="G26" s="16"/>
      <c r="H26" s="16"/>
      <c r="I26" s="16"/>
      <c r="J26" s="16">
        <v>1</v>
      </c>
      <c r="K26" s="17" t="s">
        <v>71</v>
      </c>
      <c r="L26" s="18" t="s">
        <v>72</v>
      </c>
      <c r="M26" s="19"/>
      <c r="N26" s="16" t="s">
        <v>12</v>
      </c>
      <c r="R26" s="16">
        <f t="shared" si="1"/>
        <v>1</v>
      </c>
      <c r="S26" s="17" t="s">
        <v>71</v>
      </c>
      <c r="W26" s="16">
        <f t="shared" si="2"/>
        <v>1</v>
      </c>
      <c r="X26" s="17" t="s">
        <v>71</v>
      </c>
      <c r="AB26" s="16">
        <f t="shared" si="3"/>
        <v>1</v>
      </c>
      <c r="AC26" s="17" t="s">
        <v>71</v>
      </c>
      <c r="AG26" s="16">
        <f t="shared" si="4"/>
        <v>1</v>
      </c>
      <c r="AH26" s="17" t="s">
        <v>71</v>
      </c>
    </row>
    <row r="27" spans="6:34" x14ac:dyDescent="0.2">
      <c r="F27" s="16"/>
      <c r="G27" s="16"/>
      <c r="H27" s="16"/>
      <c r="I27" s="16"/>
      <c r="J27" s="16">
        <v>0</v>
      </c>
      <c r="K27" s="17" t="s">
        <v>73</v>
      </c>
      <c r="L27" s="18" t="s">
        <v>74</v>
      </c>
      <c r="M27" s="19"/>
      <c r="N27" s="16" t="s">
        <v>12</v>
      </c>
      <c r="R27" s="16">
        <f t="shared" si="1"/>
        <v>0</v>
      </c>
      <c r="S27" s="17" t="s">
        <v>73</v>
      </c>
      <c r="W27" s="16">
        <f t="shared" si="2"/>
        <v>0</v>
      </c>
      <c r="X27" s="17" t="s">
        <v>73</v>
      </c>
      <c r="AB27" s="16">
        <f t="shared" si="3"/>
        <v>0</v>
      </c>
      <c r="AC27" s="17" t="s">
        <v>73</v>
      </c>
      <c r="AG27" s="16">
        <f t="shared" si="4"/>
        <v>0</v>
      </c>
      <c r="AH27" s="17" t="s">
        <v>73</v>
      </c>
    </row>
    <row r="28" spans="6:34" x14ac:dyDescent="0.2">
      <c r="F28" s="16"/>
      <c r="G28" s="16"/>
      <c r="H28" s="16"/>
      <c r="I28" s="16"/>
      <c r="J28" s="16">
        <v>10</v>
      </c>
      <c r="K28" s="17" t="s">
        <v>75</v>
      </c>
      <c r="L28" s="18" t="s">
        <v>76</v>
      </c>
      <c r="M28" s="19" t="s">
        <v>77</v>
      </c>
      <c r="N28" s="16" t="s">
        <v>12</v>
      </c>
      <c r="R28" s="16">
        <f t="shared" si="1"/>
        <v>10</v>
      </c>
      <c r="S28" s="17" t="s">
        <v>75</v>
      </c>
      <c r="W28" s="16">
        <f t="shared" si="2"/>
        <v>10</v>
      </c>
      <c r="X28" s="17" t="s">
        <v>75</v>
      </c>
      <c r="AB28" s="16">
        <f t="shared" si="3"/>
        <v>10</v>
      </c>
      <c r="AC28" s="17" t="s">
        <v>75</v>
      </c>
      <c r="AG28" s="16">
        <f t="shared" si="4"/>
        <v>10</v>
      </c>
      <c r="AH28" s="17" t="s">
        <v>75</v>
      </c>
    </row>
    <row r="29" spans="6:34" x14ac:dyDescent="0.2">
      <c r="F29" s="16"/>
      <c r="G29" s="16"/>
      <c r="H29" s="16"/>
      <c r="I29" s="16"/>
      <c r="J29" s="16">
        <v>0</v>
      </c>
      <c r="K29" s="17" t="s">
        <v>59</v>
      </c>
      <c r="L29" s="18" t="s">
        <v>78</v>
      </c>
      <c r="M29" s="19"/>
      <c r="N29" s="16" t="s">
        <v>12</v>
      </c>
      <c r="R29" s="16">
        <f t="shared" si="1"/>
        <v>0</v>
      </c>
      <c r="S29" s="17" t="s">
        <v>59</v>
      </c>
      <c r="W29" s="16">
        <f t="shared" si="2"/>
        <v>0</v>
      </c>
      <c r="X29" s="17" t="s">
        <v>59</v>
      </c>
      <c r="AB29" s="16">
        <f t="shared" si="3"/>
        <v>0</v>
      </c>
      <c r="AC29" s="17" t="s">
        <v>59</v>
      </c>
      <c r="AG29" s="16">
        <f t="shared" si="4"/>
        <v>0</v>
      </c>
      <c r="AH29" s="17" t="s">
        <v>59</v>
      </c>
    </row>
    <row r="30" spans="6:34" x14ac:dyDescent="0.2">
      <c r="F30" s="16"/>
      <c r="G30" s="16"/>
      <c r="H30" s="16"/>
      <c r="I30" s="16"/>
      <c r="J30" s="16">
        <v>0</v>
      </c>
      <c r="K30" s="17" t="s">
        <v>79</v>
      </c>
      <c r="L30" s="18" t="s">
        <v>80</v>
      </c>
      <c r="M30" s="19"/>
      <c r="N30" s="16" t="s">
        <v>12</v>
      </c>
      <c r="R30" s="16">
        <f t="shared" si="1"/>
        <v>0</v>
      </c>
      <c r="S30" s="17" t="s">
        <v>79</v>
      </c>
      <c r="W30" s="16">
        <f t="shared" si="2"/>
        <v>0</v>
      </c>
      <c r="X30" s="17" t="s">
        <v>79</v>
      </c>
      <c r="AB30" s="16">
        <f t="shared" si="3"/>
        <v>0</v>
      </c>
      <c r="AC30" s="17" t="s">
        <v>79</v>
      </c>
      <c r="AG30" s="16">
        <f t="shared" si="4"/>
        <v>0</v>
      </c>
      <c r="AH30" s="17" t="s">
        <v>79</v>
      </c>
    </row>
    <row r="31" spans="6:34" x14ac:dyDescent="0.2">
      <c r="F31" s="16"/>
      <c r="G31" s="16"/>
      <c r="H31" s="16"/>
      <c r="I31" s="16"/>
      <c r="J31" s="16">
        <v>1</v>
      </c>
      <c r="K31" s="17" t="s">
        <v>81</v>
      </c>
      <c r="L31" s="18" t="s">
        <v>82</v>
      </c>
      <c r="M31" s="19"/>
      <c r="N31" s="16" t="s">
        <v>12</v>
      </c>
      <c r="R31" s="16">
        <f t="shared" si="1"/>
        <v>1</v>
      </c>
      <c r="S31" s="17" t="s">
        <v>81</v>
      </c>
      <c r="W31" s="16">
        <f t="shared" si="2"/>
        <v>1</v>
      </c>
      <c r="X31" s="17" t="s">
        <v>81</v>
      </c>
      <c r="AB31" s="16">
        <f t="shared" si="3"/>
        <v>1</v>
      </c>
      <c r="AC31" s="17" t="s">
        <v>81</v>
      </c>
      <c r="AG31" s="16">
        <f t="shared" si="4"/>
        <v>1</v>
      </c>
      <c r="AH31" s="17" t="s">
        <v>81</v>
      </c>
    </row>
    <row r="32" spans="6:34" x14ac:dyDescent="0.2">
      <c r="F32" s="16"/>
      <c r="G32" s="16"/>
      <c r="H32" s="16"/>
      <c r="I32" s="16"/>
      <c r="J32" s="16">
        <v>0</v>
      </c>
      <c r="K32" s="17" t="s">
        <v>83</v>
      </c>
      <c r="L32" s="18" t="s">
        <v>84</v>
      </c>
      <c r="M32" s="19"/>
      <c r="N32" s="16" t="s">
        <v>12</v>
      </c>
      <c r="R32" s="16">
        <f t="shared" si="1"/>
        <v>0</v>
      </c>
      <c r="S32" s="17" t="s">
        <v>83</v>
      </c>
      <c r="W32" s="16">
        <f t="shared" si="2"/>
        <v>0</v>
      </c>
      <c r="X32" s="17" t="s">
        <v>83</v>
      </c>
      <c r="AB32" s="16">
        <f t="shared" si="3"/>
        <v>0</v>
      </c>
      <c r="AC32" s="17" t="s">
        <v>83</v>
      </c>
      <c r="AG32" s="16">
        <f t="shared" si="4"/>
        <v>0</v>
      </c>
      <c r="AH32" s="17" t="s">
        <v>83</v>
      </c>
    </row>
    <row r="33" spans="6:34" x14ac:dyDescent="0.2">
      <c r="F33" s="16"/>
      <c r="G33" s="16"/>
      <c r="H33" s="16"/>
      <c r="I33" s="16"/>
      <c r="J33" s="16">
        <v>0</v>
      </c>
      <c r="K33" s="17" t="s">
        <v>85</v>
      </c>
      <c r="L33" s="18" t="s">
        <v>86</v>
      </c>
      <c r="M33" s="19"/>
      <c r="N33" s="16" t="s">
        <v>12</v>
      </c>
      <c r="R33" s="16">
        <f t="shared" si="1"/>
        <v>0</v>
      </c>
      <c r="S33" s="17" t="s">
        <v>85</v>
      </c>
      <c r="W33" s="16">
        <f t="shared" si="2"/>
        <v>0</v>
      </c>
      <c r="X33" s="17" t="s">
        <v>85</v>
      </c>
      <c r="AB33" s="16">
        <f t="shared" si="3"/>
        <v>0</v>
      </c>
      <c r="AC33" s="17" t="s">
        <v>85</v>
      </c>
      <c r="AG33" s="16">
        <f t="shared" si="4"/>
        <v>0</v>
      </c>
      <c r="AH33" s="17" t="s">
        <v>85</v>
      </c>
    </row>
    <row r="34" spans="6:34" x14ac:dyDescent="0.2">
      <c r="F34" s="16"/>
      <c r="G34" s="16"/>
      <c r="H34" s="16"/>
      <c r="I34" s="16"/>
      <c r="J34" s="16">
        <v>1</v>
      </c>
      <c r="K34" s="17" t="s">
        <v>87</v>
      </c>
      <c r="L34" s="18" t="s">
        <v>88</v>
      </c>
      <c r="M34" s="19"/>
      <c r="N34" s="16" t="s">
        <v>12</v>
      </c>
      <c r="R34" s="16">
        <f t="shared" si="1"/>
        <v>1</v>
      </c>
      <c r="S34" s="17" t="s">
        <v>87</v>
      </c>
      <c r="W34" s="16">
        <f t="shared" si="2"/>
        <v>1</v>
      </c>
      <c r="X34" s="17" t="s">
        <v>87</v>
      </c>
      <c r="AB34" s="16">
        <v>0</v>
      </c>
      <c r="AC34" s="17" t="s">
        <v>87</v>
      </c>
      <c r="AG34" s="16">
        <v>0</v>
      </c>
      <c r="AH34" s="17" t="s">
        <v>87</v>
      </c>
    </row>
    <row r="35" spans="6:34" x14ac:dyDescent="0.2">
      <c r="F35" s="16"/>
      <c r="G35" s="16"/>
      <c r="H35" s="16"/>
      <c r="I35" s="16"/>
      <c r="J35" s="16">
        <v>4</v>
      </c>
      <c r="K35" s="17" t="s">
        <v>89</v>
      </c>
      <c r="L35" s="18" t="s">
        <v>90</v>
      </c>
      <c r="M35" s="19"/>
      <c r="N35" s="16" t="s">
        <v>12</v>
      </c>
      <c r="R35" s="16">
        <f t="shared" si="1"/>
        <v>4</v>
      </c>
      <c r="S35" s="17" t="s">
        <v>89</v>
      </c>
      <c r="W35" s="16">
        <f t="shared" si="2"/>
        <v>4</v>
      </c>
      <c r="X35" s="17" t="s">
        <v>89</v>
      </c>
      <c r="AB35" s="16">
        <f>W35</f>
        <v>4</v>
      </c>
      <c r="AC35" s="17" t="s">
        <v>89</v>
      </c>
      <c r="AG35" s="16">
        <f>AB35</f>
        <v>4</v>
      </c>
      <c r="AH35" s="17" t="s">
        <v>89</v>
      </c>
    </row>
    <row r="36" spans="6:34" x14ac:dyDescent="0.2">
      <c r="F36" s="16"/>
      <c r="G36" s="16"/>
      <c r="H36" s="16"/>
      <c r="I36" s="16"/>
      <c r="J36" s="16">
        <v>0</v>
      </c>
      <c r="K36" s="17" t="s">
        <v>91</v>
      </c>
      <c r="L36" s="18" t="s">
        <v>47</v>
      </c>
      <c r="M36" s="19"/>
      <c r="N36" s="16" t="s">
        <v>12</v>
      </c>
      <c r="R36" s="16">
        <f t="shared" si="1"/>
        <v>0</v>
      </c>
      <c r="S36" s="17" t="s">
        <v>91</v>
      </c>
      <c r="W36" s="16">
        <f t="shared" si="2"/>
        <v>0</v>
      </c>
      <c r="X36" s="17" t="s">
        <v>91</v>
      </c>
      <c r="AB36" s="16">
        <f>W36</f>
        <v>0</v>
      </c>
      <c r="AC36" s="17" t="s">
        <v>91</v>
      </c>
      <c r="AG36" s="16">
        <f>AB36</f>
        <v>0</v>
      </c>
      <c r="AH36" s="17" t="s">
        <v>91</v>
      </c>
    </row>
    <row r="37" spans="6:34" x14ac:dyDescent="0.2">
      <c r="F37" s="16"/>
      <c r="G37" s="16"/>
      <c r="H37" s="16"/>
      <c r="I37" s="16"/>
      <c r="J37" s="16">
        <v>0</v>
      </c>
      <c r="K37" s="17" t="s">
        <v>92</v>
      </c>
      <c r="L37" s="18" t="s">
        <v>49</v>
      </c>
      <c r="M37" s="19"/>
      <c r="N37" s="16" t="s">
        <v>12</v>
      </c>
      <c r="R37" s="16">
        <f t="shared" si="1"/>
        <v>0</v>
      </c>
      <c r="S37" s="17" t="s">
        <v>92</v>
      </c>
      <c r="W37" s="16">
        <f t="shared" si="2"/>
        <v>0</v>
      </c>
      <c r="X37" s="17" t="s">
        <v>92</v>
      </c>
      <c r="AB37" s="16">
        <f>W37</f>
        <v>0</v>
      </c>
      <c r="AC37" s="17" t="s">
        <v>92</v>
      </c>
      <c r="AG37" s="16">
        <f>AB37</f>
        <v>0</v>
      </c>
      <c r="AH37" s="17" t="s">
        <v>92</v>
      </c>
    </row>
    <row r="38" spans="6:34" x14ac:dyDescent="0.2">
      <c r="F38" s="16"/>
      <c r="G38" s="16"/>
      <c r="H38" s="16"/>
      <c r="I38" s="16"/>
      <c r="J38" s="16">
        <v>0</v>
      </c>
      <c r="K38" s="17" t="s">
        <v>93</v>
      </c>
      <c r="L38" s="18" t="s">
        <v>51</v>
      </c>
      <c r="M38" s="19"/>
      <c r="N38" s="16" t="s">
        <v>12</v>
      </c>
      <c r="R38" s="16">
        <f t="shared" si="1"/>
        <v>0</v>
      </c>
      <c r="S38" s="17" t="s">
        <v>93</v>
      </c>
      <c r="W38" s="16">
        <f t="shared" si="2"/>
        <v>0</v>
      </c>
      <c r="X38" s="17" t="s">
        <v>93</v>
      </c>
      <c r="AB38" s="16">
        <f>W38</f>
        <v>0</v>
      </c>
      <c r="AC38" s="17" t="s">
        <v>93</v>
      </c>
      <c r="AG38" s="16">
        <v>1</v>
      </c>
      <c r="AH38" s="17" t="s">
        <v>93</v>
      </c>
    </row>
    <row r="39" spans="6:34" x14ac:dyDescent="0.2">
      <c r="F39" s="16"/>
      <c r="G39" s="16"/>
      <c r="H39" s="16"/>
      <c r="I39" s="16"/>
      <c r="J39" s="16">
        <v>0</v>
      </c>
      <c r="K39" s="17" t="s">
        <v>94</v>
      </c>
      <c r="L39" s="18" t="s">
        <v>53</v>
      </c>
      <c r="M39" s="19"/>
      <c r="N39" s="16" t="s">
        <v>12</v>
      </c>
      <c r="R39" s="16">
        <f t="shared" si="1"/>
        <v>0</v>
      </c>
      <c r="S39" s="17" t="s">
        <v>94</v>
      </c>
      <c r="W39" s="16">
        <v>1</v>
      </c>
      <c r="X39" s="17" t="s">
        <v>94</v>
      </c>
      <c r="AB39" s="16">
        <v>1</v>
      </c>
      <c r="AC39" s="17" t="s">
        <v>94</v>
      </c>
      <c r="AG39" s="16">
        <v>1</v>
      </c>
      <c r="AH39" s="17" t="s">
        <v>94</v>
      </c>
    </row>
    <row r="40" spans="6:34" x14ac:dyDescent="0.2">
      <c r="F40" s="16"/>
      <c r="G40" s="16"/>
      <c r="H40" s="16"/>
      <c r="I40" s="16"/>
      <c r="J40" s="16">
        <v>0</v>
      </c>
      <c r="K40" s="17" t="s">
        <v>95</v>
      </c>
      <c r="L40" s="18" t="s">
        <v>15</v>
      </c>
      <c r="M40" s="19"/>
      <c r="N40" s="16" t="s">
        <v>12</v>
      </c>
      <c r="R40" s="16">
        <v>1</v>
      </c>
      <c r="S40" s="17" t="s">
        <v>95</v>
      </c>
      <c r="W40" s="16">
        <f>R40</f>
        <v>1</v>
      </c>
      <c r="X40" s="17" t="s">
        <v>95</v>
      </c>
      <c r="AB40" s="16">
        <f>W40</f>
        <v>1</v>
      </c>
      <c r="AC40" s="17" t="s">
        <v>95</v>
      </c>
      <c r="AG40" s="16">
        <f>AB40</f>
        <v>1</v>
      </c>
      <c r="AH40" s="17" t="s">
        <v>95</v>
      </c>
    </row>
    <row r="41" spans="6:34" x14ac:dyDescent="0.2">
      <c r="F41" s="3" t="s">
        <v>179</v>
      </c>
      <c r="G41" s="3" t="s">
        <v>97</v>
      </c>
      <c r="H41" s="3" t="str">
        <f>DEC2HEX(I41)</f>
        <v>40F3C04</v>
      </c>
      <c r="I41" s="3">
        <f>J46+2^2*J45+2^8*J44+2^16*J43+2^24*J42+2^28*J41</f>
        <v>68107268</v>
      </c>
      <c r="J41" s="3">
        <v>0</v>
      </c>
      <c r="K41" s="13" t="s">
        <v>98</v>
      </c>
      <c r="L41" s="14" t="s">
        <v>99</v>
      </c>
      <c r="M41" s="15" t="s">
        <v>100</v>
      </c>
      <c r="N41" s="3" t="s">
        <v>12</v>
      </c>
    </row>
    <row r="42" spans="6:34" ht="42.75" customHeight="1" x14ac:dyDescent="0.2">
      <c r="F42" s="16"/>
      <c r="G42" s="16"/>
      <c r="H42" s="16"/>
      <c r="I42" s="16"/>
      <c r="J42" s="16">
        <v>4</v>
      </c>
      <c r="K42" s="17" t="s">
        <v>101</v>
      </c>
      <c r="L42" s="18" t="s">
        <v>102</v>
      </c>
      <c r="M42" s="20" t="s">
        <v>103</v>
      </c>
      <c r="N42" s="16" t="s">
        <v>12</v>
      </c>
    </row>
    <row r="43" spans="6:34" x14ac:dyDescent="0.2">
      <c r="F43" s="16"/>
      <c r="G43" s="16"/>
      <c r="H43" s="16"/>
      <c r="I43" s="16"/>
      <c r="J43" s="16">
        <v>15</v>
      </c>
      <c r="K43" s="17" t="s">
        <v>104</v>
      </c>
      <c r="L43" s="18" t="s">
        <v>105</v>
      </c>
      <c r="M43" s="19" t="s">
        <v>106</v>
      </c>
      <c r="N43" s="16" t="s">
        <v>12</v>
      </c>
    </row>
    <row r="44" spans="6:34" x14ac:dyDescent="0.2">
      <c r="F44" s="16"/>
      <c r="G44" s="16"/>
      <c r="H44" s="16"/>
      <c r="I44" s="16"/>
      <c r="J44" s="21">
        <v>60</v>
      </c>
      <c r="K44" s="22" t="s">
        <v>107</v>
      </c>
      <c r="L44" s="18" t="s">
        <v>108</v>
      </c>
      <c r="M44" s="19" t="s">
        <v>109</v>
      </c>
      <c r="N44" s="16" t="s">
        <v>12</v>
      </c>
    </row>
    <row r="45" spans="6:34" x14ac:dyDescent="0.2">
      <c r="F45" s="16"/>
      <c r="G45" s="16"/>
      <c r="H45" s="16"/>
      <c r="I45" s="16"/>
      <c r="J45" s="16">
        <v>1</v>
      </c>
      <c r="K45" s="17" t="s">
        <v>110</v>
      </c>
      <c r="L45" s="18" t="s">
        <v>111</v>
      </c>
      <c r="M45" s="19" t="s">
        <v>112</v>
      </c>
      <c r="N45" s="16" t="s">
        <v>12</v>
      </c>
    </row>
    <row r="46" spans="6:34" x14ac:dyDescent="0.2">
      <c r="F46" s="16"/>
      <c r="G46" s="16"/>
      <c r="H46" s="16"/>
      <c r="I46" s="16"/>
      <c r="J46" s="16">
        <v>0</v>
      </c>
      <c r="K46" s="17" t="s">
        <v>113</v>
      </c>
      <c r="L46" s="18" t="s">
        <v>114</v>
      </c>
      <c r="M46" s="19" t="s">
        <v>115</v>
      </c>
      <c r="N46" s="16"/>
    </row>
    <row r="47" spans="6:34" x14ac:dyDescent="0.2">
      <c r="F47" s="3" t="s">
        <v>180</v>
      </c>
      <c r="G47" s="3" t="s">
        <v>117</v>
      </c>
      <c r="H47" s="3" t="str">
        <f>DEC2HEX(I47)</f>
        <v>BB424055</v>
      </c>
      <c r="I47" s="3">
        <f>J56+2^4*J55+2^8*J54+2^9*J53+2^11*J52+2^12*J51+2^16*J50+2^20*J49+2^24*J48+2^28*J47</f>
        <v>3141681237</v>
      </c>
      <c r="J47" s="3">
        <v>11</v>
      </c>
      <c r="K47" s="13" t="s">
        <v>118</v>
      </c>
      <c r="L47" s="14" t="s">
        <v>99</v>
      </c>
      <c r="M47" s="15"/>
      <c r="N47" s="3" t="s">
        <v>12</v>
      </c>
    </row>
    <row r="48" spans="6:34" x14ac:dyDescent="0.2">
      <c r="F48" s="16"/>
      <c r="G48" s="16"/>
      <c r="H48" s="16"/>
      <c r="I48" s="16"/>
      <c r="J48" s="16">
        <v>11</v>
      </c>
      <c r="K48" s="17" t="s">
        <v>119</v>
      </c>
      <c r="L48" s="18" t="s">
        <v>102</v>
      </c>
      <c r="M48" s="19"/>
      <c r="N48" s="16" t="s">
        <v>12</v>
      </c>
    </row>
    <row r="49" spans="6:14" ht="28.5" customHeight="1" x14ac:dyDescent="0.2">
      <c r="F49" s="16"/>
      <c r="G49" s="16"/>
      <c r="H49" s="16"/>
      <c r="I49" s="16"/>
      <c r="J49" s="16">
        <v>4</v>
      </c>
      <c r="K49" s="17" t="s">
        <v>120</v>
      </c>
      <c r="L49" s="18" t="s">
        <v>74</v>
      </c>
      <c r="M49" s="20" t="s">
        <v>121</v>
      </c>
      <c r="N49" s="16" t="s">
        <v>12</v>
      </c>
    </row>
    <row r="50" spans="6:14" ht="28.5" customHeight="1" x14ac:dyDescent="0.2">
      <c r="F50" s="16"/>
      <c r="G50" s="16"/>
      <c r="H50" s="16"/>
      <c r="I50" s="16"/>
      <c r="J50" s="16">
        <v>2</v>
      </c>
      <c r="K50" s="17" t="s">
        <v>122</v>
      </c>
      <c r="L50" s="18" t="s">
        <v>76</v>
      </c>
      <c r="M50" s="20" t="s">
        <v>123</v>
      </c>
      <c r="N50" s="16" t="s">
        <v>12</v>
      </c>
    </row>
    <row r="51" spans="6:14" x14ac:dyDescent="0.2">
      <c r="F51" s="16"/>
      <c r="G51" s="16"/>
      <c r="H51" s="16"/>
      <c r="I51" s="16"/>
      <c r="J51" s="16">
        <v>4</v>
      </c>
      <c r="K51" s="17" t="s">
        <v>124</v>
      </c>
      <c r="L51" s="18" t="s">
        <v>125</v>
      </c>
      <c r="M51" s="19"/>
      <c r="N51" s="16" t="s">
        <v>12</v>
      </c>
    </row>
    <row r="52" spans="6:14" x14ac:dyDescent="0.2">
      <c r="F52" s="16"/>
      <c r="G52" s="16"/>
      <c r="H52" s="16"/>
      <c r="I52" s="16"/>
      <c r="J52" s="16">
        <v>0</v>
      </c>
      <c r="K52" s="17" t="s">
        <v>126</v>
      </c>
      <c r="L52" s="18" t="s">
        <v>82</v>
      </c>
      <c r="M52" s="19" t="s">
        <v>127</v>
      </c>
      <c r="N52" s="16" t="s">
        <v>12</v>
      </c>
    </row>
    <row r="53" spans="6:14" x14ac:dyDescent="0.2">
      <c r="F53" s="16"/>
      <c r="G53" s="16"/>
      <c r="H53" s="16"/>
      <c r="I53" s="16"/>
      <c r="J53" s="16">
        <v>0</v>
      </c>
      <c r="K53" s="17" t="s">
        <v>128</v>
      </c>
      <c r="L53" s="18" t="s">
        <v>129</v>
      </c>
      <c r="M53" s="19"/>
      <c r="N53" s="16" t="s">
        <v>12</v>
      </c>
    </row>
    <row r="54" spans="6:14" x14ac:dyDescent="0.2">
      <c r="F54" s="16"/>
      <c r="G54" s="16"/>
      <c r="H54" s="16"/>
      <c r="I54" s="16"/>
      <c r="J54" s="16">
        <v>0</v>
      </c>
      <c r="K54" s="17" t="s">
        <v>130</v>
      </c>
      <c r="L54" s="18" t="s">
        <v>88</v>
      </c>
      <c r="M54" s="19"/>
      <c r="N54" s="16" t="s">
        <v>12</v>
      </c>
    </row>
    <row r="55" spans="6:14" x14ac:dyDescent="0.2">
      <c r="F55" s="16"/>
      <c r="G55" s="16"/>
      <c r="H55" s="16"/>
      <c r="I55" s="16"/>
      <c r="J55" s="16">
        <v>5</v>
      </c>
      <c r="K55" s="17" t="s">
        <v>131</v>
      </c>
      <c r="L55" s="18" t="s">
        <v>132</v>
      </c>
      <c r="M55" s="19"/>
      <c r="N55" s="16" t="s">
        <v>12</v>
      </c>
    </row>
    <row r="56" spans="6:14" x14ac:dyDescent="0.2">
      <c r="F56" s="16"/>
      <c r="G56" s="16"/>
      <c r="H56" s="16"/>
      <c r="I56" s="16"/>
      <c r="J56" s="16">
        <v>5</v>
      </c>
      <c r="K56" s="17" t="s">
        <v>133</v>
      </c>
      <c r="L56" s="18" t="s">
        <v>134</v>
      </c>
      <c r="M56" s="19"/>
      <c r="N56" s="16" t="s">
        <v>12</v>
      </c>
    </row>
    <row r="57" spans="6:14" x14ac:dyDescent="0.2">
      <c r="F57" s="3" t="s">
        <v>181</v>
      </c>
      <c r="G57" s="3" t="s">
        <v>136</v>
      </c>
      <c r="H57" s="3" t="str">
        <f>DEC2HEX(I57)</f>
        <v>408100</v>
      </c>
      <c r="I57" s="3">
        <f>J68+2*J67+2^2*J66+2^3*J65+2^5*J64+2^6*J63+2^8*J61+2^12*J60+2^16*J59+2^20*J58</f>
        <v>4227328</v>
      </c>
      <c r="J57" s="3">
        <v>0</v>
      </c>
      <c r="K57" s="13" t="s">
        <v>137</v>
      </c>
      <c r="L57" s="14" t="s">
        <v>138</v>
      </c>
      <c r="M57" s="15"/>
      <c r="N57" s="3" t="s">
        <v>12</v>
      </c>
    </row>
    <row r="58" spans="6:14" x14ac:dyDescent="0.2">
      <c r="F58" s="16"/>
      <c r="G58" s="16"/>
      <c r="H58" s="16"/>
      <c r="I58" s="16"/>
      <c r="J58" s="16">
        <v>4</v>
      </c>
      <c r="K58" s="17" t="s">
        <v>139</v>
      </c>
      <c r="L58" s="18" t="s">
        <v>74</v>
      </c>
      <c r="M58" s="19"/>
      <c r="N58" s="16" t="s">
        <v>12</v>
      </c>
    </row>
    <row r="59" spans="6:14" x14ac:dyDescent="0.2">
      <c r="F59" s="16"/>
      <c r="G59" s="16"/>
      <c r="H59" s="16"/>
      <c r="I59" s="16"/>
      <c r="J59" s="16">
        <v>0</v>
      </c>
      <c r="K59" s="17" t="s">
        <v>140</v>
      </c>
      <c r="L59" s="18" t="s">
        <v>76</v>
      </c>
      <c r="M59" s="19"/>
      <c r="N59" s="16" t="s">
        <v>12</v>
      </c>
    </row>
    <row r="60" spans="6:14" x14ac:dyDescent="0.2">
      <c r="F60" s="16"/>
      <c r="G60" s="16"/>
      <c r="H60" s="16"/>
      <c r="I60" s="16"/>
      <c r="J60" s="16">
        <v>8</v>
      </c>
      <c r="K60" s="17" t="s">
        <v>141</v>
      </c>
      <c r="L60" s="18" t="s">
        <v>125</v>
      </c>
      <c r="M60" s="19"/>
      <c r="N60" s="16" t="s">
        <v>12</v>
      </c>
    </row>
    <row r="61" spans="6:14" x14ac:dyDescent="0.2">
      <c r="F61" s="16"/>
      <c r="G61" s="16"/>
      <c r="H61" s="16"/>
      <c r="I61" s="16"/>
      <c r="J61" s="16">
        <v>1</v>
      </c>
      <c r="K61" s="17" t="s">
        <v>142</v>
      </c>
      <c r="L61" s="18" t="s">
        <v>143</v>
      </c>
      <c r="M61" s="19"/>
      <c r="N61" s="16" t="s">
        <v>12</v>
      </c>
    </row>
    <row r="62" spans="6:14" x14ac:dyDescent="0.2">
      <c r="F62" s="16"/>
      <c r="G62" s="16"/>
      <c r="H62" s="16"/>
      <c r="I62" s="16"/>
      <c r="J62" s="16">
        <v>0</v>
      </c>
      <c r="K62" s="17" t="s">
        <v>19</v>
      </c>
      <c r="L62" s="18" t="s">
        <v>39</v>
      </c>
      <c r="M62" s="19"/>
      <c r="N62" s="16" t="s">
        <v>12</v>
      </c>
    </row>
    <row r="63" spans="6:14" x14ac:dyDescent="0.2">
      <c r="F63" s="16"/>
      <c r="G63" s="16"/>
      <c r="H63" s="16"/>
      <c r="I63" s="16"/>
      <c r="J63" s="16">
        <v>0</v>
      </c>
      <c r="K63" s="17" t="s">
        <v>144</v>
      </c>
      <c r="L63" s="18" t="s">
        <v>42</v>
      </c>
      <c r="M63" s="19"/>
      <c r="N63" s="16" t="s">
        <v>12</v>
      </c>
    </row>
    <row r="64" spans="6:14" x14ac:dyDescent="0.2">
      <c r="F64" s="16"/>
      <c r="G64" s="16"/>
      <c r="H64" s="16"/>
      <c r="I64" s="16"/>
      <c r="J64" s="16">
        <v>0</v>
      </c>
      <c r="K64" s="17" t="s">
        <v>145</v>
      </c>
      <c r="L64" s="18" t="s">
        <v>45</v>
      </c>
      <c r="M64" s="19"/>
      <c r="N64" s="16" t="s">
        <v>12</v>
      </c>
    </row>
    <row r="65" spans="6:14" x14ac:dyDescent="0.2">
      <c r="F65" s="16"/>
      <c r="G65" s="16"/>
      <c r="H65" s="16"/>
      <c r="I65" s="16"/>
      <c r="J65" s="16">
        <v>0</v>
      </c>
      <c r="K65" s="17" t="s">
        <v>146</v>
      </c>
      <c r="L65" s="18" t="s">
        <v>147</v>
      </c>
      <c r="M65" s="19"/>
      <c r="N65" s="16" t="s">
        <v>12</v>
      </c>
    </row>
    <row r="66" spans="6:14" x14ac:dyDescent="0.2">
      <c r="F66" s="16"/>
      <c r="G66" s="16"/>
      <c r="H66" s="16"/>
      <c r="I66" s="16"/>
      <c r="J66" s="16">
        <v>0</v>
      </c>
      <c r="K66" s="17" t="s">
        <v>148</v>
      </c>
      <c r="L66" s="18" t="s">
        <v>51</v>
      </c>
      <c r="M66" s="19"/>
      <c r="N66" s="16" t="s">
        <v>12</v>
      </c>
    </row>
    <row r="67" spans="6:14" x14ac:dyDescent="0.2">
      <c r="F67" s="16"/>
      <c r="G67" s="16"/>
      <c r="H67" s="16"/>
      <c r="I67" s="16"/>
      <c r="J67" s="16">
        <v>0</v>
      </c>
      <c r="K67" s="17" t="s">
        <v>149</v>
      </c>
      <c r="L67" s="18" t="s">
        <v>53</v>
      </c>
      <c r="M67" s="19"/>
      <c r="N67" s="16" t="s">
        <v>12</v>
      </c>
    </row>
    <row r="68" spans="6:14" x14ac:dyDescent="0.2">
      <c r="F68" s="16"/>
      <c r="G68" s="16"/>
      <c r="H68" s="16"/>
      <c r="I68" s="16"/>
      <c r="J68" s="16">
        <v>0</v>
      </c>
      <c r="K68" s="17" t="s">
        <v>19</v>
      </c>
      <c r="L68" s="18" t="s">
        <v>15</v>
      </c>
      <c r="M68" s="19"/>
      <c r="N68" s="16" t="s">
        <v>12</v>
      </c>
    </row>
    <row r="69" spans="6:14" x14ac:dyDescent="0.2">
      <c r="F69" s="3" t="s">
        <v>182</v>
      </c>
      <c r="G69" s="3" t="s">
        <v>151</v>
      </c>
      <c r="H69" s="3" t="str">
        <f>DEC2HEX(I69)</f>
        <v>49C0</v>
      </c>
      <c r="I69" s="3">
        <f>J78+2*J77+2^4*J76+2^6*J75+2^7*J74+2^8*J73+2^9*J72+2^12*J71</f>
        <v>18880</v>
      </c>
      <c r="J69" s="3">
        <v>0</v>
      </c>
      <c r="K69" s="13" t="s">
        <v>152</v>
      </c>
      <c r="L69" s="14" t="s">
        <v>153</v>
      </c>
      <c r="M69" s="15"/>
      <c r="N69" s="3" t="s">
        <v>12</v>
      </c>
    </row>
    <row r="70" spans="6:14" x14ac:dyDescent="0.2">
      <c r="F70" s="16"/>
      <c r="G70" s="16"/>
      <c r="H70" s="16"/>
      <c r="I70" s="16"/>
      <c r="J70" s="16">
        <v>0</v>
      </c>
      <c r="K70" s="17" t="s">
        <v>19</v>
      </c>
      <c r="L70" s="18" t="s">
        <v>154</v>
      </c>
      <c r="M70" s="19"/>
      <c r="N70" s="16" t="s">
        <v>12</v>
      </c>
    </row>
    <row r="71" spans="6:14" x14ac:dyDescent="0.2">
      <c r="F71" s="16"/>
      <c r="G71" s="16"/>
      <c r="H71" s="16"/>
      <c r="I71" s="16"/>
      <c r="J71" s="16">
        <v>4</v>
      </c>
      <c r="K71" s="17" t="s">
        <v>155</v>
      </c>
      <c r="L71" s="18" t="s">
        <v>156</v>
      </c>
      <c r="M71" s="19"/>
      <c r="N71" s="16" t="s">
        <v>12</v>
      </c>
    </row>
    <row r="72" spans="6:14" x14ac:dyDescent="0.2">
      <c r="F72" s="16"/>
      <c r="G72" s="16"/>
      <c r="H72" s="16"/>
      <c r="I72" s="16"/>
      <c r="J72" s="16">
        <v>4</v>
      </c>
      <c r="K72" s="17" t="s">
        <v>157</v>
      </c>
      <c r="L72" s="18" t="s">
        <v>158</v>
      </c>
      <c r="M72" s="19"/>
      <c r="N72" s="16" t="s">
        <v>12</v>
      </c>
    </row>
    <row r="73" spans="6:14" x14ac:dyDescent="0.2">
      <c r="F73" s="16"/>
      <c r="G73" s="16"/>
      <c r="H73" s="16"/>
      <c r="I73" s="16"/>
      <c r="J73" s="16">
        <v>1</v>
      </c>
      <c r="K73" s="17" t="s">
        <v>159</v>
      </c>
      <c r="L73" s="18" t="s">
        <v>88</v>
      </c>
      <c r="M73" s="19"/>
      <c r="N73" s="16" t="s">
        <v>12</v>
      </c>
    </row>
    <row r="74" spans="6:14" x14ac:dyDescent="0.2">
      <c r="F74" s="16"/>
      <c r="G74" s="16"/>
      <c r="H74" s="16"/>
      <c r="I74" s="16"/>
      <c r="J74" s="16">
        <v>1</v>
      </c>
      <c r="K74" s="17" t="s">
        <v>160</v>
      </c>
      <c r="L74" s="18" t="s">
        <v>39</v>
      </c>
      <c r="M74" s="19"/>
      <c r="N74" s="16" t="s">
        <v>12</v>
      </c>
    </row>
    <row r="75" spans="6:14" x14ac:dyDescent="0.2">
      <c r="F75" s="16"/>
      <c r="G75" s="16"/>
      <c r="H75" s="16"/>
      <c r="I75" s="16"/>
      <c r="J75" s="16">
        <v>1</v>
      </c>
      <c r="K75" s="17" t="s">
        <v>161</v>
      </c>
      <c r="L75" s="18" t="s">
        <v>42</v>
      </c>
      <c r="M75" s="19"/>
      <c r="N75" s="16" t="s">
        <v>12</v>
      </c>
    </row>
    <row r="76" spans="6:14" x14ac:dyDescent="0.2">
      <c r="F76" s="16"/>
      <c r="G76" s="16"/>
      <c r="H76" s="16"/>
      <c r="I76" s="16"/>
      <c r="J76" s="16">
        <v>0</v>
      </c>
      <c r="K76" s="17" t="s">
        <v>162</v>
      </c>
      <c r="L76" s="18" t="s">
        <v>163</v>
      </c>
      <c r="M76" s="19"/>
      <c r="N76" s="16" t="s">
        <v>12</v>
      </c>
    </row>
    <row r="77" spans="6:14" x14ac:dyDescent="0.2">
      <c r="F77" s="16"/>
      <c r="G77" s="16"/>
      <c r="H77" s="16"/>
      <c r="I77" s="16"/>
      <c r="J77" s="16">
        <v>0</v>
      </c>
      <c r="K77" s="17" t="s">
        <v>164</v>
      </c>
      <c r="L77" s="18" t="s">
        <v>165</v>
      </c>
      <c r="M77" s="19"/>
      <c r="N77" s="16" t="s">
        <v>12</v>
      </c>
    </row>
    <row r="78" spans="6:14" x14ac:dyDescent="0.2">
      <c r="F78" s="16"/>
      <c r="G78" s="16"/>
      <c r="H78" s="16"/>
      <c r="I78" s="16"/>
      <c r="J78" s="16">
        <v>0</v>
      </c>
      <c r="K78" s="17" t="s">
        <v>166</v>
      </c>
      <c r="L78" s="18" t="s">
        <v>15</v>
      </c>
      <c r="M78" s="19"/>
      <c r="N78" s="16" t="s">
        <v>12</v>
      </c>
    </row>
    <row r="79" spans="6:14" x14ac:dyDescent="0.2">
      <c r="F79" s="3" t="s">
        <v>183</v>
      </c>
      <c r="G79" s="3" t="s">
        <v>168</v>
      </c>
      <c r="H79" s="3" t="str">
        <f>DEC2HEX(I79)</f>
        <v>400</v>
      </c>
      <c r="I79" s="3">
        <f>J85+2^4*J84+2^6*J83+2^7*J82+2^8*J81</f>
        <v>1024</v>
      </c>
      <c r="J79" s="3">
        <v>0</v>
      </c>
      <c r="K79" s="13" t="s">
        <v>152</v>
      </c>
      <c r="L79" s="14" t="s">
        <v>153</v>
      </c>
      <c r="M79" s="15"/>
      <c r="N79" s="3" t="s">
        <v>12</v>
      </c>
    </row>
    <row r="80" spans="6:14" x14ac:dyDescent="0.2">
      <c r="F80" s="16"/>
      <c r="G80" s="16"/>
      <c r="H80" s="16"/>
      <c r="I80" s="16"/>
      <c r="J80" s="16">
        <v>0</v>
      </c>
      <c r="K80" s="17" t="s">
        <v>169</v>
      </c>
      <c r="L80" s="18" t="s">
        <v>170</v>
      </c>
      <c r="M80" s="19"/>
      <c r="N80" s="16" t="s">
        <v>12</v>
      </c>
    </row>
    <row r="81" spans="6:14" x14ac:dyDescent="0.2">
      <c r="F81" s="16"/>
      <c r="G81" s="16"/>
      <c r="H81" s="16"/>
      <c r="I81" s="16"/>
      <c r="J81" s="16">
        <v>4</v>
      </c>
      <c r="K81" s="17" t="s">
        <v>171</v>
      </c>
      <c r="L81" s="18" t="s">
        <v>172</v>
      </c>
      <c r="M81" s="19"/>
      <c r="N81" s="16" t="s">
        <v>12</v>
      </c>
    </row>
    <row r="82" spans="6:14" x14ac:dyDescent="0.2">
      <c r="F82" s="16"/>
      <c r="G82" s="16"/>
      <c r="H82" s="16"/>
      <c r="I82" s="16"/>
      <c r="J82" s="16">
        <v>0</v>
      </c>
      <c r="K82" s="17" t="s">
        <v>173</v>
      </c>
      <c r="L82" s="18" t="s">
        <v>39</v>
      </c>
      <c r="M82" s="19"/>
      <c r="N82" s="16" t="s">
        <v>12</v>
      </c>
    </row>
    <row r="83" spans="6:14" x14ac:dyDescent="0.2">
      <c r="F83" s="16"/>
      <c r="G83" s="16"/>
      <c r="H83" s="16"/>
      <c r="I83" s="16"/>
      <c r="J83" s="16">
        <v>0</v>
      </c>
      <c r="K83" s="17" t="s">
        <v>174</v>
      </c>
      <c r="L83" s="18" t="s">
        <v>42</v>
      </c>
      <c r="M83" s="19"/>
      <c r="N83" s="16" t="s">
        <v>12</v>
      </c>
    </row>
    <row r="84" spans="6:14" x14ac:dyDescent="0.2">
      <c r="F84" s="16"/>
      <c r="G84" s="16"/>
      <c r="H84" s="16"/>
      <c r="I84" s="16"/>
      <c r="J84" s="16">
        <v>0</v>
      </c>
      <c r="K84" s="17" t="s">
        <v>175</v>
      </c>
      <c r="L84" s="18" t="s">
        <v>163</v>
      </c>
      <c r="M84" s="19"/>
      <c r="N84" s="16" t="s">
        <v>12</v>
      </c>
    </row>
    <row r="85" spans="6:14" x14ac:dyDescent="0.2">
      <c r="F85" s="16"/>
      <c r="G85" s="16"/>
      <c r="H85" s="16"/>
      <c r="I85" s="16"/>
      <c r="J85" s="16">
        <v>0</v>
      </c>
      <c r="K85" s="17" t="s">
        <v>176</v>
      </c>
      <c r="L85" s="18" t="s">
        <v>134</v>
      </c>
      <c r="M85" s="19"/>
      <c r="N85" s="1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寄存器表单</vt:lpstr>
      <vt:lpstr>寄存器表单bypass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 WeiJie</cp:lastModifiedBy>
  <dcterms:created xsi:type="dcterms:W3CDTF">2015-06-05T18:19:34Z</dcterms:created>
  <dcterms:modified xsi:type="dcterms:W3CDTF">2023-08-25T07:15:25Z</dcterms:modified>
</cp:coreProperties>
</file>