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849D832A-EE6B-4D0D-969D-3529C0C524BE}" xr6:coauthVersionLast="47" xr6:coauthVersionMax="47" xr10:uidLastSave="{00000000-0000-0000-0000-000000000000}"/>
  <bookViews>
    <workbookView xWindow="28680" yWindow="-120" windowWidth="29040" windowHeight="15720" tabRatio="649" activeTab="1" xr2:uid="{00000000-000D-0000-FFFF-FFFF00000000}"/>
  </bookViews>
  <sheets>
    <sheet name="GoodmanShipping" sheetId="5" r:id="rId1"/>
    <sheet name="ExecutiveFurniture" sheetId="6" r:id="rId2"/>
    <sheet name="ShortestPath" sheetId="1" r:id="rId3"/>
    <sheet name="ShortestPath (2)" sheetId="7" r:id="rId4"/>
    <sheet name="LargeScale" sheetId="2" r:id="rId5"/>
  </sheets>
  <definedNames>
    <definedName name="solver_adj" localSheetId="1" hidden="1">ExecutiveFurniture!$B$23:$D$23,ExecutiveFurniture!$B$26:$D$26,ExecutiveFurniture!$C$36:$E$38</definedName>
    <definedName name="solver_adj" localSheetId="0" hidden="1">GoodmanShipping!$B$17:$G$22,GoodmanShipping!$J$17:$J$22</definedName>
    <definedName name="solver_adj" localSheetId="4" hidden="1">LargeScale!$B$5:$S$19,LargeScale!$V$5:$V$19</definedName>
    <definedName name="solver_adj" localSheetId="2" hidden="1">ShortestPath!$B$14:$K$23</definedName>
    <definedName name="solver_adj" localSheetId="3" hidden="1">'ShortestPath (2)'!$B$14:$K$23</definedName>
    <definedName name="solver_cvg" localSheetId="1" hidden="1">0.0001</definedName>
    <definedName name="solver_cvg" localSheetId="0" hidden="1">0.0001</definedName>
    <definedName name="solver_cvg" localSheetId="4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0" hidden="1">1</definedName>
    <definedName name="solver_drv" localSheetId="4" hidden="1">1</definedName>
    <definedName name="solver_drv" localSheetId="2" hidden="1">2</definedName>
    <definedName name="solver_drv" localSheetId="3" hidden="1">2</definedName>
    <definedName name="solver_eng" localSheetId="1" hidden="1">2</definedName>
    <definedName name="solver_eng" localSheetId="0" hidden="1">2</definedName>
    <definedName name="solver_eng" localSheetId="4" hidden="1">2</definedName>
    <definedName name="solver_eng" localSheetId="2" hidden="1">2</definedName>
    <definedName name="solver_eng" localSheetId="3" hidden="1">2</definedName>
    <definedName name="solver_est" localSheetId="1" hidden="1">1</definedName>
    <definedName name="solver_est" localSheetId="0" hidden="1">1</definedName>
    <definedName name="solver_est" localSheetId="4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0" hidden="1">2147483647</definedName>
    <definedName name="solver_itr" localSheetId="4" hidden="1">2147483647</definedName>
    <definedName name="solver_itr" localSheetId="2" hidden="1">2147483647</definedName>
    <definedName name="solver_itr" localSheetId="3" hidden="1">2147483647</definedName>
    <definedName name="solver_lhs1" localSheetId="1" hidden="1">ExecutiveFurniture!$B$23:$D$23</definedName>
    <definedName name="solver_lhs1" localSheetId="0" hidden="1">GoodmanShipping!$B$17:$G$22</definedName>
    <definedName name="solver_lhs1" localSheetId="4" hidden="1">LargeScale!$B$21:$S$21</definedName>
    <definedName name="solver_lhs1" localSheetId="2" hidden="1">ShortestPath!$B$28:$K$28</definedName>
    <definedName name="solver_lhs1" localSheetId="3" hidden="1">'ShortestPath (2)'!$B$14:$K$23</definedName>
    <definedName name="solver_lhs2" localSheetId="1" hidden="1">ExecutiveFurniture!$B$26:$D$26</definedName>
    <definedName name="solver_lhs2" localSheetId="0" hidden="1">GoodmanShipping!$B$24:$G$24</definedName>
    <definedName name="solver_lhs2" localSheetId="4" hidden="1">LargeScale!$B$5:$S$19</definedName>
    <definedName name="solver_lhs2" localSheetId="2" hidden="1">ShortestPath!$L$14:$L$23</definedName>
    <definedName name="solver_lhs2" localSheetId="3" hidden="1">'ShortestPath (2)'!$B$28:$K$28</definedName>
    <definedName name="solver_lhs3" localSheetId="1" hidden="1">ExecutiveFurniture!$C$39:$E$39</definedName>
    <definedName name="solver_lhs3" localSheetId="0" hidden="1">GoodmanShipping!$J$17:$J$22</definedName>
    <definedName name="solver_lhs3" localSheetId="4" hidden="1">LargeScale!$V$5:$V$19</definedName>
    <definedName name="solver_lhs3" localSheetId="3" hidden="1">'ShortestPath (2)'!$M$25</definedName>
    <definedName name="solver_lhs4" localSheetId="1" hidden="1">ExecutiveFurniture!$F$36:$F$38</definedName>
    <definedName name="solver_lhs4" localSheetId="0" hidden="1">GoodmanShipping!$K$17:$K$22</definedName>
    <definedName name="solver_lhs4" localSheetId="4" hidden="1">LargeScale!$W$5:$W$19</definedName>
    <definedName name="solver_mip" localSheetId="1" hidden="1">2147483647</definedName>
    <definedName name="solver_mip" localSheetId="0" hidden="1">2147483647</definedName>
    <definedName name="solver_mip" localSheetId="4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4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4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4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1</definedName>
    <definedName name="solver_neg" localSheetId="4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od" localSheetId="4" hidden="1">2147483647</definedName>
    <definedName name="solver_nod" localSheetId="2" hidden="1">2147483647</definedName>
    <definedName name="solver_nod" localSheetId="3" hidden="1">2147483647</definedName>
    <definedName name="solver_num" localSheetId="1" hidden="1">4</definedName>
    <definedName name="solver_num" localSheetId="0" hidden="1">4</definedName>
    <definedName name="solver_num" localSheetId="4" hidden="1">4</definedName>
    <definedName name="solver_num" localSheetId="2" hidden="1">1</definedName>
    <definedName name="solver_num" localSheetId="3" hidden="1">3</definedName>
    <definedName name="solver_nwt" localSheetId="1" hidden="1">1</definedName>
    <definedName name="solver_nwt" localSheetId="0" hidden="1">1</definedName>
    <definedName name="solver_nwt" localSheetId="4" hidden="1">1</definedName>
    <definedName name="solver_nwt" localSheetId="2" hidden="1">1</definedName>
    <definedName name="solver_nwt" localSheetId="3" hidden="1">1</definedName>
    <definedName name="solver_opt" localSheetId="1" hidden="1">ExecutiveFurniture!$H$23</definedName>
    <definedName name="solver_opt" localSheetId="0" hidden="1">GoodmanShipping!$I$15</definedName>
    <definedName name="solver_opt" localSheetId="4" hidden="1">LargeScale!$U$3</definedName>
    <definedName name="solver_opt" localSheetId="2" hidden="1">ShortestPath!$M$30</definedName>
    <definedName name="solver_opt" localSheetId="3" hidden="1">'ShortestPath (2)'!$M$30</definedName>
    <definedName name="solver_pre" localSheetId="1" hidden="1">0.000001</definedName>
    <definedName name="solver_pre" localSheetId="0" hidden="1">0.000001</definedName>
    <definedName name="solver_pre" localSheetId="4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0" hidden="1">1</definedName>
    <definedName name="solver_rbv" localSheetId="4" hidden="1">1</definedName>
    <definedName name="solver_rbv" localSheetId="2" hidden="1">2</definedName>
    <definedName name="solver_rbv" localSheetId="3" hidden="1">2</definedName>
    <definedName name="solver_rel1" localSheetId="1" hidden="1">5</definedName>
    <definedName name="solver_rel1" localSheetId="0" hidden="1">5</definedName>
    <definedName name="solver_rel1" localSheetId="4" hidden="1">2</definedName>
    <definedName name="solver_rel1" localSheetId="2" hidden="1">2</definedName>
    <definedName name="solver_rel1" localSheetId="3" hidden="1">5</definedName>
    <definedName name="solver_rel2" localSheetId="1" hidden="1">5</definedName>
    <definedName name="solver_rel2" localSheetId="0" hidden="1">2</definedName>
    <definedName name="solver_rel2" localSheetId="4" hidden="1">5</definedName>
    <definedName name="solver_rel2" localSheetId="2" hidden="1">3</definedName>
    <definedName name="solver_rel2" localSheetId="3" hidden="1">2</definedName>
    <definedName name="solver_rel3" localSheetId="1" hidden="1">1</definedName>
    <definedName name="solver_rel3" localSheetId="0" hidden="1">5</definedName>
    <definedName name="solver_rel3" localSheetId="4" hidden="1">5</definedName>
    <definedName name="solver_rel3" localSheetId="3" hidden="1">1</definedName>
    <definedName name="solver_rel4" localSheetId="1" hidden="1">2</definedName>
    <definedName name="solver_rel4" localSheetId="0" hidden="1">1</definedName>
    <definedName name="solver_rel4" localSheetId="4" hidden="1">1</definedName>
    <definedName name="solver_rhs1" localSheetId="1" hidden="1">"binary"</definedName>
    <definedName name="solver_rhs1" localSheetId="0" hidden="1">binary</definedName>
    <definedName name="solver_rhs1" localSheetId="4" hidden="1">LargeScale!$B$23:$S$23</definedName>
    <definedName name="solver_rhs1" localSheetId="2" hidden="1">ShortestPath!$B$30:$K$30</definedName>
    <definedName name="solver_rhs1" localSheetId="3" hidden="1">binary</definedName>
    <definedName name="solver_rhs2" localSheetId="1" hidden="1">"binary"</definedName>
    <definedName name="solver_rhs2" localSheetId="0" hidden="1">GoodmanShipping!$B$26:$G$26</definedName>
    <definedName name="solver_rhs2" localSheetId="4" hidden="1">binary</definedName>
    <definedName name="solver_rhs2" localSheetId="2" hidden="1">ShortestPath!#REF!</definedName>
    <definedName name="solver_rhs2" localSheetId="3" hidden="1">'ShortestPath (2)'!$B$30:$K$30</definedName>
    <definedName name="solver_rhs3" localSheetId="1" hidden="1">ExecutiveFurniture!$C$41:$E$41</definedName>
    <definedName name="solver_rhs3" localSheetId="0" hidden="1">binary</definedName>
    <definedName name="solver_rhs3" localSheetId="4" hidden="1">binary</definedName>
    <definedName name="solver_rhs3" localSheetId="3" hidden="1">'ShortestPath (2)'!$M$27</definedName>
    <definedName name="solver_rhs4" localSheetId="1" hidden="1">ExecutiveFurniture!$H$36:$H$38</definedName>
    <definedName name="solver_rhs4" localSheetId="0" hidden="1">GoodmanShipping!$M$17:$M$22</definedName>
    <definedName name="solver_rhs4" localSheetId="4" hidden="1">LargeScale!$Y$5:$Y$19</definedName>
    <definedName name="solver_rlx" localSheetId="1" hidden="1">2</definedName>
    <definedName name="solver_rlx" localSheetId="0" hidden="1">2</definedName>
    <definedName name="solver_rlx" localSheetId="4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0" hidden="1">0</definedName>
    <definedName name="solver_rsd" localSheetId="4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0" hidden="1">1</definedName>
    <definedName name="solver_scl" localSheetId="4" hidden="1">1</definedName>
    <definedName name="solver_scl" localSheetId="2" hidden="1">2</definedName>
    <definedName name="solver_scl" localSheetId="3" hidden="1">2</definedName>
    <definedName name="solver_sho" localSheetId="1" hidden="1">2</definedName>
    <definedName name="solver_sho" localSheetId="0" hidden="1">2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4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2147483647</definedName>
    <definedName name="solver_tim" localSheetId="4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0" hidden="1">0.01</definedName>
    <definedName name="solver_tol" localSheetId="4" hidden="1">0.01</definedName>
    <definedName name="solver_tol" localSheetId="2" hidden="1">0.01</definedName>
    <definedName name="solver_tol" localSheetId="3" hidden="1">0.01</definedName>
    <definedName name="solver_typ" localSheetId="1" hidden="1">1</definedName>
    <definedName name="solver_typ" localSheetId="0" hidden="1">2</definedName>
    <definedName name="solver_typ" localSheetId="4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0" hidden="1">0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4" hidden="1">3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B21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5" i="2"/>
  <c r="W6" i="2"/>
  <c r="Z6" i="2" s="1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5" i="2"/>
  <c r="Z13" i="2" l="1"/>
  <c r="Z5" i="2"/>
  <c r="Z8" i="2"/>
  <c r="Z10" i="2"/>
  <c r="Z9" i="2"/>
  <c r="Z17" i="2"/>
  <c r="Z16" i="2"/>
  <c r="Z12" i="2"/>
  <c r="Z11" i="2"/>
  <c r="Z19" i="2"/>
  <c r="Z15" i="2"/>
  <c r="Z7" i="2"/>
  <c r="Z18" i="2"/>
  <c r="Z14" i="2"/>
  <c r="M25" i="7"/>
  <c r="M30" i="7"/>
  <c r="K24" i="7"/>
  <c r="J24" i="7"/>
  <c r="I24" i="7"/>
  <c r="H24" i="7"/>
  <c r="G24" i="7"/>
  <c r="F24" i="7"/>
  <c r="E24" i="7"/>
  <c r="D24" i="7"/>
  <c r="C24" i="7"/>
  <c r="B24" i="7"/>
  <c r="L23" i="7"/>
  <c r="K25" i="7" s="1"/>
  <c r="L22" i="7"/>
  <c r="J25" i="7" s="1"/>
  <c r="L21" i="7"/>
  <c r="I25" i="7" s="1"/>
  <c r="L20" i="7"/>
  <c r="H25" i="7" s="1"/>
  <c r="L19" i="7"/>
  <c r="G25" i="7" s="1"/>
  <c r="L18" i="7"/>
  <c r="F25" i="7" s="1"/>
  <c r="L17" i="7"/>
  <c r="E25" i="7" s="1"/>
  <c r="L16" i="7"/>
  <c r="D25" i="7" s="1"/>
  <c r="L15" i="7"/>
  <c r="C25" i="7" s="1"/>
  <c r="L14" i="7"/>
  <c r="B25" i="7" s="1"/>
  <c r="E41" i="6"/>
  <c r="D41" i="6"/>
  <c r="C41" i="6"/>
  <c r="E39" i="6"/>
  <c r="D39" i="6"/>
  <c r="C39" i="6"/>
  <c r="H38" i="6"/>
  <c r="F38" i="6"/>
  <c r="H37" i="6"/>
  <c r="F37" i="6"/>
  <c r="H36" i="6"/>
  <c r="F36" i="6"/>
  <c r="H29" i="6"/>
  <c r="B15" i="6"/>
  <c r="E7" i="6"/>
  <c r="D7" i="6"/>
  <c r="C7" i="6"/>
  <c r="F6" i="6"/>
  <c r="F5" i="6"/>
  <c r="F4" i="6"/>
  <c r="G24" i="5"/>
  <c r="F24" i="5"/>
  <c r="E24" i="5"/>
  <c r="D24" i="5"/>
  <c r="C24" i="5"/>
  <c r="B24" i="5"/>
  <c r="M22" i="5"/>
  <c r="K22" i="5"/>
  <c r="M21" i="5"/>
  <c r="K21" i="5"/>
  <c r="M20" i="5"/>
  <c r="K20" i="5"/>
  <c r="M19" i="5"/>
  <c r="K19" i="5"/>
  <c r="M18" i="5"/>
  <c r="K18" i="5"/>
  <c r="M17" i="5"/>
  <c r="K17" i="5"/>
  <c r="N17" i="5" s="1"/>
  <c r="I8" i="5"/>
  <c r="I6" i="5"/>
  <c r="N20" i="5" l="1"/>
  <c r="N21" i="5"/>
  <c r="H26" i="6"/>
  <c r="H23" i="6" s="1"/>
  <c r="U3" i="2"/>
  <c r="N19" i="5"/>
  <c r="N18" i="5"/>
  <c r="I15" i="5" s="1"/>
  <c r="N22" i="5"/>
  <c r="I28" i="7"/>
  <c r="H28" i="7"/>
  <c r="E28" i="7"/>
  <c r="D28" i="7"/>
  <c r="B28" i="7"/>
  <c r="F28" i="7"/>
  <c r="J28" i="7"/>
  <c r="C28" i="7"/>
  <c r="G28" i="7"/>
  <c r="K28" i="7"/>
  <c r="L23" i="1"/>
  <c r="K25" i="1" s="1"/>
  <c r="B24" i="1"/>
  <c r="L15" i="1"/>
  <c r="C25" i="1" s="1"/>
  <c r="L16" i="1"/>
  <c r="D25" i="1" s="1"/>
  <c r="L17" i="1"/>
  <c r="E25" i="1" s="1"/>
  <c r="L18" i="1"/>
  <c r="F25" i="1" s="1"/>
  <c r="L19" i="1"/>
  <c r="G25" i="1" s="1"/>
  <c r="L20" i="1"/>
  <c r="H25" i="1" s="1"/>
  <c r="L21" i="1"/>
  <c r="I25" i="1" s="1"/>
  <c r="L22" i="1"/>
  <c r="J25" i="1" s="1"/>
  <c r="L14" i="1"/>
  <c r="B25" i="1" s="1"/>
  <c r="D24" i="1"/>
  <c r="E24" i="1"/>
  <c r="F24" i="1"/>
  <c r="G24" i="1"/>
  <c r="H24" i="1"/>
  <c r="I24" i="1"/>
  <c r="J24" i="1"/>
  <c r="K24" i="1"/>
  <c r="C24" i="1"/>
  <c r="M30" i="1"/>
  <c r="J28" i="1" l="1"/>
  <c r="F28" i="1"/>
  <c r="I28" i="1"/>
  <c r="H28" i="1"/>
  <c r="G28" i="1"/>
  <c r="E28" i="1"/>
  <c r="D28" i="1"/>
  <c r="C28" i="1"/>
  <c r="K28" i="1"/>
  <c r="B28" i="1"/>
</calcChain>
</file>

<file path=xl/sharedStrings.xml><?xml version="1.0" encoding="utf-8"?>
<sst xmlns="http://schemas.openxmlformats.org/spreadsheetml/2006/main" count="292" uniqueCount="70">
  <si>
    <t>Enter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</si>
  <si>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</si>
  <si>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</si>
  <si>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</si>
  <si>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</si>
  <si>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</si>
  <si>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</si>
  <si>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</si>
  <si>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</si>
  <si>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</si>
  <si>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</si>
  <si>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Exit</t>
  </si>
  <si>
    <t>=</t>
  </si>
  <si>
    <t>Total Time</t>
  </si>
  <si>
    <t>Balance</t>
  </si>
  <si>
    <t>Starting</t>
  </si>
  <si>
    <t>Ending</t>
  </si>
  <si>
    <t>&lt;=</t>
  </si>
  <si>
    <t>Goodman Shipping Co. (Knapsack)</t>
  </si>
  <si>
    <t>Item</t>
  </si>
  <si>
    <t>Variable</t>
  </si>
  <si>
    <t>X1</t>
  </si>
  <si>
    <t>X2</t>
  </si>
  <si>
    <t>X3</t>
  </si>
  <si>
    <t>X4</t>
  </si>
  <si>
    <t>X5</t>
  </si>
  <si>
    <t>X6</t>
  </si>
  <si>
    <t>Decision</t>
  </si>
  <si>
    <t>Total Value</t>
  </si>
  <si>
    <t>Value</t>
  </si>
  <si>
    <t>Total Weight</t>
  </si>
  <si>
    <t>Capacity</t>
  </si>
  <si>
    <t>Weight</t>
  </si>
  <si>
    <t>≤</t>
  </si>
  <si>
    <t>Goodman Shipping Co. (Assignment)</t>
  </si>
  <si>
    <t>Total Wasted Capacity</t>
  </si>
  <si>
    <t>Available</t>
  </si>
  <si>
    <t>Spare</t>
  </si>
  <si>
    <t>Truck</t>
  </si>
  <si>
    <t>Used?</t>
  </si>
  <si>
    <t>Load</t>
  </si>
  <si>
    <t>Shipped?</t>
  </si>
  <si>
    <t>Executive Furniture Corporation (Transportation)</t>
  </si>
  <si>
    <t>Source</t>
  </si>
  <si>
    <t>Des Moines</t>
  </si>
  <si>
    <t>Evansville</t>
  </si>
  <si>
    <t>Fort Lauderdale</t>
  </si>
  <si>
    <t>Demand Sum</t>
  </si>
  <si>
    <t>Destination</t>
  </si>
  <si>
    <t>Albuquerque</t>
  </si>
  <si>
    <t>Boston</t>
  </si>
  <si>
    <t>Cleveland</t>
  </si>
  <si>
    <t>Supply Sum</t>
  </si>
  <si>
    <t>Model Parameters</t>
  </si>
  <si>
    <t>Demand</t>
  </si>
  <si>
    <t>Supply</t>
  </si>
  <si>
    <t>Total Cost</t>
  </si>
  <si>
    <t>Executive Furniture Corporation (Supply Chain Planning)</t>
  </si>
  <si>
    <t>Using Source?</t>
  </si>
  <si>
    <t>Total Profit</t>
  </si>
  <si>
    <t>(binary)</t>
  </si>
  <si>
    <t>Fixed Cost</t>
  </si>
  <si>
    <t>Cover Market?</t>
  </si>
  <si>
    <t>Total Revenue</t>
  </si>
  <si>
    <t>Selling Price</t>
  </si>
  <si>
    <t>-</t>
  </si>
  <si>
    <t>Planned Demand</t>
  </si>
  <si>
    <t>Planned Supply</t>
  </si>
  <si>
    <t>Time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</si>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</sst>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0" fontId="0" fillId="0" borderId="0" xfId="0" applyAlignment="1">
      <alignment horizontal="left"/>
    </xf>
    <xf numFmtId="0" fontId="2" fillId="0" borderId="0" xfId="0" applyFont="1"/>
    <xf numFmtId="0" fontId="0" fillId="6" borderId="0" xfId="0" applyFill="1"/>
    <xf numFmtId="0" fontId="3" fillId="0" borderId="0" xfId="0" applyFont="1" applyAlignment="1">
      <alignment horizontal="center"/>
    </xf>
    <xf numFmtId="44" fontId="0" fillId="3" borderId="0" xfId="1" applyFont="1" applyFill="1"/>
    <xf numFmtId="44" fontId="0" fillId="6" borderId="0" xfId="1" applyFont="1" applyFill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1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workbookViewId="0">
      <selection activeCell="A24" sqref="A24:G26"/>
    </sheetView>
  </sheetViews>
  <sheetFormatPr defaultRowHeight="14.5" x14ac:dyDescent="0.35"/>
  <cols>
    <col min="8" max="8" width="3.453125" customWidth="1"/>
    <col min="12" max="12" width="4.54296875" customWidth="1"/>
  </cols>
  <sheetData>
    <row r="1" spans="1:14" x14ac:dyDescent="0.35">
      <c r="A1" s="7" t="s">
        <v>18</v>
      </c>
    </row>
    <row r="3" spans="1:14" x14ac:dyDescent="0.35">
      <c r="A3" t="s">
        <v>19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</row>
    <row r="4" spans="1:14" x14ac:dyDescent="0.35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</row>
    <row r="5" spans="1:14" x14ac:dyDescent="0.35">
      <c r="A5" t="s">
        <v>27</v>
      </c>
      <c r="B5" s="1">
        <v>0</v>
      </c>
      <c r="C5" s="1">
        <v>0</v>
      </c>
      <c r="D5" s="1">
        <v>1</v>
      </c>
      <c r="E5" s="1">
        <v>1</v>
      </c>
      <c r="F5" s="1">
        <v>0</v>
      </c>
      <c r="G5" s="1">
        <v>1</v>
      </c>
      <c r="I5" t="s">
        <v>28</v>
      </c>
    </row>
    <row r="6" spans="1:14" x14ac:dyDescent="0.35">
      <c r="A6" t="s">
        <v>29</v>
      </c>
      <c r="B6" s="2">
        <v>22500</v>
      </c>
      <c r="C6" s="2">
        <v>24000</v>
      </c>
      <c r="D6" s="2">
        <v>8000</v>
      </c>
      <c r="E6" s="2">
        <v>9500</v>
      </c>
      <c r="F6" s="2">
        <v>11500</v>
      </c>
      <c r="G6" s="2">
        <v>9750</v>
      </c>
      <c r="I6" s="8">
        <f>SUMPRODUCT(B5:G5,B6:G6)</f>
        <v>27250</v>
      </c>
    </row>
    <row r="7" spans="1:14" x14ac:dyDescent="0.35">
      <c r="I7" t="s">
        <v>30</v>
      </c>
      <c r="K7" t="s">
        <v>31</v>
      </c>
    </row>
    <row r="8" spans="1:14" x14ac:dyDescent="0.35">
      <c r="A8" t="s">
        <v>32</v>
      </c>
      <c r="B8" s="2">
        <v>7500</v>
      </c>
      <c r="C8" s="2">
        <v>7500</v>
      </c>
      <c r="D8" s="2">
        <v>3000</v>
      </c>
      <c r="E8" s="2">
        <v>3500</v>
      </c>
      <c r="F8" s="2">
        <v>4000</v>
      </c>
      <c r="G8" s="2">
        <v>3500</v>
      </c>
      <c r="I8" s="3">
        <f>SUMPRODUCT(B5:G5,B8:G8)</f>
        <v>10000</v>
      </c>
      <c r="J8" s="9" t="s">
        <v>33</v>
      </c>
      <c r="K8" s="2">
        <v>10000</v>
      </c>
    </row>
    <row r="13" spans="1:14" x14ac:dyDescent="0.35">
      <c r="A13" s="7" t="s">
        <v>34</v>
      </c>
    </row>
    <row r="14" spans="1:14" x14ac:dyDescent="0.35">
      <c r="A14" t="s">
        <v>19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I14" s="6" t="s">
        <v>35</v>
      </c>
    </row>
    <row r="15" spans="1:14" x14ac:dyDescent="0.35">
      <c r="A15" t="s">
        <v>32</v>
      </c>
      <c r="B15" s="2">
        <v>7500</v>
      </c>
      <c r="C15" s="2">
        <v>7500</v>
      </c>
      <c r="D15" s="2">
        <v>3000</v>
      </c>
      <c r="E15" s="2">
        <v>3500</v>
      </c>
      <c r="F15" s="2">
        <v>4000</v>
      </c>
      <c r="G15" s="2">
        <v>3500</v>
      </c>
      <c r="I15" s="8">
        <f>SUM(N17:N22)</f>
        <v>1000</v>
      </c>
      <c r="M15" t="s">
        <v>36</v>
      </c>
      <c r="N15" t="s">
        <v>37</v>
      </c>
    </row>
    <row r="16" spans="1:14" x14ac:dyDescent="0.35">
      <c r="A16" t="s">
        <v>38</v>
      </c>
      <c r="I16" t="s">
        <v>31</v>
      </c>
      <c r="J16" t="s">
        <v>39</v>
      </c>
      <c r="K16" t="s">
        <v>40</v>
      </c>
      <c r="M16" t="s">
        <v>31</v>
      </c>
      <c r="N16" t="s">
        <v>31</v>
      </c>
    </row>
    <row r="17" spans="1:14" x14ac:dyDescent="0.35">
      <c r="A17">
        <v>1</v>
      </c>
      <c r="B17" s="1">
        <v>0</v>
      </c>
      <c r="C17" s="1">
        <v>0</v>
      </c>
      <c r="D17" s="1">
        <v>1</v>
      </c>
      <c r="E17" s="1">
        <v>1</v>
      </c>
      <c r="F17" s="1">
        <v>0</v>
      </c>
      <c r="G17" s="1">
        <v>1</v>
      </c>
      <c r="I17" s="2">
        <v>10000</v>
      </c>
      <c r="J17" s="1">
        <v>1</v>
      </c>
      <c r="K17" s="3">
        <f t="shared" ref="K17:K22" si="0">SUMPRODUCT($B$15:$G$15,B17:G17)</f>
        <v>10000</v>
      </c>
      <c r="L17" s="9" t="s">
        <v>33</v>
      </c>
      <c r="M17">
        <f>I17*J17</f>
        <v>10000</v>
      </c>
      <c r="N17">
        <f>M17-K17</f>
        <v>0</v>
      </c>
    </row>
    <row r="18" spans="1:14" x14ac:dyDescent="0.35">
      <c r="A18">
        <v>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>
        <v>5000</v>
      </c>
      <c r="J18" s="1">
        <v>0</v>
      </c>
      <c r="K18" s="3">
        <f t="shared" si="0"/>
        <v>0</v>
      </c>
      <c r="L18" s="9" t="s">
        <v>33</v>
      </c>
      <c r="M18">
        <f t="shared" ref="M18:M22" si="1">I18*J18</f>
        <v>0</v>
      </c>
      <c r="N18">
        <f t="shared" ref="N18:N22" si="2">M18-K18</f>
        <v>0</v>
      </c>
    </row>
    <row r="19" spans="1:14" x14ac:dyDescent="0.35">
      <c r="A19">
        <v>3</v>
      </c>
      <c r="B19" s="1">
        <v>1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I19" s="2">
        <v>12000</v>
      </c>
      <c r="J19" s="1">
        <v>1</v>
      </c>
      <c r="K19" s="3">
        <f t="shared" si="0"/>
        <v>11500</v>
      </c>
      <c r="L19" s="9" t="s">
        <v>33</v>
      </c>
      <c r="M19">
        <f t="shared" si="1"/>
        <v>12000</v>
      </c>
      <c r="N19">
        <f t="shared" si="2"/>
        <v>500</v>
      </c>
    </row>
    <row r="20" spans="1:14" x14ac:dyDescent="0.35">
      <c r="A20">
        <v>4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I20" s="2">
        <v>8000</v>
      </c>
      <c r="J20" s="1">
        <v>1</v>
      </c>
      <c r="K20" s="3">
        <f t="shared" si="0"/>
        <v>7500</v>
      </c>
      <c r="L20" s="9" t="s">
        <v>33</v>
      </c>
      <c r="M20">
        <f t="shared" si="1"/>
        <v>8000</v>
      </c>
      <c r="N20">
        <f t="shared" si="2"/>
        <v>500</v>
      </c>
    </row>
    <row r="21" spans="1:14" x14ac:dyDescent="0.35">
      <c r="A21">
        <v>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 s="2">
        <v>4500</v>
      </c>
      <c r="J21" s="1">
        <v>0</v>
      </c>
      <c r="K21" s="3">
        <f t="shared" si="0"/>
        <v>0</v>
      </c>
      <c r="L21" s="9" t="s">
        <v>33</v>
      </c>
      <c r="M21">
        <f t="shared" si="1"/>
        <v>0</v>
      </c>
      <c r="N21">
        <f t="shared" si="2"/>
        <v>0</v>
      </c>
    </row>
    <row r="22" spans="1:14" x14ac:dyDescent="0.35">
      <c r="A22">
        <v>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 s="2">
        <v>4000</v>
      </c>
      <c r="J22" s="1">
        <v>0</v>
      </c>
      <c r="K22" s="3">
        <f t="shared" si="0"/>
        <v>0</v>
      </c>
      <c r="L22" s="9" t="s">
        <v>33</v>
      </c>
      <c r="M22">
        <f t="shared" si="1"/>
        <v>0</v>
      </c>
      <c r="N22">
        <f t="shared" si="2"/>
        <v>0</v>
      </c>
    </row>
    <row r="24" spans="1:14" x14ac:dyDescent="0.35">
      <c r="A24" t="s">
        <v>41</v>
      </c>
      <c r="B24" s="3">
        <f>SUM(B17:B22)</f>
        <v>1</v>
      </c>
      <c r="C24" s="3">
        <f t="shared" ref="C24:G24" si="3">SUM(C17:C22)</f>
        <v>1</v>
      </c>
      <c r="D24" s="3">
        <f t="shared" si="3"/>
        <v>1</v>
      </c>
      <c r="E24" s="3">
        <f t="shared" si="3"/>
        <v>1</v>
      </c>
      <c r="F24" s="3">
        <f t="shared" si="3"/>
        <v>1</v>
      </c>
      <c r="G24" s="3">
        <f t="shared" si="3"/>
        <v>1</v>
      </c>
    </row>
    <row r="25" spans="1:14" x14ac:dyDescent="0.35">
      <c r="B25" s="9" t="s">
        <v>12</v>
      </c>
      <c r="C25" s="9" t="s">
        <v>12</v>
      </c>
      <c r="D25" s="9" t="s">
        <v>12</v>
      </c>
      <c r="E25" s="9" t="s">
        <v>12</v>
      </c>
      <c r="F25" s="9" t="s">
        <v>12</v>
      </c>
      <c r="G25" s="9" t="s">
        <v>12</v>
      </c>
    </row>
    <row r="26" spans="1:14" x14ac:dyDescent="0.35"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tabSelected="1" topLeftCell="A4" workbookViewId="0">
      <selection activeCell="J19" sqref="J19"/>
    </sheetView>
  </sheetViews>
  <sheetFormatPr defaultRowHeight="14.5" x14ac:dyDescent="0.35"/>
  <cols>
    <col min="1" max="1" width="13.453125" customWidth="1"/>
    <col min="2" max="5" width="14.453125" customWidth="1"/>
    <col min="6" max="6" width="12.7265625" bestFit="1" customWidth="1"/>
    <col min="7" max="7" width="4.453125" customWidth="1"/>
    <col min="8" max="8" width="16.453125" customWidth="1"/>
  </cols>
  <sheetData>
    <row r="1" spans="1:6" x14ac:dyDescent="0.35">
      <c r="A1" s="7" t="s">
        <v>42</v>
      </c>
    </row>
    <row r="3" spans="1:6" x14ac:dyDescent="0.35">
      <c r="A3" t="s">
        <v>43</v>
      </c>
      <c r="C3" t="s">
        <v>44</v>
      </c>
      <c r="D3" t="s">
        <v>45</v>
      </c>
      <c r="E3" t="s">
        <v>46</v>
      </c>
      <c r="F3" t="s">
        <v>47</v>
      </c>
    </row>
    <row r="4" spans="1:6" x14ac:dyDescent="0.35">
      <c r="A4" t="s">
        <v>48</v>
      </c>
      <c r="B4" t="s">
        <v>49</v>
      </c>
      <c r="C4" s="1">
        <v>100</v>
      </c>
      <c r="D4" s="1">
        <v>0</v>
      </c>
      <c r="E4" s="1">
        <v>200</v>
      </c>
      <c r="F4" s="3">
        <f>SUM(C4:E4)</f>
        <v>300</v>
      </c>
    </row>
    <row r="5" spans="1:6" x14ac:dyDescent="0.35">
      <c r="B5" t="s">
        <v>50</v>
      </c>
      <c r="C5" s="1">
        <v>0</v>
      </c>
      <c r="D5" s="1">
        <v>200</v>
      </c>
      <c r="E5" s="1">
        <v>0</v>
      </c>
      <c r="F5" s="3">
        <f t="shared" ref="F5:F6" si="0">SUM(C5:E5)</f>
        <v>200</v>
      </c>
    </row>
    <row r="6" spans="1:6" x14ac:dyDescent="0.35">
      <c r="B6" t="s">
        <v>51</v>
      </c>
      <c r="C6" s="1">
        <v>0</v>
      </c>
      <c r="D6" s="1">
        <v>100</v>
      </c>
      <c r="E6" s="1">
        <v>100</v>
      </c>
      <c r="F6" s="3">
        <f t="shared" si="0"/>
        <v>200</v>
      </c>
    </row>
    <row r="7" spans="1:6" x14ac:dyDescent="0.35">
      <c r="B7" t="s">
        <v>52</v>
      </c>
      <c r="C7" s="3">
        <f>SUM(C4:C6)</f>
        <v>100</v>
      </c>
      <c r="D7" s="3">
        <f t="shared" ref="D7:E7" si="1">SUM(D4:D6)</f>
        <v>300</v>
      </c>
      <c r="E7" s="3">
        <f t="shared" si="1"/>
        <v>300</v>
      </c>
    </row>
    <row r="9" spans="1:6" x14ac:dyDescent="0.35">
      <c r="A9" t="s">
        <v>53</v>
      </c>
      <c r="C9" t="s">
        <v>44</v>
      </c>
      <c r="D9" t="s">
        <v>45</v>
      </c>
      <c r="E9" t="s">
        <v>46</v>
      </c>
      <c r="F9" t="s">
        <v>54</v>
      </c>
    </row>
    <row r="10" spans="1:6" x14ac:dyDescent="0.35">
      <c r="B10" t="s">
        <v>49</v>
      </c>
      <c r="C10" s="10">
        <v>5</v>
      </c>
      <c r="D10" s="10">
        <v>8</v>
      </c>
      <c r="E10" s="10">
        <v>9</v>
      </c>
      <c r="F10" s="2">
        <v>300</v>
      </c>
    </row>
    <row r="11" spans="1:6" x14ac:dyDescent="0.35">
      <c r="B11" t="s">
        <v>50</v>
      </c>
      <c r="C11" s="10">
        <v>4</v>
      </c>
      <c r="D11" s="10">
        <v>4</v>
      </c>
      <c r="E11" s="10">
        <v>7</v>
      </c>
      <c r="F11" s="2">
        <v>200</v>
      </c>
    </row>
    <row r="12" spans="1:6" x14ac:dyDescent="0.35">
      <c r="B12" t="s">
        <v>51</v>
      </c>
      <c r="C12" s="10">
        <v>3</v>
      </c>
      <c r="D12" s="10">
        <v>3</v>
      </c>
      <c r="E12" s="10">
        <v>5</v>
      </c>
      <c r="F12" s="2">
        <v>200</v>
      </c>
    </row>
    <row r="13" spans="1:6" x14ac:dyDescent="0.35">
      <c r="B13" t="s">
        <v>55</v>
      </c>
      <c r="C13" s="2">
        <v>100</v>
      </c>
      <c r="D13" s="2">
        <v>300</v>
      </c>
      <c r="E13" s="2">
        <v>300</v>
      </c>
    </row>
    <row r="15" spans="1:6" x14ac:dyDescent="0.35">
      <c r="A15" t="s">
        <v>56</v>
      </c>
      <c r="B15" s="11">
        <f>SUMPRODUCT(C4:E6,C10:E12)</f>
        <v>3900</v>
      </c>
    </row>
    <row r="20" spans="1:8" x14ac:dyDescent="0.35">
      <c r="A20" s="7" t="s">
        <v>57</v>
      </c>
    </row>
    <row r="22" spans="1:8" x14ac:dyDescent="0.35">
      <c r="A22" t="s">
        <v>58</v>
      </c>
      <c r="B22" t="s">
        <v>44</v>
      </c>
      <c r="C22" t="s">
        <v>45</v>
      </c>
      <c r="D22" t="s">
        <v>46</v>
      </c>
      <c r="H22" t="s">
        <v>59</v>
      </c>
    </row>
    <row r="23" spans="1:8" x14ac:dyDescent="0.35">
      <c r="A23" t="s">
        <v>27</v>
      </c>
      <c r="B23" s="1">
        <v>1</v>
      </c>
      <c r="C23" s="1">
        <v>1</v>
      </c>
      <c r="D23" s="1">
        <v>0</v>
      </c>
      <c r="E23" t="s">
        <v>60</v>
      </c>
      <c r="H23" s="11">
        <f>H26-H29</f>
        <v>5600</v>
      </c>
    </row>
    <row r="24" spans="1:8" x14ac:dyDescent="0.35">
      <c r="A24" t="s">
        <v>61</v>
      </c>
      <c r="B24" s="12">
        <v>1000</v>
      </c>
      <c r="C24" s="12">
        <v>3000</v>
      </c>
      <c r="D24" s="12">
        <v>5000</v>
      </c>
      <c r="H24" t="s">
        <v>12</v>
      </c>
    </row>
    <row r="25" spans="1:8" x14ac:dyDescent="0.35">
      <c r="A25" t="s">
        <v>62</v>
      </c>
      <c r="B25" t="s">
        <v>49</v>
      </c>
      <c r="C25" t="s">
        <v>50</v>
      </c>
      <c r="D25" t="s">
        <v>51</v>
      </c>
      <c r="H25" t="s">
        <v>63</v>
      </c>
    </row>
    <row r="26" spans="1:8" x14ac:dyDescent="0.35">
      <c r="A26" t="s">
        <v>27</v>
      </c>
      <c r="B26" s="1">
        <v>0</v>
      </c>
      <c r="C26" s="1">
        <v>1</v>
      </c>
      <c r="D26" s="1">
        <v>1</v>
      </c>
      <c r="E26" t="s">
        <v>60</v>
      </c>
      <c r="H26" s="13">
        <f>B27*H36+C27*H37+D27*H38</f>
        <v>11000</v>
      </c>
    </row>
    <row r="27" spans="1:8" x14ac:dyDescent="0.35">
      <c r="A27" t="s">
        <v>64</v>
      </c>
      <c r="B27" s="12">
        <v>18</v>
      </c>
      <c r="C27" s="12">
        <v>30</v>
      </c>
      <c r="D27" s="12">
        <v>25</v>
      </c>
      <c r="H27" t="s">
        <v>65</v>
      </c>
    </row>
    <row r="28" spans="1:8" x14ac:dyDescent="0.35">
      <c r="H28" t="s">
        <v>56</v>
      </c>
    </row>
    <row r="29" spans="1:8" x14ac:dyDescent="0.35">
      <c r="A29" t="s">
        <v>53</v>
      </c>
      <c r="C29" t="s">
        <v>44</v>
      </c>
      <c r="D29" t="s">
        <v>45</v>
      </c>
      <c r="E29" t="s">
        <v>46</v>
      </c>
      <c r="F29" t="s">
        <v>54</v>
      </c>
      <c r="H29" s="13">
        <f>SUMPRODUCT(C30:E32,C36:E38)+SUMPRODUCT(B23:D23,B24:D24)</f>
        <v>5400</v>
      </c>
    </row>
    <row r="30" spans="1:8" x14ac:dyDescent="0.35">
      <c r="B30" t="s">
        <v>49</v>
      </c>
      <c r="C30" s="10">
        <v>5</v>
      </c>
      <c r="D30" s="10">
        <v>8</v>
      </c>
      <c r="E30" s="10">
        <v>9</v>
      </c>
      <c r="F30" s="2">
        <v>300</v>
      </c>
    </row>
    <row r="31" spans="1:8" x14ac:dyDescent="0.35">
      <c r="B31" t="s">
        <v>50</v>
      </c>
      <c r="C31" s="10">
        <v>4</v>
      </c>
      <c r="D31" s="10">
        <v>4</v>
      </c>
      <c r="E31" s="10">
        <v>7</v>
      </c>
      <c r="F31" s="2">
        <v>200</v>
      </c>
    </row>
    <row r="32" spans="1:8" x14ac:dyDescent="0.35">
      <c r="B32" t="s">
        <v>51</v>
      </c>
      <c r="C32" s="10">
        <v>3</v>
      </c>
      <c r="D32" s="10">
        <v>3</v>
      </c>
      <c r="E32" s="10">
        <v>5</v>
      </c>
      <c r="F32" s="2">
        <v>200</v>
      </c>
    </row>
    <row r="33" spans="1:8" x14ac:dyDescent="0.35">
      <c r="B33" t="s">
        <v>55</v>
      </c>
      <c r="C33" s="2">
        <v>100</v>
      </c>
      <c r="D33" s="2">
        <v>300</v>
      </c>
      <c r="E33" s="2">
        <v>300</v>
      </c>
    </row>
    <row r="35" spans="1:8" x14ac:dyDescent="0.35">
      <c r="A35" t="s">
        <v>43</v>
      </c>
      <c r="C35" t="s">
        <v>44</v>
      </c>
      <c r="D35" t="s">
        <v>45</v>
      </c>
      <c r="E35" t="s">
        <v>46</v>
      </c>
      <c r="F35" t="s">
        <v>47</v>
      </c>
      <c r="H35" t="s">
        <v>66</v>
      </c>
    </row>
    <row r="36" spans="1:8" x14ac:dyDescent="0.35">
      <c r="A36" t="s">
        <v>48</v>
      </c>
      <c r="B36" t="s">
        <v>49</v>
      </c>
      <c r="C36" s="1">
        <v>0</v>
      </c>
      <c r="D36" s="1">
        <v>0</v>
      </c>
      <c r="E36" s="1">
        <v>0</v>
      </c>
      <c r="F36" s="3">
        <f>SUM(C36:E36)</f>
        <v>0</v>
      </c>
      <c r="G36" s="14" t="s">
        <v>12</v>
      </c>
      <c r="H36" s="14">
        <f>F30*B26</f>
        <v>0</v>
      </c>
    </row>
    <row r="37" spans="1:8" x14ac:dyDescent="0.35">
      <c r="B37" t="s">
        <v>50</v>
      </c>
      <c r="C37" s="1">
        <v>100</v>
      </c>
      <c r="D37" s="1">
        <v>100</v>
      </c>
      <c r="E37" s="1">
        <v>0</v>
      </c>
      <c r="F37" s="3">
        <f t="shared" ref="F37:F38" si="2">SUM(C37:E37)</f>
        <v>200</v>
      </c>
      <c r="G37" s="14" t="s">
        <v>12</v>
      </c>
      <c r="H37" s="14">
        <f>F31*C26</f>
        <v>200</v>
      </c>
    </row>
    <row r="38" spans="1:8" x14ac:dyDescent="0.35">
      <c r="B38" t="s">
        <v>51</v>
      </c>
      <c r="C38" s="1">
        <v>0</v>
      </c>
      <c r="D38" s="1">
        <v>199.99999999999997</v>
      </c>
      <c r="E38" s="1">
        <v>0</v>
      </c>
      <c r="F38" s="3">
        <f t="shared" si="2"/>
        <v>199.99999999999997</v>
      </c>
      <c r="G38" s="14" t="s">
        <v>12</v>
      </c>
      <c r="H38" s="14">
        <f>F32*D26</f>
        <v>200</v>
      </c>
    </row>
    <row r="39" spans="1:8" x14ac:dyDescent="0.35">
      <c r="B39" t="s">
        <v>52</v>
      </c>
      <c r="C39" s="3">
        <f>SUM(C36:C38)</f>
        <v>100</v>
      </c>
      <c r="D39" s="3">
        <f t="shared" ref="D39:E39" si="3">SUM(D36:D38)</f>
        <v>300</v>
      </c>
      <c r="E39" s="3">
        <f t="shared" si="3"/>
        <v>0</v>
      </c>
    </row>
    <row r="40" spans="1:8" x14ac:dyDescent="0.35">
      <c r="C40" s="9" t="s">
        <v>33</v>
      </c>
      <c r="D40" s="9" t="s">
        <v>33</v>
      </c>
      <c r="E40" s="9" t="s">
        <v>33</v>
      </c>
    </row>
    <row r="41" spans="1:8" x14ac:dyDescent="0.35">
      <c r="B41" t="s">
        <v>67</v>
      </c>
      <c r="C41">
        <f>C33*B23</f>
        <v>100</v>
      </c>
      <c r="D41">
        <f t="shared" ref="D41:E41" si="4">D33*C23</f>
        <v>300</v>
      </c>
      <c r="E41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"/>
  <sheetViews>
    <sheetView topLeftCell="A4" workbookViewId="0">
      <selection activeCell="E42" sqref="E42"/>
    </sheetView>
  </sheetViews>
  <sheetFormatPr defaultRowHeight="14.5" x14ac:dyDescent="0.35"/>
  <sheetData>
    <row r="1" spans="1:12" x14ac:dyDescent="0.3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5">
      <c r="A2" t="s">
        <v>1</v>
      </c>
      <c r="B2" s="2">
        <v>10000</v>
      </c>
      <c r="C2" s="2">
        <v>2</v>
      </c>
      <c r="D2" s="2">
        <v>5</v>
      </c>
      <c r="E2" s="2">
        <v>8</v>
      </c>
      <c r="F2" s="2">
        <v>9</v>
      </c>
      <c r="G2" s="2">
        <v>11</v>
      </c>
      <c r="H2" s="2">
        <v>13</v>
      </c>
      <c r="I2" s="2">
        <v>20</v>
      </c>
      <c r="J2" s="2">
        <v>10000</v>
      </c>
      <c r="K2" s="2">
        <v>10000</v>
      </c>
    </row>
    <row r="3" spans="1:12" x14ac:dyDescent="0.35">
      <c r="A3" t="s">
        <v>2</v>
      </c>
      <c r="B3" s="2">
        <v>2</v>
      </c>
      <c r="C3" s="2">
        <v>10000</v>
      </c>
      <c r="D3" s="2">
        <v>10000</v>
      </c>
      <c r="E3" s="2">
        <v>5</v>
      </c>
      <c r="F3" s="2">
        <v>8</v>
      </c>
      <c r="G3" s="2">
        <v>10000</v>
      </c>
      <c r="H3" s="2">
        <v>25</v>
      </c>
      <c r="I3" s="2">
        <v>35</v>
      </c>
      <c r="J3" s="2">
        <v>50</v>
      </c>
      <c r="K3" s="2">
        <v>10000</v>
      </c>
    </row>
    <row r="4" spans="1:12" x14ac:dyDescent="0.35">
      <c r="A4" t="s">
        <v>3</v>
      </c>
      <c r="B4" s="2">
        <v>4</v>
      </c>
      <c r="C4" s="2">
        <v>10000</v>
      </c>
      <c r="D4" s="2">
        <v>10000</v>
      </c>
      <c r="E4" s="2">
        <v>6</v>
      </c>
      <c r="F4" s="2">
        <v>11</v>
      </c>
      <c r="G4" s="2">
        <v>18</v>
      </c>
      <c r="H4" s="2">
        <v>30</v>
      </c>
      <c r="I4" s="2">
        <v>10000</v>
      </c>
      <c r="J4" s="2">
        <v>44</v>
      </c>
      <c r="K4" s="2">
        <v>10000</v>
      </c>
    </row>
    <row r="5" spans="1:12" x14ac:dyDescent="0.35">
      <c r="A5" t="s">
        <v>4</v>
      </c>
      <c r="B5" s="2">
        <v>7</v>
      </c>
      <c r="C5" s="2">
        <v>5</v>
      </c>
      <c r="D5" s="2">
        <v>7</v>
      </c>
      <c r="E5" s="2">
        <v>10000</v>
      </c>
      <c r="F5" s="2">
        <v>8</v>
      </c>
      <c r="G5" s="2">
        <v>10000</v>
      </c>
      <c r="H5" s="2">
        <v>11</v>
      </c>
      <c r="I5" s="2">
        <v>10000</v>
      </c>
      <c r="J5" s="2">
        <v>10000</v>
      </c>
      <c r="K5" s="2">
        <v>10000</v>
      </c>
    </row>
    <row r="6" spans="1:12" x14ac:dyDescent="0.35">
      <c r="A6" t="s">
        <v>5</v>
      </c>
      <c r="B6" s="2">
        <v>8</v>
      </c>
      <c r="C6" s="2">
        <v>8</v>
      </c>
      <c r="D6" s="2">
        <v>10</v>
      </c>
      <c r="E6" s="2">
        <v>7</v>
      </c>
      <c r="F6" s="2">
        <v>10000</v>
      </c>
      <c r="G6" s="2">
        <v>10</v>
      </c>
      <c r="H6" s="2">
        <v>18</v>
      </c>
      <c r="I6" s="2">
        <v>5</v>
      </c>
      <c r="J6" s="2">
        <v>8</v>
      </c>
      <c r="K6" s="2">
        <v>44</v>
      </c>
    </row>
    <row r="7" spans="1:12" x14ac:dyDescent="0.35">
      <c r="A7" t="s">
        <v>6</v>
      </c>
      <c r="B7" s="2">
        <v>11</v>
      </c>
      <c r="C7" s="2">
        <v>10000</v>
      </c>
      <c r="D7" s="2">
        <v>15</v>
      </c>
      <c r="E7" s="2">
        <v>10000</v>
      </c>
      <c r="F7" s="2">
        <v>12</v>
      </c>
      <c r="G7" s="2">
        <v>10000</v>
      </c>
      <c r="H7" s="2">
        <v>3</v>
      </c>
      <c r="I7" s="2">
        <v>9</v>
      </c>
      <c r="J7" s="2">
        <v>10000</v>
      </c>
      <c r="K7" s="2">
        <v>25</v>
      </c>
    </row>
    <row r="8" spans="1:12" x14ac:dyDescent="0.35">
      <c r="A8" t="s">
        <v>7</v>
      </c>
      <c r="B8" s="2">
        <v>14</v>
      </c>
      <c r="C8" s="2">
        <v>22</v>
      </c>
      <c r="D8" s="2">
        <v>33</v>
      </c>
      <c r="E8" s="2">
        <v>12</v>
      </c>
      <c r="F8" s="2">
        <v>19</v>
      </c>
      <c r="G8" s="2">
        <v>1</v>
      </c>
      <c r="H8" s="2">
        <v>10000</v>
      </c>
      <c r="I8" s="2">
        <v>5</v>
      </c>
      <c r="J8" s="2">
        <v>15</v>
      </c>
      <c r="K8" s="2">
        <v>10000</v>
      </c>
    </row>
    <row r="9" spans="1:12" x14ac:dyDescent="0.35">
      <c r="A9" t="s">
        <v>8</v>
      </c>
      <c r="B9" s="2">
        <v>17</v>
      </c>
      <c r="C9" s="2">
        <v>38</v>
      </c>
      <c r="D9" s="2">
        <v>10000</v>
      </c>
      <c r="E9" s="2">
        <v>10000</v>
      </c>
      <c r="F9" s="2">
        <v>4</v>
      </c>
      <c r="G9" s="2">
        <v>7</v>
      </c>
      <c r="H9" s="2">
        <v>9</v>
      </c>
      <c r="I9" s="2">
        <v>10000</v>
      </c>
      <c r="J9" s="2">
        <v>6</v>
      </c>
      <c r="K9" s="2">
        <v>14</v>
      </c>
    </row>
    <row r="10" spans="1:12" x14ac:dyDescent="0.35">
      <c r="A10" t="s">
        <v>9</v>
      </c>
      <c r="B10" s="2">
        <v>10000</v>
      </c>
      <c r="C10" s="2">
        <v>44</v>
      </c>
      <c r="D10" s="2">
        <v>55</v>
      </c>
      <c r="E10" s="2">
        <v>10000</v>
      </c>
      <c r="F10" s="2">
        <v>7</v>
      </c>
      <c r="G10" s="2">
        <v>10000</v>
      </c>
      <c r="H10" s="2">
        <v>18</v>
      </c>
      <c r="I10" s="2">
        <v>9</v>
      </c>
      <c r="J10" s="2">
        <v>10000</v>
      </c>
      <c r="K10" s="2">
        <v>8</v>
      </c>
    </row>
    <row r="11" spans="1:12" x14ac:dyDescent="0.35">
      <c r="A11" t="s">
        <v>10</v>
      </c>
      <c r="B11" s="2">
        <v>10000</v>
      </c>
      <c r="C11" s="2">
        <v>10000</v>
      </c>
      <c r="D11" s="2">
        <v>10000</v>
      </c>
      <c r="E11" s="2">
        <v>10000</v>
      </c>
      <c r="F11" s="2">
        <v>50</v>
      </c>
      <c r="G11" s="2">
        <v>28</v>
      </c>
      <c r="H11" s="2">
        <v>10000</v>
      </c>
      <c r="I11" s="2">
        <v>18</v>
      </c>
      <c r="J11" s="2">
        <v>10</v>
      </c>
      <c r="K11" s="2">
        <v>10000</v>
      </c>
    </row>
    <row r="13" spans="1:12" x14ac:dyDescent="0.35"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</row>
    <row r="14" spans="1:12" x14ac:dyDescent="0.35">
      <c r="A14" t="s">
        <v>1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>SUM(B14:K14)</f>
        <v>1</v>
      </c>
    </row>
    <row r="15" spans="1:12" x14ac:dyDescent="0.35">
      <c r="A15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>
        <f t="shared" ref="L15:L23" si="0">SUM(B15:K15)</f>
        <v>0</v>
      </c>
    </row>
    <row r="16" spans="1:12" x14ac:dyDescent="0.35">
      <c r="A16" t="s">
        <v>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>
        <f t="shared" si="0"/>
        <v>0</v>
      </c>
    </row>
    <row r="17" spans="1:13" x14ac:dyDescent="0.35">
      <c r="A17" t="s">
        <v>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>
        <f t="shared" si="0"/>
        <v>0</v>
      </c>
    </row>
    <row r="18" spans="1:13" x14ac:dyDescent="0.35">
      <c r="A18" t="s">
        <v>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>
        <f t="shared" si="0"/>
        <v>1</v>
      </c>
    </row>
    <row r="19" spans="1:13" x14ac:dyDescent="0.35">
      <c r="A19" t="s">
        <v>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>
        <f t="shared" si="0"/>
        <v>0</v>
      </c>
    </row>
    <row r="20" spans="1:13" x14ac:dyDescent="0.35">
      <c r="A20" t="s">
        <v>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>
        <f t="shared" si="0"/>
        <v>0</v>
      </c>
    </row>
    <row r="21" spans="1:13" x14ac:dyDescent="0.35">
      <c r="A21" t="s">
        <v>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>
        <f t="shared" si="0"/>
        <v>0</v>
      </c>
    </row>
    <row r="22" spans="1:13" x14ac:dyDescent="0.35">
      <c r="A22" t="s">
        <v>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>
        <f t="shared" si="0"/>
        <v>1</v>
      </c>
    </row>
    <row r="23" spans="1:13" x14ac:dyDescent="0.35">
      <c r="A23" t="s">
        <v>10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>
        <f t="shared" si="0"/>
        <v>0</v>
      </c>
    </row>
    <row r="24" spans="1:13" x14ac:dyDescent="0.35">
      <c r="A24" t="s">
        <v>0</v>
      </c>
      <c r="B24" s="3">
        <f>SUM(B14:B23)</f>
        <v>0</v>
      </c>
      <c r="C24" s="3">
        <f>SUM(C14:C23)</f>
        <v>0</v>
      </c>
      <c r="D24" s="3">
        <f t="shared" ref="D24:K24" si="1">SUM(D14:D23)</f>
        <v>0</v>
      </c>
      <c r="E24" s="3">
        <f t="shared" si="1"/>
        <v>0</v>
      </c>
      <c r="F24" s="3">
        <f t="shared" si="1"/>
        <v>1</v>
      </c>
      <c r="G24" s="3">
        <f t="shared" si="1"/>
        <v>0</v>
      </c>
      <c r="H24" s="3">
        <f t="shared" si="1"/>
        <v>0</v>
      </c>
      <c r="I24" s="3">
        <f t="shared" si="1"/>
        <v>0</v>
      </c>
      <c r="J24" s="3">
        <f t="shared" si="1"/>
        <v>1</v>
      </c>
      <c r="K24" s="3">
        <f t="shared" si="1"/>
        <v>1</v>
      </c>
    </row>
    <row r="25" spans="1:13" x14ac:dyDescent="0.35">
      <c r="A25" t="s">
        <v>11</v>
      </c>
      <c r="B25" s="3">
        <f>L14</f>
        <v>1</v>
      </c>
      <c r="C25" s="3">
        <f>L15</f>
        <v>0</v>
      </c>
      <c r="D25" s="3">
        <f>L16</f>
        <v>0</v>
      </c>
      <c r="E25" s="3">
        <f>L17</f>
        <v>0</v>
      </c>
      <c r="F25" s="3">
        <f>L18</f>
        <v>1</v>
      </c>
      <c r="G25" s="3">
        <f>L19</f>
        <v>0</v>
      </c>
      <c r="H25" s="3">
        <f>L20</f>
        <v>0</v>
      </c>
      <c r="I25" s="3">
        <f>L21</f>
        <v>0</v>
      </c>
      <c r="J25" s="3">
        <f>L22</f>
        <v>1</v>
      </c>
      <c r="K25" s="3">
        <f>L23</f>
        <v>0</v>
      </c>
    </row>
    <row r="26" spans="1:13" x14ac:dyDescent="0.35">
      <c r="A26" t="s">
        <v>15</v>
      </c>
      <c r="B26" s="2">
        <v>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</row>
    <row r="27" spans="1:13" x14ac:dyDescent="0.35">
      <c r="A27" t="s">
        <v>16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1</v>
      </c>
    </row>
    <row r="28" spans="1:13" x14ac:dyDescent="0.35">
      <c r="A28" t="s">
        <v>14</v>
      </c>
      <c r="B28" s="3">
        <f>B24-B25+B26-B27</f>
        <v>0</v>
      </c>
      <c r="C28" s="3">
        <f t="shared" ref="C28:K28" si="2">C24-C25+C26-C27</f>
        <v>0</v>
      </c>
      <c r="D28" s="3">
        <f t="shared" si="2"/>
        <v>0</v>
      </c>
      <c r="E28" s="3">
        <f t="shared" si="2"/>
        <v>0</v>
      </c>
      <c r="F28" s="3">
        <f t="shared" si="2"/>
        <v>0</v>
      </c>
      <c r="G28" s="3">
        <f t="shared" si="2"/>
        <v>0</v>
      </c>
      <c r="H28" s="3">
        <f t="shared" si="2"/>
        <v>0</v>
      </c>
      <c r="I28" s="3">
        <f t="shared" si="2"/>
        <v>0</v>
      </c>
      <c r="J28" s="3">
        <f t="shared" si="2"/>
        <v>0</v>
      </c>
      <c r="K28" s="3">
        <f t="shared" si="2"/>
        <v>0</v>
      </c>
    </row>
    <row r="29" spans="1:13" x14ac:dyDescent="0.35">
      <c r="B29" t="s">
        <v>12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M29" s="4" t="s">
        <v>13</v>
      </c>
    </row>
    <row r="30" spans="1:13" x14ac:dyDescent="0.35"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M30" s="5">
        <f>SUMPRODUCT(B2:K11,B14:K23)</f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0"/>
  <sheetViews>
    <sheetView topLeftCell="A4" workbookViewId="0">
      <selection activeCell="Q24" sqref="Q24"/>
    </sheetView>
  </sheetViews>
  <sheetFormatPr defaultRowHeight="14.5" x14ac:dyDescent="0.35"/>
  <sheetData>
    <row r="1" spans="1:23" x14ac:dyDescent="0.35">
      <c r="A1" t="s">
        <v>68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69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 x14ac:dyDescent="0.35">
      <c r="A2" t="s">
        <v>1</v>
      </c>
      <c r="B2" s="2">
        <v>10000</v>
      </c>
      <c r="C2" s="2">
        <v>2</v>
      </c>
      <c r="D2" s="2">
        <v>5</v>
      </c>
      <c r="E2" s="2">
        <v>8</v>
      </c>
      <c r="F2" s="2">
        <v>9</v>
      </c>
      <c r="G2" s="2">
        <v>11</v>
      </c>
      <c r="H2" s="2">
        <v>13</v>
      </c>
      <c r="I2" s="2">
        <v>20</v>
      </c>
      <c r="J2" s="2">
        <v>10000</v>
      </c>
      <c r="K2" s="2">
        <v>10000</v>
      </c>
      <c r="M2" t="s">
        <v>1</v>
      </c>
      <c r="N2" s="2">
        <v>10000</v>
      </c>
      <c r="O2" s="2">
        <v>0</v>
      </c>
      <c r="P2" s="2">
        <v>0</v>
      </c>
      <c r="Q2" s="2">
        <v>0</v>
      </c>
      <c r="R2" s="2">
        <v>0</v>
      </c>
      <c r="S2" s="2">
        <v>5</v>
      </c>
      <c r="T2" s="2">
        <v>5</v>
      </c>
      <c r="U2" s="2">
        <v>5</v>
      </c>
      <c r="V2" s="2">
        <v>10000</v>
      </c>
      <c r="W2" s="2">
        <v>10000</v>
      </c>
    </row>
    <row r="3" spans="1:23" x14ac:dyDescent="0.35">
      <c r="A3" t="s">
        <v>2</v>
      </c>
      <c r="B3" s="2">
        <v>2</v>
      </c>
      <c r="C3" s="2">
        <v>10000</v>
      </c>
      <c r="D3" s="2">
        <v>10000</v>
      </c>
      <c r="E3" s="2">
        <v>5</v>
      </c>
      <c r="F3" s="2">
        <v>8</v>
      </c>
      <c r="G3" s="2">
        <v>10000</v>
      </c>
      <c r="H3" s="2">
        <v>25</v>
      </c>
      <c r="I3" s="2">
        <v>35</v>
      </c>
      <c r="J3" s="2">
        <v>50</v>
      </c>
      <c r="K3" s="2">
        <v>10000</v>
      </c>
      <c r="M3" t="s">
        <v>2</v>
      </c>
      <c r="N3" s="2">
        <v>0</v>
      </c>
      <c r="O3" s="2">
        <v>10000</v>
      </c>
      <c r="P3" s="2">
        <v>10000</v>
      </c>
      <c r="Q3" s="2">
        <v>0</v>
      </c>
      <c r="R3" s="2">
        <v>0</v>
      </c>
      <c r="S3" s="2">
        <v>10000</v>
      </c>
      <c r="T3" s="2">
        <v>0</v>
      </c>
      <c r="U3" s="2">
        <v>0</v>
      </c>
      <c r="V3" s="2">
        <v>20</v>
      </c>
      <c r="W3" s="2">
        <v>10000</v>
      </c>
    </row>
    <row r="4" spans="1:23" x14ac:dyDescent="0.35">
      <c r="A4" t="s">
        <v>3</v>
      </c>
      <c r="B4" s="2">
        <v>4</v>
      </c>
      <c r="C4" s="2">
        <v>10000</v>
      </c>
      <c r="D4" s="2">
        <v>10000</v>
      </c>
      <c r="E4" s="2">
        <v>6</v>
      </c>
      <c r="F4" s="2">
        <v>11</v>
      </c>
      <c r="G4" s="2">
        <v>18</v>
      </c>
      <c r="H4" s="2">
        <v>30</v>
      </c>
      <c r="I4" s="2">
        <v>10000</v>
      </c>
      <c r="J4" s="2">
        <v>44</v>
      </c>
      <c r="K4" s="2">
        <v>10000</v>
      </c>
      <c r="M4" t="s">
        <v>3</v>
      </c>
      <c r="N4" s="2">
        <v>0</v>
      </c>
      <c r="O4" s="2">
        <v>10000</v>
      </c>
      <c r="P4" s="2">
        <v>10000</v>
      </c>
      <c r="Q4" s="2">
        <v>0</v>
      </c>
      <c r="R4" s="2">
        <v>0</v>
      </c>
      <c r="S4" s="2">
        <v>0</v>
      </c>
      <c r="T4" s="2">
        <v>0</v>
      </c>
      <c r="U4" s="2">
        <v>10000</v>
      </c>
      <c r="V4" s="2">
        <v>20</v>
      </c>
      <c r="W4" s="2">
        <v>10000</v>
      </c>
    </row>
    <row r="5" spans="1:23" x14ac:dyDescent="0.35">
      <c r="A5" t="s">
        <v>4</v>
      </c>
      <c r="B5" s="2">
        <v>7</v>
      </c>
      <c r="C5" s="2">
        <v>5</v>
      </c>
      <c r="D5" s="2">
        <v>7</v>
      </c>
      <c r="E5" s="2">
        <v>10000</v>
      </c>
      <c r="F5" s="2">
        <v>8</v>
      </c>
      <c r="G5" s="2">
        <v>10000</v>
      </c>
      <c r="H5" s="2">
        <v>11</v>
      </c>
      <c r="I5" s="2">
        <v>10000</v>
      </c>
      <c r="J5" s="2">
        <v>10000</v>
      </c>
      <c r="K5" s="2">
        <v>10000</v>
      </c>
      <c r="M5" t="s">
        <v>4</v>
      </c>
      <c r="N5" s="2">
        <v>0</v>
      </c>
      <c r="O5" s="2">
        <v>0</v>
      </c>
      <c r="P5" s="2">
        <v>0</v>
      </c>
      <c r="Q5" s="2">
        <v>10000</v>
      </c>
      <c r="R5" s="2">
        <v>0</v>
      </c>
      <c r="S5" s="2">
        <v>10000</v>
      </c>
      <c r="T5" s="2">
        <v>20</v>
      </c>
      <c r="U5" s="2">
        <v>10000</v>
      </c>
      <c r="V5" s="2">
        <v>10000</v>
      </c>
      <c r="W5" s="2">
        <v>10000</v>
      </c>
    </row>
    <row r="6" spans="1:23" x14ac:dyDescent="0.35">
      <c r="A6" t="s">
        <v>5</v>
      </c>
      <c r="B6" s="2">
        <v>8</v>
      </c>
      <c r="C6" s="2">
        <v>8</v>
      </c>
      <c r="D6" s="2">
        <v>10</v>
      </c>
      <c r="E6" s="2">
        <v>7</v>
      </c>
      <c r="F6" s="2">
        <v>10000</v>
      </c>
      <c r="G6" s="2">
        <v>10</v>
      </c>
      <c r="H6" s="2">
        <v>18</v>
      </c>
      <c r="I6" s="2">
        <v>5</v>
      </c>
      <c r="J6" s="2">
        <v>8</v>
      </c>
      <c r="K6" s="2">
        <v>44</v>
      </c>
      <c r="M6" t="s">
        <v>5</v>
      </c>
      <c r="N6" s="2">
        <v>0</v>
      </c>
      <c r="O6" s="2">
        <v>0</v>
      </c>
      <c r="P6" s="2">
        <v>0</v>
      </c>
      <c r="Q6" s="2">
        <v>0</v>
      </c>
      <c r="R6" s="2">
        <v>10000</v>
      </c>
      <c r="S6" s="2">
        <v>0</v>
      </c>
      <c r="T6" s="2">
        <v>0</v>
      </c>
      <c r="U6" s="2">
        <v>70</v>
      </c>
      <c r="V6" s="2">
        <v>70</v>
      </c>
      <c r="W6" s="2">
        <v>70</v>
      </c>
    </row>
    <row r="7" spans="1:23" x14ac:dyDescent="0.35">
      <c r="A7" t="s">
        <v>6</v>
      </c>
      <c r="B7" s="2">
        <v>11</v>
      </c>
      <c r="C7" s="2">
        <v>10000</v>
      </c>
      <c r="D7" s="2">
        <v>15</v>
      </c>
      <c r="E7" s="2">
        <v>10000</v>
      </c>
      <c r="F7" s="2">
        <v>12</v>
      </c>
      <c r="G7" s="2">
        <v>10000</v>
      </c>
      <c r="H7" s="2">
        <v>3</v>
      </c>
      <c r="I7" s="2">
        <v>9</v>
      </c>
      <c r="J7" s="2">
        <v>10000</v>
      </c>
      <c r="K7" s="2">
        <v>25</v>
      </c>
      <c r="M7" t="s">
        <v>6</v>
      </c>
      <c r="N7" s="2">
        <v>5</v>
      </c>
      <c r="O7" s="2">
        <v>10000</v>
      </c>
      <c r="P7" s="2">
        <v>0</v>
      </c>
      <c r="Q7" s="2">
        <v>10000</v>
      </c>
      <c r="R7" s="2">
        <v>0</v>
      </c>
      <c r="S7" s="2">
        <v>10000</v>
      </c>
      <c r="T7" s="2">
        <v>0</v>
      </c>
      <c r="U7" s="2">
        <v>0</v>
      </c>
      <c r="V7" s="2">
        <v>10000</v>
      </c>
      <c r="W7" s="2">
        <v>20</v>
      </c>
    </row>
    <row r="8" spans="1:23" x14ac:dyDescent="0.35">
      <c r="A8" t="s">
        <v>7</v>
      </c>
      <c r="B8" s="2">
        <v>14</v>
      </c>
      <c r="C8" s="2">
        <v>22</v>
      </c>
      <c r="D8" s="2">
        <v>33</v>
      </c>
      <c r="E8" s="2">
        <v>12</v>
      </c>
      <c r="F8" s="2">
        <v>19</v>
      </c>
      <c r="G8" s="2">
        <v>1</v>
      </c>
      <c r="H8" s="2">
        <v>10000</v>
      </c>
      <c r="I8" s="2">
        <v>5</v>
      </c>
      <c r="J8" s="2">
        <v>15</v>
      </c>
      <c r="K8" s="2">
        <v>10000</v>
      </c>
      <c r="M8" t="s">
        <v>7</v>
      </c>
      <c r="N8" s="2">
        <v>5</v>
      </c>
      <c r="O8" s="2">
        <v>0</v>
      </c>
      <c r="P8" s="2">
        <v>0</v>
      </c>
      <c r="Q8" s="2">
        <v>20</v>
      </c>
      <c r="R8" s="2">
        <v>0</v>
      </c>
      <c r="S8" s="2">
        <v>0</v>
      </c>
      <c r="T8" s="2">
        <v>10000</v>
      </c>
      <c r="U8" s="2">
        <v>0</v>
      </c>
      <c r="V8" s="2">
        <v>20</v>
      </c>
      <c r="W8" s="2">
        <v>10000</v>
      </c>
    </row>
    <row r="9" spans="1:23" x14ac:dyDescent="0.35">
      <c r="A9" t="s">
        <v>8</v>
      </c>
      <c r="B9" s="2">
        <v>17</v>
      </c>
      <c r="C9" s="2">
        <v>38</v>
      </c>
      <c r="D9" s="2">
        <v>10000</v>
      </c>
      <c r="E9" s="2">
        <v>10000</v>
      </c>
      <c r="F9" s="2">
        <v>4</v>
      </c>
      <c r="G9" s="2">
        <v>7</v>
      </c>
      <c r="H9" s="2">
        <v>9</v>
      </c>
      <c r="I9" s="2">
        <v>10000</v>
      </c>
      <c r="J9" s="2">
        <v>6</v>
      </c>
      <c r="K9" s="2">
        <v>14</v>
      </c>
      <c r="M9" t="s">
        <v>8</v>
      </c>
      <c r="N9" s="2">
        <v>5</v>
      </c>
      <c r="O9" s="2">
        <v>0</v>
      </c>
      <c r="P9" s="2">
        <v>10000</v>
      </c>
      <c r="Q9" s="2">
        <v>10000</v>
      </c>
      <c r="R9" s="2">
        <v>70</v>
      </c>
      <c r="S9" s="2">
        <v>0</v>
      </c>
      <c r="T9" s="2">
        <v>0</v>
      </c>
      <c r="U9" s="2">
        <v>10000</v>
      </c>
      <c r="V9" s="2">
        <v>20</v>
      </c>
      <c r="W9" s="2">
        <v>20</v>
      </c>
    </row>
    <row r="10" spans="1:23" x14ac:dyDescent="0.35">
      <c r="A10" t="s">
        <v>9</v>
      </c>
      <c r="B10" s="2">
        <v>10000</v>
      </c>
      <c r="C10" s="2">
        <v>44</v>
      </c>
      <c r="D10" s="2">
        <v>55</v>
      </c>
      <c r="E10" s="2">
        <v>10000</v>
      </c>
      <c r="F10" s="2">
        <v>7</v>
      </c>
      <c r="G10" s="2">
        <v>10000</v>
      </c>
      <c r="H10" s="2">
        <v>18</v>
      </c>
      <c r="I10" s="2">
        <v>9</v>
      </c>
      <c r="J10" s="2">
        <v>10000</v>
      </c>
      <c r="K10" s="2">
        <v>8</v>
      </c>
      <c r="M10" t="s">
        <v>9</v>
      </c>
      <c r="N10" s="2">
        <v>10000</v>
      </c>
      <c r="O10" s="2">
        <v>20</v>
      </c>
      <c r="P10" s="2">
        <v>20</v>
      </c>
      <c r="Q10" s="2">
        <v>10000</v>
      </c>
      <c r="R10" s="2">
        <v>70</v>
      </c>
      <c r="S10" s="2">
        <v>10000</v>
      </c>
      <c r="T10" s="2">
        <v>20</v>
      </c>
      <c r="U10" s="2">
        <v>20</v>
      </c>
      <c r="V10" s="2">
        <v>10000</v>
      </c>
      <c r="W10" s="2">
        <v>0</v>
      </c>
    </row>
    <row r="11" spans="1:23" x14ac:dyDescent="0.35">
      <c r="A11" t="s">
        <v>10</v>
      </c>
      <c r="B11" s="2">
        <v>10000</v>
      </c>
      <c r="C11" s="2">
        <v>10000</v>
      </c>
      <c r="D11" s="2">
        <v>10000</v>
      </c>
      <c r="E11" s="2">
        <v>10000</v>
      </c>
      <c r="F11" s="2">
        <v>50</v>
      </c>
      <c r="G11" s="2">
        <v>28</v>
      </c>
      <c r="H11" s="2">
        <v>10000</v>
      </c>
      <c r="I11" s="2">
        <v>18</v>
      </c>
      <c r="J11" s="2">
        <v>10</v>
      </c>
      <c r="K11" s="2">
        <v>10000</v>
      </c>
      <c r="M11" t="s">
        <v>10</v>
      </c>
      <c r="N11" s="2">
        <v>10000</v>
      </c>
      <c r="O11" s="2">
        <v>10000</v>
      </c>
      <c r="P11" s="2">
        <v>10000</v>
      </c>
      <c r="Q11" s="2">
        <v>10000</v>
      </c>
      <c r="R11" s="2">
        <v>70</v>
      </c>
      <c r="S11" s="2">
        <v>20</v>
      </c>
      <c r="T11" s="2">
        <v>10000</v>
      </c>
      <c r="U11" s="2">
        <v>20</v>
      </c>
      <c r="V11" s="2">
        <v>0</v>
      </c>
      <c r="W11" s="2">
        <v>10000</v>
      </c>
    </row>
    <row r="13" spans="1:23" x14ac:dyDescent="0.35"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</row>
    <row r="14" spans="1:23" x14ac:dyDescent="0.35">
      <c r="A14" t="s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>
        <f>SUM(B14:K14)</f>
        <v>1</v>
      </c>
    </row>
    <row r="15" spans="1:23" x14ac:dyDescent="0.35">
      <c r="A15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>
        <f t="shared" ref="L15:L23" si="0">SUM(B15:K15)</f>
        <v>0</v>
      </c>
    </row>
    <row r="16" spans="1:23" x14ac:dyDescent="0.35">
      <c r="A16" t="s">
        <v>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>
        <f t="shared" si="0"/>
        <v>0</v>
      </c>
    </row>
    <row r="17" spans="1:13" x14ac:dyDescent="0.35">
      <c r="A17" t="s">
        <v>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>
        <f t="shared" si="0"/>
        <v>0</v>
      </c>
    </row>
    <row r="18" spans="1:13" x14ac:dyDescent="0.35">
      <c r="A18" t="s">
        <v>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>
        <f t="shared" si="0"/>
        <v>0</v>
      </c>
    </row>
    <row r="19" spans="1:13" x14ac:dyDescent="0.35">
      <c r="A19" t="s">
        <v>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>
        <f t="shared" si="0"/>
        <v>0</v>
      </c>
    </row>
    <row r="20" spans="1:13" x14ac:dyDescent="0.35">
      <c r="A20" t="s">
        <v>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>
        <f t="shared" si="0"/>
        <v>1</v>
      </c>
    </row>
    <row r="21" spans="1:13" x14ac:dyDescent="0.35">
      <c r="A21" t="s">
        <v>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>
        <f t="shared" si="0"/>
        <v>1</v>
      </c>
    </row>
    <row r="22" spans="1:13" x14ac:dyDescent="0.35">
      <c r="A22" t="s">
        <v>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>
        <f t="shared" si="0"/>
        <v>1</v>
      </c>
    </row>
    <row r="23" spans="1:13" x14ac:dyDescent="0.35">
      <c r="A23" t="s">
        <v>10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>
        <f t="shared" si="0"/>
        <v>0</v>
      </c>
    </row>
    <row r="24" spans="1:13" x14ac:dyDescent="0.35">
      <c r="A24" t="s">
        <v>0</v>
      </c>
      <c r="B24" s="3">
        <f>SUM(B14:B23)</f>
        <v>0</v>
      </c>
      <c r="C24" s="3">
        <f>SUM(C14:C23)</f>
        <v>0</v>
      </c>
      <c r="D24" s="3">
        <f t="shared" ref="D24:K24" si="1">SUM(D14:D23)</f>
        <v>0</v>
      </c>
      <c r="E24" s="3">
        <f t="shared" si="1"/>
        <v>0</v>
      </c>
      <c r="F24" s="3">
        <f t="shared" si="1"/>
        <v>0</v>
      </c>
      <c r="G24" s="3">
        <f t="shared" si="1"/>
        <v>0</v>
      </c>
      <c r="H24" s="3">
        <f t="shared" si="1"/>
        <v>1</v>
      </c>
      <c r="I24" s="3">
        <f t="shared" si="1"/>
        <v>1</v>
      </c>
      <c r="J24" s="3">
        <f t="shared" si="1"/>
        <v>1</v>
      </c>
      <c r="K24" s="3">
        <f t="shared" si="1"/>
        <v>1</v>
      </c>
      <c r="M24" t="s">
        <v>56</v>
      </c>
    </row>
    <row r="25" spans="1:13" x14ac:dyDescent="0.35">
      <c r="A25" t="s">
        <v>11</v>
      </c>
      <c r="B25" s="3">
        <f>L14</f>
        <v>1</v>
      </c>
      <c r="C25" s="3">
        <f>L15</f>
        <v>0</v>
      </c>
      <c r="D25" s="3">
        <f>L16</f>
        <v>0</v>
      </c>
      <c r="E25" s="3">
        <f>L17</f>
        <v>0</v>
      </c>
      <c r="F25" s="3">
        <f>L18</f>
        <v>0</v>
      </c>
      <c r="G25" s="3">
        <f>L19</f>
        <v>0</v>
      </c>
      <c r="H25" s="3">
        <f>L20</f>
        <v>1</v>
      </c>
      <c r="I25" s="3">
        <f>L21</f>
        <v>1</v>
      </c>
      <c r="J25" s="3">
        <f>L22</f>
        <v>1</v>
      </c>
      <c r="K25" s="3">
        <f>L23</f>
        <v>0</v>
      </c>
      <c r="M25" s="3">
        <f>SUMPRODUCT(B14:K23,N2:W11)</f>
        <v>25</v>
      </c>
    </row>
    <row r="26" spans="1:13" x14ac:dyDescent="0.35">
      <c r="A26" t="s">
        <v>15</v>
      </c>
      <c r="B26" s="2">
        <v>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M26" s="4" t="s">
        <v>17</v>
      </c>
    </row>
    <row r="27" spans="1:13" x14ac:dyDescent="0.35">
      <c r="A27" t="s">
        <v>16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1</v>
      </c>
      <c r="M27" s="2">
        <v>50</v>
      </c>
    </row>
    <row r="28" spans="1:13" x14ac:dyDescent="0.35">
      <c r="A28" t="s">
        <v>14</v>
      </c>
      <c r="B28" s="15">
        <f>B24-B25+B26-B27</f>
        <v>0</v>
      </c>
      <c r="C28" s="3">
        <f t="shared" ref="C28:K28" si="2">C24-C25+C26-C27</f>
        <v>0</v>
      </c>
      <c r="D28" s="3">
        <f t="shared" si="2"/>
        <v>0</v>
      </c>
      <c r="E28" s="3">
        <f t="shared" si="2"/>
        <v>0</v>
      </c>
      <c r="F28" s="3">
        <f t="shared" si="2"/>
        <v>0</v>
      </c>
      <c r="G28" s="3">
        <f t="shared" si="2"/>
        <v>0</v>
      </c>
      <c r="H28" s="3">
        <f t="shared" si="2"/>
        <v>0</v>
      </c>
      <c r="I28" s="3">
        <f t="shared" si="2"/>
        <v>0</v>
      </c>
      <c r="J28" s="15">
        <f t="shared" si="2"/>
        <v>0</v>
      </c>
      <c r="K28" s="3">
        <f t="shared" si="2"/>
        <v>0</v>
      </c>
    </row>
    <row r="29" spans="1:13" x14ac:dyDescent="0.35">
      <c r="B29" t="s">
        <v>12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M29" s="4" t="s">
        <v>13</v>
      </c>
    </row>
    <row r="30" spans="1:13" x14ac:dyDescent="0.35"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M30" s="5">
        <f>SUMPRODUCT(B2:K11,B14:K23)</f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3"/>
  <sheetViews>
    <sheetView workbookViewId="0">
      <selection activeCell="R26" sqref="R26"/>
    </sheetView>
  </sheetViews>
  <sheetFormatPr defaultRowHeight="14.5" x14ac:dyDescent="0.35"/>
  <sheetData>
    <row r="1" spans="1:26" x14ac:dyDescent="0.35">
      <c r="A1" s="7" t="s">
        <v>34</v>
      </c>
    </row>
    <row r="2" spans="1:26" x14ac:dyDescent="0.35">
      <c r="A2" t="s">
        <v>19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U2" s="6" t="s">
        <v>35</v>
      </c>
    </row>
    <row r="3" spans="1:26" x14ac:dyDescent="0.35">
      <c r="A3" t="s">
        <v>32</v>
      </c>
      <c r="B3" s="2">
        <v>7500</v>
      </c>
      <c r="C3" s="2">
        <v>7500</v>
      </c>
      <c r="D3" s="2">
        <v>3000</v>
      </c>
      <c r="E3" s="2">
        <v>3500</v>
      </c>
      <c r="F3" s="2">
        <v>4000</v>
      </c>
      <c r="G3" s="2">
        <v>3500</v>
      </c>
      <c r="H3" s="2">
        <v>3000</v>
      </c>
      <c r="I3" s="2">
        <v>3500</v>
      </c>
      <c r="J3" s="2">
        <v>4000</v>
      </c>
      <c r="K3" s="2">
        <v>7500</v>
      </c>
      <c r="L3" s="2">
        <v>3000</v>
      </c>
      <c r="M3" s="2">
        <v>3500</v>
      </c>
      <c r="N3" s="2">
        <v>7500</v>
      </c>
      <c r="O3" s="2">
        <v>7500</v>
      </c>
      <c r="P3" s="2">
        <v>3000</v>
      </c>
      <c r="Q3" s="2">
        <v>4000</v>
      </c>
      <c r="R3" s="2">
        <v>3500</v>
      </c>
      <c r="S3" s="2">
        <v>3000</v>
      </c>
      <c r="U3" s="8">
        <f>SUM(Z5:Z19)</f>
        <v>9000</v>
      </c>
    </row>
    <row r="4" spans="1:26" x14ac:dyDescent="0.35">
      <c r="A4" t="s">
        <v>38</v>
      </c>
      <c r="U4" t="s">
        <v>31</v>
      </c>
      <c r="V4" t="s">
        <v>39</v>
      </c>
      <c r="W4" t="s">
        <v>40</v>
      </c>
      <c r="X4" s="14" t="s">
        <v>17</v>
      </c>
      <c r="Y4" t="s">
        <v>36</v>
      </c>
      <c r="Z4" t="s">
        <v>37</v>
      </c>
    </row>
    <row r="5" spans="1:26" x14ac:dyDescent="0.35">
      <c r="A5">
        <v>1</v>
      </c>
      <c r="B5" s="1"/>
      <c r="C5" s="1"/>
      <c r="D5" s="1"/>
      <c r="E5" s="1"/>
      <c r="F5" s="1"/>
      <c r="G5" s="1"/>
      <c r="H5" s="1"/>
      <c r="I5" s="1">
        <v>1</v>
      </c>
      <c r="J5" s="1"/>
      <c r="K5" s="1"/>
      <c r="L5" s="1">
        <v>1</v>
      </c>
      <c r="M5" s="1"/>
      <c r="N5" s="1"/>
      <c r="O5" s="1"/>
      <c r="P5" s="1"/>
      <c r="Q5" s="1"/>
      <c r="R5" s="1">
        <v>1</v>
      </c>
      <c r="S5" s="1"/>
      <c r="U5" s="2">
        <v>10000</v>
      </c>
      <c r="V5" s="1">
        <v>1</v>
      </c>
      <c r="W5">
        <f t="shared" ref="W5:W19" si="0">SUMPRODUCT($B$3:$S$3,B5:S5)</f>
        <v>10000</v>
      </c>
      <c r="X5" s="14" t="s">
        <v>17</v>
      </c>
      <c r="Y5">
        <f>U5*V5</f>
        <v>10000</v>
      </c>
      <c r="Z5">
        <f>Y5-W5</f>
        <v>0</v>
      </c>
    </row>
    <row r="6" spans="1:26" x14ac:dyDescent="0.35">
      <c r="A6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U6" s="2">
        <v>5000</v>
      </c>
      <c r="V6" s="1"/>
      <c r="W6">
        <f t="shared" si="0"/>
        <v>0</v>
      </c>
      <c r="X6" s="14" t="s">
        <v>17</v>
      </c>
      <c r="Y6">
        <f t="shared" ref="Y6:Y19" si="1">U6*V6</f>
        <v>0</v>
      </c>
      <c r="Z6">
        <f t="shared" ref="Z6:Z19" si="2">Y6-W6</f>
        <v>0</v>
      </c>
    </row>
    <row r="7" spans="1:26" x14ac:dyDescent="0.35">
      <c r="A7">
        <v>3</v>
      </c>
      <c r="B7" s="1"/>
      <c r="C7" s="1"/>
      <c r="D7" s="1">
        <v>1</v>
      </c>
      <c r="E7" s="1"/>
      <c r="F7" s="1"/>
      <c r="G7" s="1"/>
      <c r="H7" s="1"/>
      <c r="I7" s="1"/>
      <c r="J7" s="1"/>
      <c r="K7" s="1"/>
      <c r="L7" s="1"/>
      <c r="M7" s="1"/>
      <c r="N7" s="1">
        <v>1</v>
      </c>
      <c r="O7" s="1"/>
      <c r="P7" s="1"/>
      <c r="Q7" s="1"/>
      <c r="R7" s="1"/>
      <c r="S7" s="1"/>
      <c r="U7" s="2">
        <v>12000</v>
      </c>
      <c r="V7" s="1">
        <v>1</v>
      </c>
      <c r="W7">
        <f t="shared" si="0"/>
        <v>10500</v>
      </c>
      <c r="X7" s="14" t="s">
        <v>17</v>
      </c>
      <c r="Y7">
        <f t="shared" si="1"/>
        <v>12000</v>
      </c>
      <c r="Z7">
        <f t="shared" si="2"/>
        <v>1500</v>
      </c>
    </row>
    <row r="8" spans="1:26" x14ac:dyDescent="0.35">
      <c r="A8">
        <v>4</v>
      </c>
      <c r="B8" s="1"/>
      <c r="C8" s="1"/>
      <c r="D8" s="1"/>
      <c r="E8" s="1"/>
      <c r="F8" s="1"/>
      <c r="G8" s="1"/>
      <c r="H8" s="1"/>
      <c r="I8" s="1"/>
      <c r="J8" s="1"/>
      <c r="K8" s="1">
        <v>1</v>
      </c>
      <c r="L8" s="1"/>
      <c r="M8" s="1"/>
      <c r="N8" s="1"/>
      <c r="O8" s="1"/>
      <c r="P8" s="1"/>
      <c r="Q8" s="1"/>
      <c r="R8" s="1"/>
      <c r="S8" s="1"/>
      <c r="U8" s="2">
        <v>8000</v>
      </c>
      <c r="V8" s="1">
        <v>1</v>
      </c>
      <c r="W8">
        <f t="shared" si="0"/>
        <v>7500</v>
      </c>
      <c r="X8" s="14" t="s">
        <v>17</v>
      </c>
      <c r="Y8">
        <f t="shared" si="1"/>
        <v>8000</v>
      </c>
      <c r="Z8">
        <f t="shared" si="2"/>
        <v>500</v>
      </c>
    </row>
    <row r="9" spans="1:26" x14ac:dyDescent="0.35">
      <c r="A9">
        <v>5</v>
      </c>
      <c r="B9" s="1"/>
      <c r="C9" s="1"/>
      <c r="D9" s="1"/>
      <c r="E9" s="1"/>
      <c r="F9" s="1"/>
      <c r="G9" s="1"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U9" s="2">
        <v>4500</v>
      </c>
      <c r="V9" s="1">
        <v>1</v>
      </c>
      <c r="W9">
        <f t="shared" si="0"/>
        <v>3500</v>
      </c>
      <c r="X9" s="14" t="s">
        <v>17</v>
      </c>
      <c r="Y9">
        <f t="shared" si="1"/>
        <v>4500</v>
      </c>
      <c r="Z9">
        <f t="shared" si="2"/>
        <v>1000</v>
      </c>
    </row>
    <row r="10" spans="1:26" x14ac:dyDescent="0.35">
      <c r="A10">
        <v>6</v>
      </c>
      <c r="B10" s="1"/>
      <c r="C10" s="1"/>
      <c r="D10" s="1"/>
      <c r="E10" s="1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U10" s="2">
        <v>4000</v>
      </c>
      <c r="V10" s="1">
        <v>1</v>
      </c>
      <c r="W10">
        <f t="shared" si="0"/>
        <v>3500</v>
      </c>
      <c r="X10" s="14" t="s">
        <v>17</v>
      </c>
      <c r="Y10">
        <f t="shared" si="1"/>
        <v>4000</v>
      </c>
      <c r="Z10">
        <f t="shared" si="2"/>
        <v>500</v>
      </c>
    </row>
    <row r="11" spans="1:26" x14ac:dyDescent="0.35">
      <c r="A11">
        <v>7</v>
      </c>
      <c r="B11" s="1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U11" s="2">
        <v>10000</v>
      </c>
      <c r="V11" s="1">
        <v>1</v>
      </c>
      <c r="W11">
        <f t="shared" si="0"/>
        <v>7500</v>
      </c>
      <c r="X11" s="14" t="s">
        <v>17</v>
      </c>
      <c r="Y11">
        <f t="shared" si="1"/>
        <v>10000</v>
      </c>
      <c r="Z11">
        <f t="shared" si="2"/>
        <v>2500</v>
      </c>
    </row>
    <row r="12" spans="1:26" x14ac:dyDescent="0.35">
      <c r="A12">
        <v>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U12" s="2">
        <v>5000</v>
      </c>
      <c r="V12" s="1"/>
      <c r="W12">
        <f t="shared" si="0"/>
        <v>0</v>
      </c>
      <c r="X12" s="14" t="s">
        <v>17</v>
      </c>
      <c r="Y12">
        <f t="shared" si="1"/>
        <v>0</v>
      </c>
      <c r="Z12">
        <f t="shared" si="2"/>
        <v>0</v>
      </c>
    </row>
    <row r="13" spans="1:26" x14ac:dyDescent="0.35">
      <c r="A13">
        <v>9</v>
      </c>
      <c r="B13" s="1"/>
      <c r="C13" s="1">
        <v>1</v>
      </c>
      <c r="D13" s="1"/>
      <c r="E13" s="1"/>
      <c r="F13" s="1"/>
      <c r="G13" s="1"/>
      <c r="H13" s="1"/>
      <c r="I13" s="1"/>
      <c r="J13" s="1"/>
      <c r="K13" s="1"/>
      <c r="L13" s="1"/>
      <c r="M13" s="1">
        <v>1</v>
      </c>
      <c r="N13" s="1"/>
      <c r="O13" s="1"/>
      <c r="P13" s="1"/>
      <c r="Q13" s="1"/>
      <c r="R13" s="1"/>
      <c r="S13" s="1"/>
      <c r="U13" s="2">
        <v>12000</v>
      </c>
      <c r="V13" s="1">
        <v>1</v>
      </c>
      <c r="W13">
        <f t="shared" si="0"/>
        <v>11000</v>
      </c>
      <c r="X13" s="14" t="s">
        <v>17</v>
      </c>
      <c r="Y13">
        <f t="shared" si="1"/>
        <v>12000</v>
      </c>
      <c r="Z13">
        <f t="shared" si="2"/>
        <v>1000</v>
      </c>
    </row>
    <row r="14" spans="1:26" x14ac:dyDescent="0.35">
      <c r="A14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U14" s="2">
        <v>4500</v>
      </c>
      <c r="V14" s="1"/>
      <c r="W14">
        <f t="shared" si="0"/>
        <v>0</v>
      </c>
      <c r="X14" s="14" t="s">
        <v>17</v>
      </c>
      <c r="Y14">
        <f t="shared" si="1"/>
        <v>0</v>
      </c>
      <c r="Z14">
        <f t="shared" si="2"/>
        <v>0</v>
      </c>
    </row>
    <row r="15" spans="1:26" x14ac:dyDescent="0.35">
      <c r="A15">
        <v>11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1</v>
      </c>
      <c r="Q15" s="1"/>
      <c r="R15" s="1"/>
      <c r="S15" s="1"/>
      <c r="U15" s="2">
        <v>4000</v>
      </c>
      <c r="V15" s="1">
        <v>1</v>
      </c>
      <c r="W15">
        <f t="shared" si="0"/>
        <v>3000</v>
      </c>
      <c r="X15" s="14" t="s">
        <v>17</v>
      </c>
      <c r="Y15">
        <f t="shared" si="1"/>
        <v>4000</v>
      </c>
      <c r="Z15">
        <f t="shared" si="2"/>
        <v>1000</v>
      </c>
    </row>
    <row r="16" spans="1:26" x14ac:dyDescent="0.35">
      <c r="A16">
        <v>12</v>
      </c>
      <c r="B16" s="1"/>
      <c r="C16" s="1"/>
      <c r="D16" s="1"/>
      <c r="E16" s="1"/>
      <c r="F16" s="1"/>
      <c r="G16" s="1"/>
      <c r="H16" s="1">
        <v>1</v>
      </c>
      <c r="I16" s="1"/>
      <c r="J16" s="1">
        <v>1</v>
      </c>
      <c r="K16" s="1"/>
      <c r="L16" s="1"/>
      <c r="M16" s="1"/>
      <c r="N16" s="1"/>
      <c r="O16" s="1"/>
      <c r="P16" s="1"/>
      <c r="Q16" s="1"/>
      <c r="R16" s="1"/>
      <c r="S16" s="1">
        <v>1</v>
      </c>
      <c r="U16" s="2">
        <v>10000</v>
      </c>
      <c r="V16" s="1">
        <v>1</v>
      </c>
      <c r="W16">
        <f t="shared" si="0"/>
        <v>10000</v>
      </c>
      <c r="X16" s="14" t="s">
        <v>17</v>
      </c>
      <c r="Y16">
        <f t="shared" si="1"/>
        <v>10000</v>
      </c>
      <c r="Z16">
        <f t="shared" si="2"/>
        <v>0</v>
      </c>
    </row>
    <row r="17" spans="1:26" x14ac:dyDescent="0.35">
      <c r="A17">
        <v>13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>
        <v>1</v>
      </c>
      <c r="P17" s="1"/>
      <c r="Q17" s="1"/>
      <c r="R17" s="1"/>
      <c r="S17" s="1"/>
      <c r="U17" s="2">
        <v>8000</v>
      </c>
      <c r="V17" s="1">
        <v>1</v>
      </c>
      <c r="W17">
        <f t="shared" si="0"/>
        <v>7500</v>
      </c>
      <c r="X17" s="14" t="s">
        <v>17</v>
      </c>
      <c r="Y17">
        <f t="shared" si="1"/>
        <v>8000</v>
      </c>
      <c r="Z17">
        <f t="shared" si="2"/>
        <v>500</v>
      </c>
    </row>
    <row r="18" spans="1:26" x14ac:dyDescent="0.35">
      <c r="A18">
        <v>14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>
        <v>1</v>
      </c>
      <c r="R18" s="1"/>
      <c r="S18" s="1"/>
      <c r="U18" s="2">
        <v>4500</v>
      </c>
      <c r="V18" s="1">
        <v>1</v>
      </c>
      <c r="W18">
        <f t="shared" si="0"/>
        <v>4000</v>
      </c>
      <c r="X18" s="14" t="s">
        <v>17</v>
      </c>
      <c r="Y18">
        <f t="shared" si="1"/>
        <v>4500</v>
      </c>
      <c r="Z18">
        <f t="shared" si="2"/>
        <v>500</v>
      </c>
    </row>
    <row r="19" spans="1:26" x14ac:dyDescent="0.35">
      <c r="A19">
        <v>15</v>
      </c>
      <c r="B19" s="1"/>
      <c r="C19" s="1"/>
      <c r="D19" s="1"/>
      <c r="E19" s="1"/>
      <c r="F19" s="1">
        <v>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U19" s="2">
        <v>4000</v>
      </c>
      <c r="V19" s="1">
        <v>1</v>
      </c>
      <c r="W19">
        <f t="shared" si="0"/>
        <v>4000</v>
      </c>
      <c r="X19" s="14" t="s">
        <v>17</v>
      </c>
      <c r="Y19">
        <f t="shared" si="1"/>
        <v>4000</v>
      </c>
      <c r="Z19">
        <f t="shared" si="2"/>
        <v>0</v>
      </c>
    </row>
    <row r="21" spans="1:26" x14ac:dyDescent="0.35">
      <c r="A21" t="s">
        <v>41</v>
      </c>
      <c r="B21" s="3">
        <f t="shared" ref="B21:S21" si="3">SUM(B5:B19)</f>
        <v>1</v>
      </c>
      <c r="C21" s="3">
        <f t="shared" si="3"/>
        <v>1</v>
      </c>
      <c r="D21" s="3">
        <f t="shared" si="3"/>
        <v>1</v>
      </c>
      <c r="E21" s="3">
        <f t="shared" si="3"/>
        <v>1</v>
      </c>
      <c r="F21" s="3">
        <f t="shared" si="3"/>
        <v>1</v>
      </c>
      <c r="G21" s="3">
        <f t="shared" si="3"/>
        <v>1</v>
      </c>
      <c r="H21" s="3">
        <f t="shared" si="3"/>
        <v>1</v>
      </c>
      <c r="I21" s="3">
        <f t="shared" si="3"/>
        <v>1</v>
      </c>
      <c r="J21" s="3">
        <f t="shared" si="3"/>
        <v>1</v>
      </c>
      <c r="K21" s="3">
        <f t="shared" si="3"/>
        <v>1</v>
      </c>
      <c r="L21" s="3">
        <f t="shared" si="3"/>
        <v>1</v>
      </c>
      <c r="M21" s="3">
        <f t="shared" si="3"/>
        <v>1</v>
      </c>
      <c r="N21" s="3">
        <f t="shared" si="3"/>
        <v>1</v>
      </c>
      <c r="O21" s="3">
        <f t="shared" si="3"/>
        <v>1</v>
      </c>
      <c r="P21" s="3">
        <f t="shared" si="3"/>
        <v>1</v>
      </c>
      <c r="Q21" s="3">
        <f t="shared" si="3"/>
        <v>1</v>
      </c>
      <c r="R21" s="3">
        <f t="shared" si="3"/>
        <v>1</v>
      </c>
      <c r="S21" s="3">
        <f t="shared" si="3"/>
        <v>1</v>
      </c>
    </row>
    <row r="22" spans="1:26" x14ac:dyDescent="0.35">
      <c r="B22" s="9" t="s">
        <v>12</v>
      </c>
      <c r="C22" s="9" t="s">
        <v>12</v>
      </c>
      <c r="D22" s="9" t="s">
        <v>12</v>
      </c>
      <c r="E22" s="9" t="s">
        <v>12</v>
      </c>
      <c r="F22" s="9" t="s">
        <v>12</v>
      </c>
      <c r="G22" s="9" t="s">
        <v>12</v>
      </c>
      <c r="H22" s="9" t="s">
        <v>12</v>
      </c>
      <c r="I22" s="9" t="s">
        <v>12</v>
      </c>
      <c r="J22" s="9" t="s">
        <v>12</v>
      </c>
      <c r="K22" s="9" t="s">
        <v>12</v>
      </c>
      <c r="L22" s="9" t="s">
        <v>12</v>
      </c>
      <c r="M22" s="9" t="s">
        <v>12</v>
      </c>
      <c r="N22" s="9" t="s">
        <v>12</v>
      </c>
      <c r="O22" s="9" t="s">
        <v>12</v>
      </c>
      <c r="P22" s="9" t="s">
        <v>12</v>
      </c>
      <c r="Q22" s="9" t="s">
        <v>12</v>
      </c>
      <c r="R22" s="9" t="s">
        <v>12</v>
      </c>
      <c r="S22" s="9" t="s">
        <v>12</v>
      </c>
    </row>
    <row r="23" spans="1:26" x14ac:dyDescent="0.35"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</row>
  </sheetData>
  <sortState xmlns:xlrd2="http://schemas.microsoft.com/office/spreadsheetml/2017/richdata2" ref="AB1:AB30">
    <sortCondition ref="A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GoodmanShipping</vt:lpstr>
      <vt:lpstr>ExecutiveFurniture</vt:lpstr>
      <vt:lpstr>ShortestPath</vt:lpstr>
      <vt:lpstr>ShortestPath (2)</vt:lpstr>
      <vt:lpstr>LargeScale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2022-09-18T14:00:08Z</dcterms:modified>
</cp:coreProperties>
</file>