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HKU\HKU_Course\Module_4\7020\Assignments\Assignment_3\"/>
    </mc:Choice>
  </mc:AlternateContent>
  <xr:revisionPtr revIDLastSave="0" documentId="13_ncr:1_{3C7E7E9E-E0DA-4011-918A-680FE6EC1A5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E7-15 (revised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C66" i="1"/>
  <c r="E53" i="1"/>
  <c r="E51" i="1"/>
  <c r="E52" i="1"/>
  <c r="E50" i="1"/>
  <c r="C52" i="1"/>
  <c r="C51" i="1"/>
  <c r="C50" i="1"/>
  <c r="D44" i="1"/>
  <c r="D43" i="1"/>
  <c r="D42" i="1"/>
  <c r="D41" i="1"/>
  <c r="C44" i="1"/>
  <c r="E44" i="1" s="1"/>
  <c r="C43" i="1"/>
  <c r="E43" i="1" s="1"/>
  <c r="G43" i="1" s="1"/>
  <c r="C42" i="1"/>
  <c r="E42" i="1" s="1"/>
  <c r="G42" i="1" s="1"/>
  <c r="C41" i="1"/>
  <c r="E41" i="1" s="1"/>
  <c r="G41" i="1" s="1"/>
</calcChain>
</file>

<file path=xl/sharedStrings.xml><?xml version="1.0" encoding="utf-8"?>
<sst xmlns="http://schemas.openxmlformats.org/spreadsheetml/2006/main" count="99" uniqueCount="80">
  <si>
    <t xml:space="preserve">Name: </t>
  </si>
  <si>
    <t>(a)</t>
  </si>
  <si>
    <t>(Show your answer in the following space)</t>
  </si>
  <si>
    <t>(b)</t>
  </si>
  <si>
    <t>(c)</t>
  </si>
  <si>
    <t>Overhead Costs</t>
  </si>
  <si>
    <t>Other overhead costs</t>
  </si>
  <si>
    <t>Total overhead costs</t>
  </si>
  <si>
    <t xml:space="preserve">Activity Cost Pool </t>
  </si>
  <si>
    <t>Activity Measure</t>
  </si>
  <si>
    <t>Total Activity for the year</t>
  </si>
  <si>
    <t>Supporting direct labor</t>
  </si>
  <si>
    <t>number of director labor-hours (DLHs)</t>
  </si>
  <si>
    <t>Order processing</t>
  </si>
  <si>
    <t>Number of customer orders</t>
  </si>
  <si>
    <t>Customer support</t>
  </si>
  <si>
    <t>Number of customers</t>
  </si>
  <si>
    <t>Other</t>
  </si>
  <si>
    <t>This is an organization-sustaining activity</t>
  </si>
  <si>
    <t>Not applicable</t>
  </si>
  <si>
    <t>Distriubtion of Resource Consumption Across Activities</t>
  </si>
  <si>
    <t>Order Processing</t>
  </si>
  <si>
    <t>Customer Support</t>
  </si>
  <si>
    <t>Total</t>
  </si>
  <si>
    <t>40%</t>
  </si>
  <si>
    <t>30%</t>
  </si>
  <si>
    <t>10%</t>
  </si>
  <si>
    <t>20%</t>
  </si>
  <si>
    <t>100%</t>
  </si>
  <si>
    <t>Units ordered</t>
  </si>
  <si>
    <t>10 units</t>
  </si>
  <si>
    <t>Direct labor-hours</t>
  </si>
  <si>
    <t>2 DLHs per unit</t>
  </si>
  <si>
    <t xml:space="preserve">Selling price </t>
  </si>
  <si>
    <t>Direct materials</t>
  </si>
  <si>
    <t>Direct labor costs</t>
  </si>
  <si>
    <t>$50 per unit</t>
  </si>
  <si>
    <r>
      <t xml:space="preserve">Wages and salaries </t>
    </r>
    <r>
      <rPr>
        <u/>
        <sz val="12"/>
        <color theme="1"/>
        <rFont val="宋体"/>
        <family val="2"/>
        <scheme val="minor"/>
      </rPr>
      <t>overheads</t>
    </r>
  </si>
  <si>
    <t>Questions</t>
  </si>
  <si>
    <t>Show the allocation of overhead costs to the activity cost pools and compute the activity rates for the activity cost pools</t>
  </si>
  <si>
    <t xml:space="preserve"> (your name)</t>
  </si>
  <si>
    <t>Duke Inc has supplied the following data from its activity-based costing (ABC) system:</t>
  </si>
  <si>
    <t>Exercise 7-15 (Revised)</t>
  </si>
  <si>
    <t>During the year, DUKE completed ONE order for a new customer, HKU. This customer did not order any other products during the year. Data concerning the HKU Order is as follows:</t>
  </si>
  <si>
    <t xml:space="preserve">Show the overhead costs for the order from the customer HKU  </t>
  </si>
  <si>
    <t xml:space="preserve">Show the profit margin for the customer HKU  </t>
  </si>
  <si>
    <t>Data concerning the HKU Order</t>
  </si>
  <si>
    <t>$180 per unit</t>
  </si>
  <si>
    <t>$500 per unit</t>
  </si>
  <si>
    <t>Chengyang Zhou</t>
    <phoneticPr fontId="9" type="noConversion"/>
  </si>
  <si>
    <t>Activity cost pools</t>
    <phoneticPr fontId="9" type="noConversion"/>
  </si>
  <si>
    <t>Supporting direct labor</t>
    <phoneticPr fontId="9" type="noConversion"/>
  </si>
  <si>
    <t>Order processing</t>
    <phoneticPr fontId="9" type="noConversion"/>
  </si>
  <si>
    <t>Customer support</t>
    <phoneticPr fontId="9" type="noConversion"/>
  </si>
  <si>
    <t>Other</t>
    <phoneticPr fontId="9" type="noConversion"/>
  </si>
  <si>
    <r>
      <t xml:space="preserve">Wages and salaries </t>
    </r>
    <r>
      <rPr>
        <u/>
        <sz val="12"/>
        <color theme="1"/>
        <rFont val="宋体"/>
        <family val="2"/>
        <scheme val="minor"/>
      </rPr>
      <t>overheads</t>
    </r>
    <phoneticPr fontId="9" type="noConversion"/>
  </si>
  <si>
    <t>Wages and salaries overheads</t>
  </si>
  <si>
    <t>Other overhead costs</t>
    <phoneticPr fontId="9" type="noConversion"/>
  </si>
  <si>
    <t>Total cost</t>
    <phoneticPr fontId="9" type="noConversion"/>
  </si>
  <si>
    <t>20,000 DLHs</t>
    <phoneticPr fontId="9" type="noConversion"/>
  </si>
  <si>
    <t>400 orders</t>
    <phoneticPr fontId="9" type="noConversion"/>
  </si>
  <si>
    <t>200 customers</t>
    <phoneticPr fontId="9" type="noConversion"/>
  </si>
  <si>
    <t>Not applicable</t>
    <phoneticPr fontId="9" type="noConversion"/>
  </si>
  <si>
    <t>Activity Rate</t>
  </si>
  <si>
    <t>Activity Rate</t>
    <phoneticPr fontId="9" type="noConversion"/>
  </si>
  <si>
    <t>ABC Cost</t>
    <phoneticPr fontId="9" type="noConversion"/>
  </si>
  <si>
    <t>Activity</t>
    <phoneticPr fontId="9" type="noConversion"/>
  </si>
  <si>
    <t>Total Activity</t>
    <phoneticPr fontId="9" type="noConversion"/>
  </si>
  <si>
    <t>Total</t>
    <phoneticPr fontId="9" type="noConversion"/>
  </si>
  <si>
    <t>Sales</t>
    <phoneticPr fontId="9" type="noConversion"/>
  </si>
  <si>
    <t>Direct Costs</t>
    <phoneticPr fontId="9" type="noConversion"/>
  </si>
  <si>
    <t>Direct Materials</t>
    <phoneticPr fontId="9" type="noConversion"/>
  </si>
  <si>
    <t>1800</t>
    <phoneticPr fontId="9" type="noConversion"/>
  </si>
  <si>
    <t>Direct Labor</t>
    <phoneticPr fontId="9" type="noConversion"/>
  </si>
  <si>
    <t>500</t>
    <phoneticPr fontId="9" type="noConversion"/>
  </si>
  <si>
    <t>ABC cost assignments</t>
    <phoneticPr fontId="9" type="noConversion"/>
  </si>
  <si>
    <t>225</t>
    <phoneticPr fontId="9" type="noConversion"/>
  </si>
  <si>
    <t>412.5</t>
    <phoneticPr fontId="9" type="noConversion"/>
  </si>
  <si>
    <t>600</t>
    <phoneticPr fontId="9" type="noConversion"/>
  </si>
  <si>
    <t>Profit margin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</si>
</sst>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_);[Red]\(&quot;$&quot;#,##0\)"/>
  </numFmts>
  <fonts count="10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2"/>
      <color rgb="FFFF0000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i/>
      <sz val="12"/>
      <color theme="1"/>
      <name val="宋体"/>
      <family val="2"/>
      <scheme val="minor"/>
    </font>
    <font>
      <u/>
      <sz val="12"/>
      <color theme="1"/>
      <name val="宋体"/>
      <family val="2"/>
      <scheme val="minor"/>
    </font>
    <font>
      <b/>
      <i/>
      <sz val="12"/>
      <name val="宋体"/>
      <family val="2"/>
      <scheme val="minor"/>
    </font>
    <font>
      <b/>
      <i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3" fillId="0" borderId="0" xfId="0" applyFont="1"/>
    <xf numFmtId="0" fontId="4" fillId="2" borderId="0" xfId="0" applyFont="1" applyFill="1"/>
    <xf numFmtId="176" fontId="4" fillId="2" borderId="0" xfId="0" applyNumberFormat="1" applyFont="1" applyFill="1"/>
    <xf numFmtId="0" fontId="5" fillId="0" borderId="0" xfId="0" applyFont="1"/>
    <xf numFmtId="0" fontId="4" fillId="4" borderId="0" xfId="0" applyFont="1" applyFill="1"/>
    <xf numFmtId="0" fontId="4" fillId="2" borderId="0" xfId="0" applyFont="1" applyFill="1" applyAlignment="1">
      <alignment vertical="center" wrapText="1"/>
    </xf>
    <xf numFmtId="176" fontId="4" fillId="2" borderId="0" xfId="0" applyNumberFormat="1" applyFont="1" applyFill="1" applyAlignment="1">
      <alignment vertical="center" wrapText="1"/>
    </xf>
    <xf numFmtId="3" fontId="4" fillId="2" borderId="0" xfId="0" applyNumberFormat="1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3" fontId="4" fillId="4" borderId="0" xfId="0" applyNumberFormat="1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0" fontId="3" fillId="4" borderId="0" xfId="0" applyFont="1" applyFill="1"/>
    <xf numFmtId="176" fontId="3" fillId="4" borderId="0" xfId="0" applyNumberFormat="1" applyFont="1" applyFill="1"/>
    <xf numFmtId="0" fontId="3" fillId="4" borderId="0" xfId="0" applyFont="1" applyFill="1" applyAlignment="1">
      <alignment vertical="center"/>
    </xf>
    <xf numFmtId="3" fontId="3" fillId="4" borderId="0" xfId="0" applyNumberFormat="1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wrapText="1"/>
    </xf>
    <xf numFmtId="0" fontId="4" fillId="4" borderId="0" xfId="0" applyFont="1" applyFill="1" applyAlignment="1">
      <alignment horizontal="center" wrapText="1"/>
    </xf>
    <xf numFmtId="49" fontId="4" fillId="2" borderId="0" xfId="0" applyNumberFormat="1" applyFont="1" applyFill="1" applyAlignment="1">
      <alignment horizontal="center" wrapText="1"/>
    </xf>
    <xf numFmtId="49" fontId="4" fillId="2" borderId="0" xfId="0" applyNumberFormat="1" applyFont="1" applyFill="1" applyAlignment="1">
      <alignment horizontal="center"/>
    </xf>
    <xf numFmtId="176" fontId="4" fillId="0" borderId="0" xfId="0" applyNumberFormat="1" applyFont="1"/>
    <xf numFmtId="176" fontId="4" fillId="2" borderId="0" xfId="0" applyNumberFormat="1" applyFont="1" applyFill="1" applyAlignment="1">
      <alignment horizontal="left"/>
    </xf>
    <xf numFmtId="0" fontId="7" fillId="0" borderId="0" xfId="0" applyFont="1"/>
    <xf numFmtId="176" fontId="4" fillId="2" borderId="1" xfId="0" applyNumberFormat="1" applyFont="1" applyFill="1" applyBorder="1"/>
    <xf numFmtId="0" fontId="4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8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/>
    <xf numFmtId="0" fontId="4" fillId="5" borderId="0" xfId="0" applyFont="1" applyFill="1"/>
    <xf numFmtId="49" fontId="4" fillId="5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topLeftCell="A41" workbookViewId="0">
      <selection activeCell="E65" sqref="E65"/>
    </sheetView>
  </sheetViews>
  <sheetFormatPr defaultColWidth="8.81640625" defaultRowHeight="15" x14ac:dyDescent="0.25"/>
  <cols>
    <col min="1" max="1" width="8.81640625" style="3"/>
    <col min="2" max="2" width="37.81640625" style="3" customWidth="1"/>
    <col min="3" max="3" width="31.90625" style="3" customWidth="1"/>
    <col min="4" max="4" width="24.26953125" style="3" customWidth="1"/>
    <col min="5" max="5" width="16.1796875" style="3" customWidth="1"/>
    <col min="6" max="6" width="23.453125" style="3" customWidth="1"/>
    <col min="7" max="7" width="17.7265625" style="3" customWidth="1"/>
    <col min="8" max="16384" width="8.81640625" style="3"/>
  </cols>
  <sheetData>
    <row r="1" spans="1:11" x14ac:dyDescent="0.25">
      <c r="A1" s="1" t="s">
        <v>0</v>
      </c>
      <c r="B1" s="2"/>
      <c r="C1" s="3" t="s">
        <v>40</v>
      </c>
    </row>
    <row r="2" spans="1:11" x14ac:dyDescent="0.25">
      <c r="B2" s="3" t="s">
        <v>49</v>
      </c>
    </row>
    <row r="3" spans="1:11" x14ac:dyDescent="0.25">
      <c r="A3" s="4" t="s">
        <v>42</v>
      </c>
      <c r="B3" s="4"/>
    </row>
    <row r="5" spans="1:11" x14ac:dyDescent="0.25">
      <c r="A5" s="29" t="s">
        <v>41</v>
      </c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</row>
    <row r="8" spans="1:11" x14ac:dyDescent="0.25">
      <c r="B8" s="2" t="s">
        <v>5</v>
      </c>
      <c r="C8" s="5"/>
    </row>
    <row r="9" spans="1:11" x14ac:dyDescent="0.25">
      <c r="B9" s="5" t="s">
        <v>37</v>
      </c>
      <c r="C9" s="6">
        <v>450000</v>
      </c>
    </row>
    <row r="10" spans="1:11" x14ac:dyDescent="0.25">
      <c r="B10" s="5" t="s">
        <v>6</v>
      </c>
      <c r="C10" s="28">
        <v>150000</v>
      </c>
    </row>
    <row r="11" spans="1:11" x14ac:dyDescent="0.25">
      <c r="B11" s="5" t="s">
        <v>7</v>
      </c>
      <c r="C11" s="6">
        <v>600000</v>
      </c>
    </row>
    <row r="13" spans="1:11" ht="45" x14ac:dyDescent="0.25">
      <c r="B13" s="16" t="s">
        <v>8</v>
      </c>
      <c r="C13" s="17" t="s">
        <v>9</v>
      </c>
      <c r="D13" s="21" t="s">
        <v>10</v>
      </c>
    </row>
    <row r="14" spans="1:11" ht="30" x14ac:dyDescent="0.25">
      <c r="B14" s="9" t="s">
        <v>51</v>
      </c>
      <c r="C14" s="10" t="s">
        <v>12</v>
      </c>
      <c r="D14" s="9" t="s">
        <v>59</v>
      </c>
    </row>
    <row r="15" spans="1:11" x14ac:dyDescent="0.25">
      <c r="B15" s="9" t="s">
        <v>52</v>
      </c>
      <c r="C15" s="10" t="s">
        <v>14</v>
      </c>
      <c r="D15" s="9" t="s">
        <v>60</v>
      </c>
    </row>
    <row r="16" spans="1:11" x14ac:dyDescent="0.25">
      <c r="B16" s="9" t="s">
        <v>53</v>
      </c>
      <c r="C16" s="10" t="s">
        <v>16</v>
      </c>
      <c r="D16" s="9" t="s">
        <v>61</v>
      </c>
    </row>
    <row r="17" spans="1:11" ht="30" x14ac:dyDescent="0.25">
      <c r="B17" s="9" t="s">
        <v>54</v>
      </c>
      <c r="C17" s="11" t="s">
        <v>18</v>
      </c>
      <c r="D17" s="9" t="s">
        <v>62</v>
      </c>
    </row>
    <row r="18" spans="1:11" x14ac:dyDescent="0.25">
      <c r="B18" s="14"/>
      <c r="C18" s="15"/>
      <c r="D18" s="14"/>
    </row>
    <row r="19" spans="1:11" x14ac:dyDescent="0.25">
      <c r="B19" s="18" t="s">
        <v>20</v>
      </c>
      <c r="C19" s="19"/>
      <c r="D19" s="20"/>
      <c r="E19" s="8"/>
      <c r="F19" s="8"/>
      <c r="G19" s="8"/>
    </row>
    <row r="20" spans="1:11" ht="30" x14ac:dyDescent="0.25">
      <c r="B20" s="12"/>
      <c r="C20" s="13" t="s">
        <v>11</v>
      </c>
      <c r="D20" s="12" t="s">
        <v>21</v>
      </c>
      <c r="E20" s="22" t="s">
        <v>22</v>
      </c>
      <c r="F20" s="22" t="s">
        <v>17</v>
      </c>
      <c r="G20" s="22" t="s">
        <v>23</v>
      </c>
    </row>
    <row r="21" spans="1:11" x14ac:dyDescent="0.25">
      <c r="B21" s="9" t="s">
        <v>55</v>
      </c>
      <c r="C21" s="23" t="s">
        <v>24</v>
      </c>
      <c r="D21" s="23" t="s">
        <v>25</v>
      </c>
      <c r="E21" s="24" t="s">
        <v>27</v>
      </c>
      <c r="F21" s="24" t="s">
        <v>26</v>
      </c>
      <c r="G21" s="24" t="s">
        <v>28</v>
      </c>
    </row>
    <row r="22" spans="1:11" x14ac:dyDescent="0.25">
      <c r="B22" s="9" t="s">
        <v>57</v>
      </c>
      <c r="C22" s="23" t="s">
        <v>25</v>
      </c>
      <c r="D22" s="23" t="s">
        <v>27</v>
      </c>
      <c r="E22" s="24" t="s">
        <v>27</v>
      </c>
      <c r="F22" s="24" t="s">
        <v>25</v>
      </c>
      <c r="G22" s="24" t="s">
        <v>28</v>
      </c>
    </row>
    <row r="24" spans="1:11" x14ac:dyDescent="0.25">
      <c r="A24" s="29" t="s">
        <v>43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7" spans="1:11" x14ac:dyDescent="0.25">
      <c r="B27" s="2" t="s">
        <v>46</v>
      </c>
      <c r="C27" s="5"/>
    </row>
    <row r="28" spans="1:11" x14ac:dyDescent="0.25">
      <c r="B28" s="5" t="s">
        <v>29</v>
      </c>
      <c r="C28" s="6" t="s">
        <v>30</v>
      </c>
    </row>
    <row r="29" spans="1:11" x14ac:dyDescent="0.25">
      <c r="B29" s="5" t="s">
        <v>31</v>
      </c>
      <c r="C29" s="6" t="s">
        <v>32</v>
      </c>
    </row>
    <row r="30" spans="1:11" x14ac:dyDescent="0.25">
      <c r="B30" s="5" t="s">
        <v>33</v>
      </c>
      <c r="C30" s="6" t="s">
        <v>48</v>
      </c>
    </row>
    <row r="31" spans="1:11" x14ac:dyDescent="0.25">
      <c r="B31" s="5" t="s">
        <v>34</v>
      </c>
      <c r="C31" s="26" t="s">
        <v>47</v>
      </c>
    </row>
    <row r="32" spans="1:11" x14ac:dyDescent="0.25">
      <c r="B32" s="5" t="s">
        <v>35</v>
      </c>
      <c r="C32" s="6" t="s">
        <v>36</v>
      </c>
    </row>
    <row r="33" spans="1:11" x14ac:dyDescent="0.25">
      <c r="C33" s="25"/>
    </row>
    <row r="34" spans="1:11" x14ac:dyDescent="0.25">
      <c r="C34" s="25"/>
    </row>
    <row r="35" spans="1:11" x14ac:dyDescent="0.25">
      <c r="A35" s="2" t="s">
        <v>38</v>
      </c>
      <c r="B35" s="5"/>
      <c r="C35" s="5"/>
      <c r="D35" s="5"/>
      <c r="E35" s="5"/>
      <c r="F35" s="5"/>
      <c r="G35" s="5"/>
      <c r="H35" s="5"/>
      <c r="I35" s="5"/>
      <c r="J35" s="5"/>
      <c r="K35" s="5"/>
    </row>
    <row r="37" spans="1:11" x14ac:dyDescent="0.25">
      <c r="A37" s="7" t="s">
        <v>1</v>
      </c>
      <c r="B37" s="27" t="s">
        <v>39</v>
      </c>
      <c r="C37" s="7"/>
      <c r="D37" s="7"/>
      <c r="E37" s="7"/>
      <c r="F37" s="7"/>
      <c r="G37" s="7"/>
    </row>
    <row r="38" spans="1:11" x14ac:dyDescent="0.25">
      <c r="A38" s="7"/>
      <c r="B38" s="7" t="s">
        <v>2</v>
      </c>
      <c r="C38" s="7"/>
    </row>
    <row r="40" spans="1:11" x14ac:dyDescent="0.25">
      <c r="B40" s="3" t="s">
        <v>50</v>
      </c>
      <c r="C40" s="3" t="s">
        <v>56</v>
      </c>
      <c r="D40" s="3" t="s">
        <v>6</v>
      </c>
      <c r="E40" s="34" t="s">
        <v>58</v>
      </c>
      <c r="F40" s="3" t="s">
        <v>67</v>
      </c>
      <c r="G40" s="34" t="s">
        <v>64</v>
      </c>
    </row>
    <row r="41" spans="1:11" x14ac:dyDescent="0.25">
      <c r="B41" s="3" t="s">
        <v>11</v>
      </c>
      <c r="C41" s="33">
        <f>C9*C21</f>
        <v>180000</v>
      </c>
      <c r="D41" s="33">
        <f>C10*C22</f>
        <v>45000</v>
      </c>
      <c r="E41" s="35">
        <f>C41+D41</f>
        <v>225000</v>
      </c>
      <c r="F41" s="33">
        <v>20000</v>
      </c>
      <c r="G41" s="35">
        <f>E41/F41</f>
        <v>11.25</v>
      </c>
    </row>
    <row r="42" spans="1:11" x14ac:dyDescent="0.25">
      <c r="B42" s="3" t="s">
        <v>13</v>
      </c>
      <c r="C42" s="33">
        <f>C9*D21</f>
        <v>135000</v>
      </c>
      <c r="D42" s="33">
        <f>C10*D22</f>
        <v>30000</v>
      </c>
      <c r="E42" s="35">
        <f t="shared" ref="E42:E44" si="0">C42+D42</f>
        <v>165000</v>
      </c>
      <c r="F42" s="33">
        <v>400</v>
      </c>
      <c r="G42" s="35">
        <f t="shared" ref="G42:G43" si="1">E42/F42</f>
        <v>412.5</v>
      </c>
    </row>
    <row r="43" spans="1:11" x14ac:dyDescent="0.25">
      <c r="B43" s="3" t="s">
        <v>15</v>
      </c>
      <c r="C43" s="33">
        <f>C9*E21</f>
        <v>90000</v>
      </c>
      <c r="D43" s="33">
        <f>C10*E22</f>
        <v>30000</v>
      </c>
      <c r="E43" s="35">
        <f t="shared" si="0"/>
        <v>120000</v>
      </c>
      <c r="F43" s="33">
        <v>200</v>
      </c>
      <c r="G43" s="35">
        <f t="shared" si="1"/>
        <v>600</v>
      </c>
    </row>
    <row r="44" spans="1:11" x14ac:dyDescent="0.25">
      <c r="B44" s="3" t="s">
        <v>17</v>
      </c>
      <c r="C44" s="33">
        <f>C9*F21</f>
        <v>45000</v>
      </c>
      <c r="D44" s="33">
        <f>C10*F22</f>
        <v>45000</v>
      </c>
      <c r="E44" s="35">
        <f t="shared" si="0"/>
        <v>90000</v>
      </c>
      <c r="F44" s="33" t="s">
        <v>19</v>
      </c>
      <c r="G44" s="35" t="s">
        <v>19</v>
      </c>
    </row>
    <row r="46" spans="1:11" x14ac:dyDescent="0.25">
      <c r="A46" s="7" t="s">
        <v>3</v>
      </c>
      <c r="B46" s="27" t="s">
        <v>44</v>
      </c>
      <c r="C46" s="7"/>
    </row>
    <row r="47" spans="1:11" x14ac:dyDescent="0.25">
      <c r="A47" s="7"/>
      <c r="B47" s="7" t="s">
        <v>2</v>
      </c>
      <c r="C47" s="7"/>
    </row>
    <row r="49" spans="1:11" x14ac:dyDescent="0.25">
      <c r="B49" s="3" t="s">
        <v>50</v>
      </c>
      <c r="C49" s="3" t="s">
        <v>63</v>
      </c>
      <c r="D49" s="3" t="s">
        <v>66</v>
      </c>
      <c r="E49" s="34" t="s">
        <v>65</v>
      </c>
    </row>
    <row r="50" spans="1:11" x14ac:dyDescent="0.25">
      <c r="B50" s="3" t="s">
        <v>11</v>
      </c>
      <c r="C50" s="33">
        <f>G41</f>
        <v>11.25</v>
      </c>
      <c r="D50" s="33">
        <v>20</v>
      </c>
      <c r="E50" s="35">
        <f>C50*D50</f>
        <v>225</v>
      </c>
    </row>
    <row r="51" spans="1:11" x14ac:dyDescent="0.25">
      <c r="B51" s="3" t="s">
        <v>13</v>
      </c>
      <c r="C51" s="33">
        <f>G42</f>
        <v>412.5</v>
      </c>
      <c r="D51" s="33">
        <v>1</v>
      </c>
      <c r="E51" s="35">
        <f t="shared" ref="E51:E52" si="2">C51*D51</f>
        <v>412.5</v>
      </c>
    </row>
    <row r="52" spans="1:11" x14ac:dyDescent="0.25">
      <c r="B52" s="3" t="s">
        <v>15</v>
      </c>
      <c r="C52" s="33">
        <f>G43</f>
        <v>600</v>
      </c>
      <c r="D52" s="33">
        <v>1</v>
      </c>
      <c r="E52" s="35">
        <f t="shared" si="2"/>
        <v>600</v>
      </c>
    </row>
    <row r="53" spans="1:11" x14ac:dyDescent="0.25">
      <c r="B53" s="3" t="s">
        <v>68</v>
      </c>
      <c r="E53" s="35">
        <f>E50+E51+E52</f>
        <v>1237.5</v>
      </c>
    </row>
    <row r="55" spans="1:11" x14ac:dyDescent="0.25">
      <c r="A55" s="7" t="s">
        <v>4</v>
      </c>
      <c r="B55" s="31" t="s">
        <v>45</v>
      </c>
      <c r="C55" s="32"/>
      <c r="D55" s="32"/>
      <c r="E55" s="32"/>
      <c r="F55" s="32"/>
      <c r="G55" s="32"/>
      <c r="H55" s="32"/>
      <c r="I55" s="32"/>
      <c r="J55" s="32"/>
      <c r="K55" s="32"/>
    </row>
    <row r="56" spans="1:11" x14ac:dyDescent="0.25">
      <c r="A56" s="7"/>
      <c r="B56" s="7" t="s">
        <v>2</v>
      </c>
      <c r="C56" s="7"/>
    </row>
    <row r="58" spans="1:11" x14ac:dyDescent="0.25">
      <c r="B58" s="3" t="s">
        <v>69</v>
      </c>
      <c r="C58" s="33">
        <v>5000</v>
      </c>
      <c r="D58" s="33"/>
    </row>
    <row r="59" spans="1:11" x14ac:dyDescent="0.25">
      <c r="B59" s="3" t="s">
        <v>70</v>
      </c>
      <c r="C59" s="33"/>
      <c r="D59" s="33"/>
    </row>
    <row r="60" spans="1:11" x14ac:dyDescent="0.25">
      <c r="B60" s="3" t="s">
        <v>71</v>
      </c>
      <c r="C60" s="33" t="s">
        <v>72</v>
      </c>
      <c r="D60" s="33"/>
    </row>
    <row r="61" spans="1:11" x14ac:dyDescent="0.25">
      <c r="B61" s="3" t="s">
        <v>73</v>
      </c>
      <c r="C61" s="33" t="s">
        <v>74</v>
      </c>
      <c r="D61" s="33"/>
    </row>
    <row r="62" spans="1:11" x14ac:dyDescent="0.25">
      <c r="B62" s="3" t="s">
        <v>75</v>
      </c>
      <c r="C62" s="33"/>
      <c r="D62" s="33"/>
    </row>
    <row r="63" spans="1:11" x14ac:dyDescent="0.25">
      <c r="B63" s="3" t="s">
        <v>11</v>
      </c>
      <c r="C63" s="33" t="s">
        <v>76</v>
      </c>
      <c r="D63" s="33"/>
    </row>
    <row r="64" spans="1:11" x14ac:dyDescent="0.25">
      <c r="B64" s="3" t="s">
        <v>13</v>
      </c>
      <c r="C64" s="33" t="s">
        <v>77</v>
      </c>
      <c r="D64" s="33"/>
    </row>
    <row r="65" spans="2:4" x14ac:dyDescent="0.25">
      <c r="B65" s="3" t="s">
        <v>15</v>
      </c>
      <c r="C65" s="33" t="s">
        <v>78</v>
      </c>
      <c r="D65" s="33"/>
    </row>
    <row r="66" spans="2:4" x14ac:dyDescent="0.25">
      <c r="B66" s="3" t="s">
        <v>58</v>
      </c>
      <c r="C66" s="33">
        <f>C60+C61+C63+C64+C65</f>
        <v>3537.5</v>
      </c>
      <c r="D66" s="33"/>
    </row>
    <row r="67" spans="2:4" x14ac:dyDescent="0.25">
      <c r="B67" s="34" t="s">
        <v>79</v>
      </c>
      <c r="C67" s="35">
        <f>C58-C66</f>
        <v>1462.5</v>
      </c>
      <c r="D67" s="33"/>
    </row>
    <row r="68" spans="2:4" x14ac:dyDescent="0.25">
      <c r="C68" s="33"/>
      <c r="D68" s="33"/>
    </row>
    <row r="69" spans="2:4" x14ac:dyDescent="0.25">
      <c r="C69" s="33"/>
      <c r="D69" s="33"/>
    </row>
  </sheetData>
  <mergeCells count="3">
    <mergeCell ref="A5:K6"/>
    <mergeCell ref="A24:K25"/>
    <mergeCell ref="B55:K55"/>
  </mergeCells>
  <phoneticPr fontId="9" type="noConversion"/>
  <pageMargins left="0.7" right="0.7" top="0.75" bottom="0.75" header="0.3" footer="0.3"/>
  <ignoredErrors>
    <ignoredError sqref="C60:C61 C63:C6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E7-15 (revised)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Wang</dc:creator>
  <cp:lastModifiedBy>u3616785@connect.hku.hk</cp:lastModifiedBy>
  <dcterms:created xsi:type="dcterms:W3CDTF">2020-06-13T09:02:22Z</dcterms:created>
  <dcterms:modified xsi:type="dcterms:W3CDTF">2024-03-11T16:48:49Z</dcterms:modified>
</cp:coreProperties>
</file>