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pDoP-master\RApDoP-master\test\"/>
    </mc:Choice>
  </mc:AlternateContent>
  <xr:revisionPtr revIDLastSave="0" documentId="13_ncr:1_{F00D27C4-4828-4D1D-AE95-3970F3ED9BDF}" xr6:coauthVersionLast="46" xr6:coauthVersionMax="46" xr10:uidLastSave="{00000000-0000-0000-0000-000000000000}"/>
  <bookViews>
    <workbookView xWindow="-30790" yWindow="3550" windowWidth="28800" windowHeight="15460" xr2:uid="{11103616-439C-412C-9A90-D67604FAEFF3}"/>
  </bookViews>
  <sheets>
    <sheet name="Sheet1" sheetId="1" r:id="rId1"/>
    <sheet name="Sheet2" sheetId="7" r:id="rId2"/>
    <sheet name="new1" sheetId="4" r:id="rId3"/>
    <sheet name="prev1" sheetId="3" r:id="rId4"/>
    <sheet name="new2 (2)" sheetId="6" r:id="rId5"/>
    <sheet name="prev" sheetId="2" r:id="rId6"/>
  </sheets>
  <definedNames>
    <definedName name="ExternalData_1" localSheetId="5" hidden="1">prev!$A$1:$D$19</definedName>
    <definedName name="ExternalData_1" localSheetId="3" hidden="1">prev1!$A$1:$D$21</definedName>
    <definedName name="ExternalData_1" localSheetId="0" hidden="1">Sheet1!$A$1:$E$21</definedName>
    <definedName name="ExternalData_1" localSheetId="1" hidden="1">Sheet2!$A$1:$D$15</definedName>
    <definedName name="ExternalData_2" localSheetId="2" hidden="1">'new1'!$A$1:$K$21</definedName>
    <definedName name="ExternalData_2" localSheetId="4" hidden="1">'new2 (2)'!$A$1:$K$15</definedName>
    <definedName name="ExternalData_2" localSheetId="0" hidden="1">Sheet1!$L$1:$U$21</definedName>
    <definedName name="ExternalData_2" localSheetId="1" hidden="1">Sheet2!$J$1:$T$15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7" l="1"/>
  <c r="F2" i="7" s="1"/>
  <c r="E3" i="7"/>
  <c r="F3" i="7" s="1"/>
  <c r="E4" i="7"/>
  <c r="F4" i="7" s="1"/>
  <c r="E5" i="7"/>
  <c r="F5" i="7" s="1"/>
  <c r="E6" i="7"/>
  <c r="F6" i="7" s="1"/>
  <c r="E7" i="7"/>
  <c r="F7" i="7" s="1"/>
  <c r="E8" i="7"/>
  <c r="F8" i="7" s="1"/>
  <c r="E9" i="7"/>
  <c r="F9" i="7" s="1"/>
  <c r="E10" i="7"/>
  <c r="F10" i="7" s="1"/>
  <c r="E11" i="7"/>
  <c r="F11" i="7" s="1"/>
  <c r="E12" i="7"/>
  <c r="F12" i="7" s="1"/>
  <c r="E13" i="7"/>
  <c r="F13" i="7" s="1"/>
  <c r="E14" i="7"/>
  <c r="F14" i="7" s="1"/>
  <c r="E15" i="7"/>
  <c r="F15" i="7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60F9F8-D7AC-4A60-AB7C-86F2FAD56DE0}" keepAlive="1" name="Query - new1" description="Connection to the 'new1' query in the workbook." type="5" refreshedVersion="7" background="1" saveData="1">
    <dbPr connection="Provider=Microsoft.Mashup.OleDb.1;Data Source=$Workbook$;Location=new1;Extended Properties=&quot;&quot;" command="SELECT * FROM [new1]"/>
  </connection>
  <connection id="2" xr16:uid="{52C684E7-17CB-478A-815B-BCFF119FDCE7}" keepAlive="1" name="Query - new1 (2)" description="Connection to the 'new1 (2)' query in the workbook." type="5" refreshedVersion="7" background="1" saveData="1">
    <dbPr connection="Provider=Microsoft.Mashup.OleDb.1;Data Source=$Workbook$;Location=&quot;new1 (2)&quot;;Extended Properties=&quot;&quot;" command="SELECT * FROM [new1 (2)]"/>
  </connection>
  <connection id="3" xr16:uid="{183237DD-7AA7-41E0-AED3-E0D745FC86A9}" keepAlive="1" name="Query - new2" description="Connection to the 'new2' query in the workbook." type="5" refreshedVersion="0" background="1">
    <dbPr connection="Provider=Microsoft.Mashup.OleDb.1;Data Source=$Workbook$;Location=new2;Extended Properties=&quot;&quot;" command="SELECT * FROM [new2]"/>
  </connection>
  <connection id="4" xr16:uid="{86E2F0E2-4753-4767-A17A-461843DA3A6A}" keepAlive="1" name="Query - new2 (2)" description="Connection to the 'new2 (2)' query in the workbook." type="5" refreshedVersion="7" background="1" saveData="1">
    <dbPr connection="Provider=Microsoft.Mashup.OleDb.1;Data Source=$Workbook$;Location=&quot;new2 (2)&quot;;Extended Properties=&quot;&quot;" command="SELECT * FROM [new2 (2)]"/>
  </connection>
  <connection id="5" xr16:uid="{839A971C-B9F0-474F-A707-C663A1DEF118}" keepAlive="1" name="Query - new2 (3)" description="Connection to the 'new2 (3)' query in the workbook." type="5" refreshedVersion="7" background="1" saveData="1">
    <dbPr connection="Provider=Microsoft.Mashup.OleDb.1;Data Source=$Workbook$;Location=&quot;new2 (3)&quot;;Extended Properties=&quot;&quot;" command="SELECT * FROM [new2 (3)]"/>
  </connection>
  <connection id="6" xr16:uid="{821DA12A-2BE2-473B-A041-71892CE35F9E}" keepAlive="1" name="Query - prev" description="Connection to the 'prev' query in the workbook." type="5" refreshedVersion="7" background="1" saveData="1">
    <dbPr connection="Provider=Microsoft.Mashup.OleDb.1;Data Source=$Workbook$;Location=prev;Extended Properties=&quot;&quot;" command="SELECT * FROM [prev]"/>
  </connection>
  <connection id="7" xr16:uid="{FDE75784-2DB9-4A0C-A0F6-AA482479C385}" keepAlive="1" name="Query - prev (2)" description="Connection to the 'prev (2)' query in the workbook." type="5" refreshedVersion="7" background="1" saveData="1">
    <dbPr connection="Provider=Microsoft.Mashup.OleDb.1;Data Source=$Workbook$;Location=&quot;prev (2)&quot;;Extended Properties=&quot;&quot;" command="SELECT * FROM [prev (2)]"/>
  </connection>
  <connection id="8" xr16:uid="{EFF97B5A-5867-4B1F-B15B-339AC8B7F6D9}" keepAlive="1" name="Query - prev1" description="Connection to the 'prev1' query in the workbook." type="5" refreshedVersion="7" background="1" saveData="1">
    <dbPr connection="Provider=Microsoft.Mashup.OleDb.1;Data Source=$Workbook$;Location=prev1;Extended Properties=&quot;&quot;" command="SELECT * FROM [prev1]"/>
  </connection>
  <connection id="9" xr16:uid="{56DFE642-C128-42F8-AAC8-E795E7C321E1}" keepAlive="1" name="Query - prev1 (2)" description="Connection to the 'prev1 (2)' query in the workbook." type="5" refreshedVersion="7" background="1" saveData="1">
    <dbPr connection="Provider=Microsoft.Mashup.OleDb.1;Data Source=$Workbook$;Location=&quot;prev1 (2)&quot;;Extended Properties=&quot;&quot;" command="SELECT * FROM [prev1 (2)]"/>
  </connection>
</connections>
</file>

<file path=xl/sharedStrings.xml><?xml version="1.0" encoding="utf-8"?>
<sst xmlns="http://schemas.openxmlformats.org/spreadsheetml/2006/main" count="86" uniqueCount="28">
  <si>
    <t xml:space="preserve">       p  </t>
  </si>
  <si>
    <t xml:space="preserve">  Best known radius </t>
  </si>
  <si>
    <t xml:space="preserve"> Radius from our method </t>
  </si>
  <si>
    <t xml:space="preserve"> Percent difference  </t>
  </si>
  <si>
    <t xml:space="preserve">  Optimal radius </t>
  </si>
  <si>
    <t xml:space="preserve"> Percent difference </t>
  </si>
  <si>
    <t>Num_Circle</t>
  </si>
  <si>
    <t>Max_untuned</t>
  </si>
  <si>
    <t>Mean_untuned</t>
  </si>
  <si>
    <t>Median_untuned</t>
  </si>
  <si>
    <t>Std_untuned</t>
  </si>
  <si>
    <t>Range_untuned</t>
  </si>
  <si>
    <t>Max_tuned</t>
  </si>
  <si>
    <t>Mean_tuned</t>
  </si>
  <si>
    <t>Median_tuned</t>
  </si>
  <si>
    <t>Std_tuned</t>
  </si>
  <si>
    <t>Range_tuned</t>
  </si>
  <si>
    <t>New Run Result</t>
  </si>
  <si>
    <t>New Percent difference</t>
  </si>
  <si>
    <t>New results</t>
  </si>
  <si>
    <t>New Percentage</t>
  </si>
  <si>
    <t xml:space="preserve">New: </t>
  </si>
  <si>
    <t>Range</t>
  </si>
  <si>
    <t>Mean</t>
  </si>
  <si>
    <t>Medium</t>
  </si>
  <si>
    <t>Standard deviation</t>
  </si>
  <si>
    <t xml:space="preserve">Our method 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</si>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</sst>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0" fontId="0" fillId="0" borderId="0" xfId="0" applyNumberFormat="1" applyAlignment="1">
      <alignment horizontal="center"/>
    </xf>
    <xf numFmtId="12" fontId="0" fillId="0" borderId="0" xfId="0" applyNumberFormat="1" applyAlignment="1">
      <alignment horizontal="center"/>
    </xf>
    <xf numFmtId="17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5EA2D16-2D78-439B-A5B3-397F8B711735}" autoFormatId="16" applyNumberFormats="0" applyBorderFormats="0" applyFontFormats="0" applyPatternFormats="0" applyAlignmentFormats="0" applyWidthHeightFormats="0">
  <queryTableRefresh nextId="12">
    <queryTableFields count="10">
      <queryTableField id="2" name="Max_untuned" tableColumnId="2"/>
      <queryTableField id="3" name="Mean_untuned" tableColumnId="3"/>
      <queryTableField id="4" name="Median_untuned" tableColumnId="4"/>
      <queryTableField id="5" name="Std_untuned" tableColumnId="5"/>
      <queryTableField id="6" name="Range_untuned" tableColumnId="6"/>
      <queryTableField id="7" name="Max_tuned" tableColumnId="7"/>
      <queryTableField id="8" name="Mean_tuned" tableColumnId="8"/>
      <queryTableField id="9" name="Median_tuned" tableColumnId="9"/>
      <queryTableField id="10" name="Std_tuned" tableColumnId="10"/>
      <queryTableField id="11" name="Range_tuned" tableColumnId="11"/>
    </queryTableFields>
    <queryTableDeletedFields count="1">
      <deletedField name="Num_Circl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C6920B6D-B21E-4055-81BA-A226A26D6E46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       p  " tableColumnId="1"/>
      <queryTableField id="2" name="  Optimal radius " tableColumnId="2"/>
      <queryTableField id="3" name=" Radius from our method " tableColumnId="3"/>
      <queryTableField id="6" dataBound="0" tableColumnId="6"/>
      <queryTableField id="4" name=" Percent difference 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D6662660-EB43-49E9-B113-3D12E3A52EEE}" autoFormatId="16" applyNumberFormats="0" applyBorderFormats="0" applyFontFormats="0" applyPatternFormats="0" applyAlignmentFormats="0" applyWidthHeightFormats="0">
  <queryTableRefresh nextId="12">
    <queryTableFields count="11">
      <queryTableField id="1" name="Num_Circle" tableColumnId="1"/>
      <queryTableField id="2" name="Max_untuned" tableColumnId="2"/>
      <queryTableField id="3" name="Mean_untuned" tableColumnId="3"/>
      <queryTableField id="4" name="Median_untuned" tableColumnId="4"/>
      <queryTableField id="5" name="Std_untuned" tableColumnId="5"/>
      <queryTableField id="6" name="Range_untuned" tableColumnId="6"/>
      <queryTableField id="7" name="Max_tuned" tableColumnId="7"/>
      <queryTableField id="8" name="Mean_tuned" tableColumnId="8"/>
      <queryTableField id="9" name="Median_tuned" tableColumnId="9"/>
      <queryTableField id="10" name="Std_tuned" tableColumnId="10"/>
      <queryTableField id="11" name="Range_tuned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42120F1B-6C8E-4E09-9EF6-DDC4EDC4824B}" autoFormatId="16" applyNumberFormats="0" applyBorderFormats="0" applyFontFormats="0" applyPatternFormats="0" applyAlignmentFormats="0" applyWidthHeightFormats="0">
  <queryTableRefresh nextId="8" unboundColumnsRight="2">
    <queryTableFields count="6">
      <queryTableField id="1" name="       p  " tableColumnId="1"/>
      <queryTableField id="2" name="  Best known radius " tableColumnId="2"/>
      <queryTableField id="3" name=" Radius from our method " tableColumnId="3"/>
      <queryTableField id="4" name=" Percent difference  " tableColumnId="4"/>
      <queryTableField id="5" dataBound="0" tableColumnId="5"/>
      <queryTableField id="6" dataBound="0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AE3C7B3-3722-45AE-B0C9-39D34E297E0F}" autoFormatId="16" applyNumberFormats="0" applyBorderFormats="0" applyFontFormats="0" applyPatternFormats="0" applyAlignmentFormats="0" applyWidthHeightFormats="0">
  <queryTableRefresh nextId="12">
    <queryTableFields count="11">
      <queryTableField id="1" name="Num_Circle" tableColumnId="1"/>
      <queryTableField id="2" name="Max_untuned" tableColumnId="2"/>
      <queryTableField id="3" name="Mean_untuned" tableColumnId="3"/>
      <queryTableField id="4" name="Median_untuned" tableColumnId="4"/>
      <queryTableField id="5" name="Std_untuned" tableColumnId="5"/>
      <queryTableField id="6" name="Range_untuned" tableColumnId="6"/>
      <queryTableField id="7" name="Max_tuned" tableColumnId="7"/>
      <queryTableField id="8" name="Mean_tuned" tableColumnId="8"/>
      <queryTableField id="9" name="Median_tuned" tableColumnId="9"/>
      <queryTableField id="10" name="Std_tuned" tableColumnId="10"/>
      <queryTableField id="11" name="Range_tuned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04416E9-5CBD-4C82-8526-672B550FB1FA}" autoFormatId="16" applyNumberFormats="0" applyBorderFormats="0" applyFontFormats="0" applyPatternFormats="0" applyAlignmentFormats="0" applyWidthHeightFormats="0">
  <queryTableRefresh nextId="5">
    <queryTableFields count="4">
      <queryTableField id="1" name="       p  " tableColumnId="1"/>
      <queryTableField id="2" name="  Optimal radius " tableColumnId="2"/>
      <queryTableField id="3" name=" Radius from our method " tableColumnId="3"/>
      <queryTableField id="4" name=" Percent difference 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F29CE59A-7658-4282-931C-9EFA77E00E75}" autoFormatId="16" applyNumberFormats="0" applyBorderFormats="0" applyFontFormats="0" applyPatternFormats="0" applyAlignmentFormats="0" applyWidthHeightFormats="0">
  <queryTableRefresh nextId="12">
    <queryTableFields count="11">
      <queryTableField id="1" name="Num_Circle" tableColumnId="1"/>
      <queryTableField id="2" name="Max_untuned" tableColumnId="2"/>
      <queryTableField id="3" name="Mean_untuned" tableColumnId="3"/>
      <queryTableField id="4" name="Median_untuned" tableColumnId="4"/>
      <queryTableField id="5" name="Std_untuned" tableColumnId="5"/>
      <queryTableField id="6" name="Range_untuned" tableColumnId="6"/>
      <queryTableField id="7" name="Max_tuned" tableColumnId="7"/>
      <queryTableField id="8" name="Mean_tuned" tableColumnId="8"/>
      <queryTableField id="9" name="Median_tuned" tableColumnId="9"/>
      <queryTableField id="10" name="Std_tuned" tableColumnId="10"/>
      <queryTableField id="11" name="Range_tuned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86C516D-6653-4701-9790-A7FA49D4BA23}" autoFormatId="16" applyNumberFormats="0" applyBorderFormats="0" applyFontFormats="0" applyPatternFormats="0" applyAlignmentFormats="0" applyWidthHeightFormats="0">
  <queryTableRefresh nextId="5">
    <queryTableFields count="4">
      <queryTableField id="1" name="       p  " tableColumnId="1"/>
      <queryTableField id="2" name="  Best known radius " tableColumnId="2"/>
      <queryTableField id="3" name=" Radius from our method " tableColumnId="3"/>
      <queryTableField id="4" name=" Percent difference  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B544EF-A834-4095-9FEE-8098D0DA4BA4}" name="_new16" displayName="_new16" ref="L1:U21" tableType="queryTable" totalsRowShown="0">
  <autoFilter ref="L1:U21" xr:uid="{0C95FBFF-F1EF-4E4B-96B3-620EFC51ACD1}"/>
  <tableColumns count="10">
    <tableColumn id="2" xr3:uid="{4DDD8582-BF94-42B4-BF1A-C9BAD1F3D0CD}" uniqueName="2" name="Max_untuned" queryTableFieldId="2"/>
    <tableColumn id="3" xr3:uid="{7939CD31-C702-4857-A8F4-2EAA6437DD09}" uniqueName="3" name="Mean_untuned" queryTableFieldId="3"/>
    <tableColumn id="4" xr3:uid="{0D38DEAD-D9C0-4976-95FC-AAF402556644}" uniqueName="4" name="Median_untuned" queryTableFieldId="4"/>
    <tableColumn id="5" xr3:uid="{DAC7916C-EAF6-493C-B545-B50A39A66F5B}" uniqueName="5" name="Std_untuned" queryTableFieldId="5"/>
    <tableColumn id="6" xr3:uid="{2B7B72DB-1DD2-48C6-BD4C-C2734D8F29BB}" uniqueName="6" name="Range_untuned" queryTableFieldId="6"/>
    <tableColumn id="7" xr3:uid="{12B1665A-1492-48B8-ABA5-3E052AF6596E}" uniqueName="7" name="Max_tuned" queryTableFieldId="7"/>
    <tableColumn id="8" xr3:uid="{4E9EF31C-CF7D-4B3C-AB10-45B2008088BD}" uniqueName="8" name="Mean_tuned" queryTableFieldId="8"/>
    <tableColumn id="9" xr3:uid="{61E37E26-60A3-4A97-8F48-9D9640E452FA}" uniqueName="9" name="Median_tuned" queryTableFieldId="9"/>
    <tableColumn id="10" xr3:uid="{CF41C5BA-D75A-465F-8EE8-11F975C84F2D}" uniqueName="10" name="Std_tuned" queryTableFieldId="10"/>
    <tableColumn id="11" xr3:uid="{E46F612A-B46A-4156-9C6A-F7077B66046B}" uniqueName="11" name="Range_tuned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CB9214-568D-4620-8DEC-536CB158BDFC}" name="prev17" displayName="prev17" ref="A1:F21" tableType="queryTable" totalsRowShown="0">
  <autoFilter ref="A1:F21" xr:uid="{BD7729FC-269C-4D3E-87AF-5A67BB12A11D}"/>
  <tableColumns count="6">
    <tableColumn id="1" xr3:uid="{C913BB71-F86A-420B-88A2-060F16B8278C}" uniqueName="1" name="       p  " queryTableFieldId="1"/>
    <tableColumn id="2" xr3:uid="{FD145F24-74FC-40C7-B1A0-04170A41DCE2}" uniqueName="2" name="  Optimal radius " queryTableFieldId="2"/>
    <tableColumn id="3" xr3:uid="{BB128361-6B87-4903-8158-5D893546D351}" uniqueName="3" name=" Radius from our method " queryTableFieldId="3"/>
    <tableColumn id="6" xr3:uid="{DB9088AC-EC2E-4A7C-B527-8684038A7946}" uniqueName="6" name="New Run Result" queryTableFieldId="6" dataDxfId="3">
      <calculatedColumnFormula>ROUND(_new16[[#This Row],[Max_tuned]], 5)</calculatedColumnFormula>
    </tableColumn>
    <tableColumn id="4" xr3:uid="{ED0B9FC6-1C04-4D6A-82EE-DEB375C4FE9E}" uniqueName="4" name=" Percent difference " queryTableFieldId="4"/>
    <tableColumn id="5" xr3:uid="{373FFD51-E860-4632-9506-AF1451AF0A98}" uniqueName="5" name="New Percent difference" queryTableFieldId="5" dataDxfId="2">
      <calculatedColumnFormula>(prev17[[#This Row],[  Optimal radius ]]-prev17[[#This Row],[New Run Result]])/prev17[[#This Row],[  Optimal radius ]]*100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71AB71-3D36-4195-A341-5DDECB3314A4}" name="new2__210" displayName="new2__210" ref="J1:T15" tableType="queryTable" totalsRowShown="0">
  <autoFilter ref="J1:T15" xr:uid="{408E91A4-B48B-4474-84B0-3D69BC8320C4}"/>
  <tableColumns count="11">
    <tableColumn id="1" xr3:uid="{1F92EE76-FA0B-4EE3-B049-7E9FE91DAA45}" uniqueName="1" name="Num_Circle" queryTableFieldId="1"/>
    <tableColumn id="2" xr3:uid="{CC56CC4A-819C-4856-B955-99BF69327BA3}" uniqueName="2" name="Max_untuned" queryTableFieldId="2"/>
    <tableColumn id="3" xr3:uid="{B6BA1BB1-2CD7-4845-AA39-12A9428223D6}" uniqueName="3" name="Mean_untuned" queryTableFieldId="3"/>
    <tableColumn id="4" xr3:uid="{1924AD1E-1DE0-41F8-AA8E-07B2003CA626}" uniqueName="4" name="Median_untuned" queryTableFieldId="4"/>
    <tableColumn id="5" xr3:uid="{6546EE4F-70D0-4DD1-8FE1-55F660D407AA}" uniqueName="5" name="Std_untuned" queryTableFieldId="5"/>
    <tableColumn id="6" xr3:uid="{A57F6DC9-25B1-4BCF-918F-A59AA50CE225}" uniqueName="6" name="Range_untuned" queryTableFieldId="6"/>
    <tableColumn id="7" xr3:uid="{2B52E78F-01DC-4725-B017-A4CB5C0BA7B8}" uniqueName="7" name="Max_tuned" queryTableFieldId="7"/>
    <tableColumn id="8" xr3:uid="{9B5942AB-F219-4445-A420-3C54C3C16893}" uniqueName="8" name="Mean_tuned" queryTableFieldId="8"/>
    <tableColumn id="9" xr3:uid="{17B088D7-6AD2-4935-8618-BFFECA185330}" uniqueName="9" name="Median_tuned" queryTableFieldId="9"/>
    <tableColumn id="10" xr3:uid="{D002BB17-5B77-4A32-8808-0AB4E7265A57}" uniqueName="10" name="Std_tuned" queryTableFieldId="10"/>
    <tableColumn id="11" xr3:uid="{257E4526-F9E1-457F-A7E6-07862DEE260D}" uniqueName="11" name="Range_tuned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6ACE084-1981-4B6C-BA9E-FE7521648ADC}" name="prev11" displayName="prev11" ref="A1:F15" tableType="queryTable" totalsRowShown="0">
  <autoFilter ref="A1:F15" xr:uid="{3BC86B66-C267-4BDB-A02C-35C895B7AF33}"/>
  <tableColumns count="6">
    <tableColumn id="1" xr3:uid="{2DDA2A20-559D-469B-86BD-EBED2CD7B4B9}" uniqueName="1" name="       p  " queryTableFieldId="1"/>
    <tableColumn id="2" xr3:uid="{2594AE51-929A-4A84-B33B-478E4CEE278F}" uniqueName="2" name="  Best known radius " queryTableFieldId="2"/>
    <tableColumn id="3" xr3:uid="{7B31065B-D590-439D-B5E0-A31ABE48C1F1}" uniqueName="3" name=" Radius from our method " queryTableFieldId="3"/>
    <tableColumn id="4" xr3:uid="{2582027B-5DEB-4B32-9DBF-E107F2C80BA4}" uniqueName="4" name=" Percent difference  " queryTableFieldId="4"/>
    <tableColumn id="5" xr3:uid="{1C19F80F-5781-4147-A24C-49271490C83D}" uniqueName="5" name="New results" queryTableFieldId="5" dataDxfId="0">
      <calculatedColumnFormula>ROUND(new2__210[[#This Row],[Max_tuned]],5)</calculatedColumnFormula>
    </tableColumn>
    <tableColumn id="6" xr3:uid="{DD7CF29E-CAFC-444E-A63C-442EB7752F9F}" uniqueName="6" name="New Percentage" queryTableFieldId="6" dataDxfId="1">
      <calculatedColumnFormula>(prev11[[#This Row],[  Best known radius ]]-prev11[[#This Row],[New results]])/prev11[[#This Row],[  Best known radius ]]*100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915D80-3060-4FF3-A028-DBA8343DED5B}" name="_new1" displayName="_new1" ref="A1:K21" tableType="queryTable" totalsRowShown="0">
  <autoFilter ref="A1:K21" xr:uid="{BADFBE5C-E3EE-457D-83C0-A0FFC74C9698}"/>
  <tableColumns count="11">
    <tableColumn id="1" xr3:uid="{3B44C5C5-6834-425B-A1C3-B47BFD48B581}" uniqueName="1" name="Num_Circle" queryTableFieldId="1"/>
    <tableColumn id="2" xr3:uid="{CDA4B9C2-D1AE-4E2C-9D83-191BB453D135}" uniqueName="2" name="Max_untuned" queryTableFieldId="2"/>
    <tableColumn id="3" xr3:uid="{B4826AAA-C475-4CEE-B2C1-7EE58C39DD2A}" uniqueName="3" name="Mean_untuned" queryTableFieldId="3"/>
    <tableColumn id="4" xr3:uid="{B6F04995-C85B-448A-9245-2865C8D091BB}" uniqueName="4" name="Median_untuned" queryTableFieldId="4"/>
    <tableColumn id="5" xr3:uid="{972DB432-A8DF-4490-9F23-AFFF4C1E4DD3}" uniqueName="5" name="Std_untuned" queryTableFieldId="5"/>
    <tableColumn id="6" xr3:uid="{95F5D56F-A431-47A9-9004-3D2C506297A6}" uniqueName="6" name="Range_untuned" queryTableFieldId="6"/>
    <tableColumn id="7" xr3:uid="{43AC2E28-C37D-4F0A-B1C1-F805482DEF1C}" uniqueName="7" name="Max_tuned" queryTableFieldId="7"/>
    <tableColumn id="8" xr3:uid="{905B1DE1-A5A5-4FEA-A916-BE71A5F320F2}" uniqueName="8" name="Mean_tuned" queryTableFieldId="8"/>
    <tableColumn id="9" xr3:uid="{AF55FDB2-3EED-4216-BA14-1BD82DBC8EB0}" uniqueName="9" name="Median_tuned" queryTableFieldId="9"/>
    <tableColumn id="10" xr3:uid="{843E6A5C-D88C-45E8-B02B-0F434C9C8BAC}" uniqueName="10" name="Std_tuned" queryTableFieldId="10"/>
    <tableColumn id="11" xr3:uid="{19F340C7-52CB-4BCA-8AE6-AE9715F4AA86}" uniqueName="11" name="Range_tuned" queryTableField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E2F3B4-B5A0-4AD5-AADF-1E685F7F7E47}" name="prev1" displayName="prev1" ref="A1:D21" tableType="queryTable" totalsRowShown="0">
  <autoFilter ref="A1:D21" xr:uid="{A3970E35-357A-4DE8-8E52-C8E26AA5D6AB}"/>
  <tableColumns count="4">
    <tableColumn id="1" xr3:uid="{B8991F23-F982-4657-8AF2-9D8DBDFFE174}" uniqueName="1" name="       p  " queryTableFieldId="1"/>
    <tableColumn id="2" xr3:uid="{0BD09BD4-D082-48C1-98DE-A7CCB2FA54F1}" uniqueName="2" name="  Optimal radius " queryTableFieldId="2"/>
    <tableColumn id="3" xr3:uid="{2570EB05-3205-4C4D-896C-89C07C2B6B78}" uniqueName="3" name=" Radius from our method " queryTableFieldId="3"/>
    <tableColumn id="4" xr3:uid="{065A1B5F-C780-4F8A-BD66-AC821B6274A8}" uniqueName="4" name=" Percent difference 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5F41A2-AC3E-4C3C-B871-94000C195C49}" name="new2__2" displayName="new2__2" ref="A1:K15" tableType="queryTable" totalsRowShown="0">
  <autoFilter ref="A1:K15" xr:uid="{31CAE25E-6695-4B4B-8DEF-CC9C6614E6A9}"/>
  <tableColumns count="11">
    <tableColumn id="1" xr3:uid="{D4BC7C7A-CC9A-40AA-8D03-008DFF0AFF0C}" uniqueName="1" name="Num_Circle" queryTableFieldId="1"/>
    <tableColumn id="2" xr3:uid="{09E0D7B7-2A37-43C2-B9A4-09CB366967F4}" uniqueName="2" name="Max_untuned" queryTableFieldId="2"/>
    <tableColumn id="3" xr3:uid="{7266A8C9-D07A-412B-826E-DDB49D44F4C6}" uniqueName="3" name="Mean_untuned" queryTableFieldId="3"/>
    <tableColumn id="4" xr3:uid="{DEE01653-80CB-4E8D-A1E1-E155010EDA30}" uniqueName="4" name="Median_untuned" queryTableFieldId="4"/>
    <tableColumn id="5" xr3:uid="{A2965388-2918-47ED-89DF-C90119CB92DF}" uniqueName="5" name="Std_untuned" queryTableFieldId="5"/>
    <tableColumn id="6" xr3:uid="{909A8720-4E73-4808-A3B1-F436416045BC}" uniqueName="6" name="Range_untuned" queryTableFieldId="6"/>
    <tableColumn id="7" xr3:uid="{C0533555-17B3-4F98-8AAA-790ACD74BEAB}" uniqueName="7" name="Max_tuned" queryTableFieldId="7"/>
    <tableColumn id="8" xr3:uid="{9A5BA6FD-0025-4670-B466-7246F1CBC530}" uniqueName="8" name="Mean_tuned" queryTableFieldId="8"/>
    <tableColumn id="9" xr3:uid="{39A6D789-5A7F-4E8E-BAD9-03500DB3333C}" uniqueName="9" name="Median_tuned" queryTableFieldId="9"/>
    <tableColumn id="10" xr3:uid="{01AF595F-C56C-4B6A-AB7C-CED710248B54}" uniqueName="10" name="Std_tuned" queryTableFieldId="10"/>
    <tableColumn id="11" xr3:uid="{7E0ABAC8-F209-49FE-B447-1D8D33A04990}" uniqueName="11" name="Range_tuned" queryTableField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B0F533-9BC0-4C32-BC57-59AE8E4B9EDD}" name="prev" displayName="prev" ref="A1:D19" tableType="queryTable" totalsRowShown="0">
  <autoFilter ref="A1:D19" xr:uid="{4BFBE2D8-01C6-434E-9B56-3FCB1B4BDFD2}"/>
  <tableColumns count="4">
    <tableColumn id="1" xr3:uid="{497102B3-7C1B-447B-ACAB-1F4106F7D1D9}" uniqueName="1" name="       p  " queryTableFieldId="1"/>
    <tableColumn id="2" xr3:uid="{64B7144D-54F3-4982-8AD4-9956FFE96211}" uniqueName="2" name="  Best known radius " queryTableFieldId="2"/>
    <tableColumn id="3" xr3:uid="{B8F7316B-372C-4CF4-9526-049393C5840C}" uniqueName="3" name=" Radius from our method " queryTableFieldId="3"/>
    <tableColumn id="4" xr3:uid="{93D80887-CE2E-4CF9-8E51-C436D6D89744}" uniqueName="4" name=" Percent difference  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D3E7-0782-4F55-9A75-9ABEB702D404}">
  <dimension ref="A1:U49"/>
  <sheetViews>
    <sheetView tabSelected="1" topLeftCell="A21" workbookViewId="0">
      <selection activeCell="A29" sqref="A29:H49"/>
    </sheetView>
  </sheetViews>
  <sheetFormatPr defaultRowHeight="14.5" x14ac:dyDescent="0.35"/>
  <cols>
    <col min="2" max="2" width="12.54296875" customWidth="1"/>
    <col min="3" max="4" width="13.54296875" customWidth="1"/>
    <col min="5" max="5" width="14.90625" customWidth="1"/>
    <col min="6" max="6" width="11.81640625" bestFit="1" customWidth="1"/>
    <col min="12" max="12" width="17.90625" customWidth="1"/>
    <col min="13" max="13" width="16.08984375" customWidth="1"/>
    <col min="14" max="14" width="17.453125" customWidth="1"/>
    <col min="15" max="15" width="19.90625" customWidth="1"/>
    <col min="16" max="16" width="15.7265625" customWidth="1"/>
  </cols>
  <sheetData>
    <row r="1" spans="1:21" x14ac:dyDescent="0.35">
      <c r="A1" t="s">
        <v>0</v>
      </c>
      <c r="B1" t="s">
        <v>4</v>
      </c>
      <c r="C1" t="s">
        <v>2</v>
      </c>
      <c r="D1" t="s">
        <v>17</v>
      </c>
      <c r="E1" t="s">
        <v>5</v>
      </c>
      <c r="F1" t="s">
        <v>18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35">
      <c r="A2">
        <v>1</v>
      </c>
      <c r="B2">
        <v>0.5</v>
      </c>
      <c r="C2">
        <v>0.5</v>
      </c>
      <c r="D2">
        <f>ROUND(_new16[[#This Row],[Max_tuned]], 5)</f>
        <v>0.49996000000000002</v>
      </c>
      <c r="E2">
        <v>0</v>
      </c>
      <c r="F2">
        <f>(prev17[[#This Row],[  Optimal radius ]]-prev17[[#This Row],[New Run Result]])/prev17[[#This Row],[  Optimal radius ]]*100</f>
        <v>7.9999999999968985E-3</v>
      </c>
      <c r="L2">
        <v>0.49995688834011298</v>
      </c>
      <c r="M2">
        <v>0.49463275050373201</v>
      </c>
      <c r="N2">
        <v>0.49826846893896398</v>
      </c>
      <c r="O2">
        <v>3.3293685858363301E-2</v>
      </c>
      <c r="P2">
        <v>0.49346803687909302</v>
      </c>
      <c r="Q2">
        <v>0.49995688834011298</v>
      </c>
      <c r="R2">
        <v>0.49986222171445799</v>
      </c>
      <c r="S2">
        <v>0.49983788591186501</v>
      </c>
      <c r="T2">
        <v>5.0969576158501801E-5</v>
      </c>
      <c r="U2">
        <v>1.48603489430132E-4</v>
      </c>
    </row>
    <row r="3" spans="1:21" x14ac:dyDescent="0.35">
      <c r="A3">
        <v>2</v>
      </c>
      <c r="B3">
        <v>0.29288999999999998</v>
      </c>
      <c r="C3">
        <v>0.29288999999999998</v>
      </c>
      <c r="D3">
        <f>ROUND(_new16[[#This Row],[Max_tuned]], 5)</f>
        <v>0.29288999999999998</v>
      </c>
      <c r="E3">
        <v>0</v>
      </c>
      <c r="F3">
        <f>(prev17[[#This Row],[  Optimal radius ]]-prev17[[#This Row],[New Run Result]])/prev17[[#This Row],[  Optimal radius ]]*100</f>
        <v>0</v>
      </c>
      <c r="L3">
        <v>0.292868025449251</v>
      </c>
      <c r="M3">
        <v>0.28332990065764502</v>
      </c>
      <c r="N3">
        <v>0.29221251364628498</v>
      </c>
      <c r="O3">
        <v>1.5260293174391801E-2</v>
      </c>
      <c r="P3">
        <v>9.1575035090465204E-2</v>
      </c>
      <c r="Q3">
        <v>0.292892893526986</v>
      </c>
      <c r="R3">
        <v>0.29288706887834098</v>
      </c>
      <c r="S3">
        <v>0.29289084008099803</v>
      </c>
      <c r="T3">
        <v>8.6079175093638702E-6</v>
      </c>
      <c r="U3">
        <v>3.53717539813281E-5</v>
      </c>
    </row>
    <row r="4" spans="1:21" x14ac:dyDescent="0.35">
      <c r="A4">
        <v>3</v>
      </c>
      <c r="B4">
        <v>0.25433</v>
      </c>
      <c r="C4">
        <v>0.25430999999999998</v>
      </c>
      <c r="D4">
        <f>ROUND(_new16[[#This Row],[Max_tuned]], 5)</f>
        <v>0.25431999999999999</v>
      </c>
      <c r="E4">
        <v>7.8600000000000007E-3</v>
      </c>
      <c r="F4">
        <f>(prev17[[#This Row],[  Optimal radius ]]-prev17[[#This Row],[New Run Result]])/prev17[[#This Row],[  Optimal radius ]]*100</f>
        <v>3.9318995006526955E-3</v>
      </c>
      <c r="L4">
        <v>0.25424324111087998</v>
      </c>
      <c r="M4">
        <v>0.24814620756929401</v>
      </c>
      <c r="N4">
        <v>0.25007609682848703</v>
      </c>
      <c r="O4">
        <v>1.30627547354558E-2</v>
      </c>
      <c r="P4">
        <v>0.12567775860878699</v>
      </c>
      <c r="Q4">
        <v>0.25432282697670799</v>
      </c>
      <c r="R4">
        <v>0.25430065626549397</v>
      </c>
      <c r="S4">
        <v>0.25430010981954998</v>
      </c>
      <c r="T4">
        <v>1.01190827884523E-5</v>
      </c>
      <c r="U4">
        <v>4.18988762104777E-5</v>
      </c>
    </row>
    <row r="5" spans="1:21" x14ac:dyDescent="0.35">
      <c r="A5">
        <v>4</v>
      </c>
      <c r="B5">
        <v>0.25</v>
      </c>
      <c r="C5">
        <v>0.25</v>
      </c>
      <c r="D5">
        <f>ROUND(_new16[[#This Row],[Max_tuned]], 5)</f>
        <v>0.25</v>
      </c>
      <c r="E5">
        <v>0</v>
      </c>
      <c r="F5">
        <f>(prev17[[#This Row],[  Optimal radius ]]-prev17[[#This Row],[New Run Result]])/prev17[[#This Row],[  Optimal radius ]]*100</f>
        <v>0</v>
      </c>
      <c r="L5">
        <v>0.24999889334467301</v>
      </c>
      <c r="M5">
        <v>0.22563264235994701</v>
      </c>
      <c r="N5">
        <v>0.24904416097151599</v>
      </c>
      <c r="O5">
        <v>3.0478499188886201E-2</v>
      </c>
      <c r="P5">
        <v>0.15021281946958001</v>
      </c>
      <c r="Q5">
        <v>0.24999990955840801</v>
      </c>
      <c r="R5">
        <v>0.249998173368917</v>
      </c>
      <c r="S5">
        <v>0.249998376274878</v>
      </c>
      <c r="T5">
        <v>1.0479697212749699E-6</v>
      </c>
      <c r="U5">
        <v>4.2252653080221397E-6</v>
      </c>
    </row>
    <row r="6" spans="1:21" x14ac:dyDescent="0.35">
      <c r="A6">
        <v>5</v>
      </c>
      <c r="B6">
        <v>0.20710999999999999</v>
      </c>
      <c r="C6">
        <v>0.20710000000000001</v>
      </c>
      <c r="D6">
        <f>ROUND(_new16[[#This Row],[Max_tuned]], 5)</f>
        <v>0.20710000000000001</v>
      </c>
      <c r="E6">
        <v>4.8300000000000001E-3</v>
      </c>
      <c r="F6">
        <f>(prev17[[#This Row],[  Optimal radius ]]-prev17[[#This Row],[New Run Result]])/prev17[[#This Row],[  Optimal radius ]]*100</f>
        <v>4.8283520834253519E-3</v>
      </c>
      <c r="L6">
        <v>0.20698861885561901</v>
      </c>
      <c r="M6">
        <v>0.18161529567594301</v>
      </c>
      <c r="N6">
        <v>0.184476312955243</v>
      </c>
      <c r="O6">
        <v>1.49664040455986E-2</v>
      </c>
      <c r="P6">
        <v>0.12819347699011199</v>
      </c>
      <c r="Q6">
        <v>0.20710231206778201</v>
      </c>
      <c r="R6">
        <v>0.20709269548874601</v>
      </c>
      <c r="S6">
        <v>0.207094755392569</v>
      </c>
      <c r="T6">
        <v>7.07728737174586E-6</v>
      </c>
      <c r="U6">
        <v>2.9380719088090098E-5</v>
      </c>
    </row>
    <row r="7" spans="1:21" x14ac:dyDescent="0.35">
      <c r="A7">
        <v>6</v>
      </c>
      <c r="B7">
        <v>0.18768000000000001</v>
      </c>
      <c r="C7">
        <v>0.18764</v>
      </c>
      <c r="D7">
        <f>ROUND(_new16[[#This Row],[Max_tuned]], 5)</f>
        <v>0.18762000000000001</v>
      </c>
      <c r="E7">
        <v>1.5980000000000001E-2</v>
      </c>
      <c r="F7">
        <f>(prev17[[#This Row],[  Optimal radius ]]-prev17[[#This Row],[New Run Result]])/prev17[[#This Row],[  Optimal radius ]]*100</f>
        <v>3.1969309462917997E-2</v>
      </c>
      <c r="L7">
        <v>0.187209971487514</v>
      </c>
      <c r="M7">
        <v>0.16731722781147901</v>
      </c>
      <c r="N7">
        <v>0.16848165988045999</v>
      </c>
      <c r="O7">
        <v>1.4740430478576301E-2</v>
      </c>
      <c r="P7">
        <v>0.10564285108589</v>
      </c>
      <c r="Q7">
        <v>0.18762300355925701</v>
      </c>
      <c r="R7">
        <v>0.18760658031883201</v>
      </c>
      <c r="S7">
        <v>0.18760824812365401</v>
      </c>
      <c r="T7">
        <v>1.1529999492547299E-5</v>
      </c>
      <c r="U7">
        <v>4.2171452541844797E-5</v>
      </c>
    </row>
    <row r="8" spans="1:21" x14ac:dyDescent="0.35">
      <c r="A8">
        <v>7</v>
      </c>
      <c r="B8">
        <v>0.17446</v>
      </c>
      <c r="C8">
        <v>0.17441000000000001</v>
      </c>
      <c r="D8">
        <f>ROUND(_new16[[#This Row],[Max_tuned]], 5)</f>
        <v>0.17441000000000001</v>
      </c>
      <c r="E8">
        <v>2.8660000000000001E-2</v>
      </c>
      <c r="F8">
        <f>(prev17[[#This Row],[  Optimal radius ]]-prev17[[#This Row],[New Run Result]])/prev17[[#This Row],[  Optimal radius ]]*100</f>
        <v>2.865986472543534E-2</v>
      </c>
      <c r="L8">
        <v>0.17399259891441499</v>
      </c>
      <c r="M8">
        <v>0.15656146389707301</v>
      </c>
      <c r="N8">
        <v>0.16572372430878701</v>
      </c>
      <c r="O8">
        <v>1.5653495087334601E-2</v>
      </c>
      <c r="P8">
        <v>0.115442092908061</v>
      </c>
      <c r="Q8">
        <v>0.17440778421206901</v>
      </c>
      <c r="R8">
        <v>0.17439107536450399</v>
      </c>
      <c r="S8">
        <v>0.17438951157084501</v>
      </c>
      <c r="T8">
        <v>6.8048230036348903E-6</v>
      </c>
      <c r="U8">
        <v>2.6293141688282801E-5</v>
      </c>
    </row>
    <row r="9" spans="1:21" x14ac:dyDescent="0.35">
      <c r="A9">
        <v>8</v>
      </c>
      <c r="B9">
        <v>0.17054</v>
      </c>
      <c r="C9">
        <v>0.17052999999999999</v>
      </c>
      <c r="D9">
        <f>ROUND(_new16[[#This Row],[Max_tuned]], 5)</f>
        <v>0.17052999999999999</v>
      </c>
      <c r="E9">
        <v>5.8599999999999998E-3</v>
      </c>
      <c r="F9">
        <f>(prev17[[#This Row],[  Optimal radius ]]-prev17[[#This Row],[New Run Result]])/prev17[[#This Row],[  Optimal radius ]]*100</f>
        <v>5.8637269848774484E-3</v>
      </c>
      <c r="L9">
        <v>0.17010735232448401</v>
      </c>
      <c r="M9">
        <v>0.145900404236668</v>
      </c>
      <c r="N9">
        <v>0.14629689641186799</v>
      </c>
      <c r="O9">
        <v>1.7056821244969999E-2</v>
      </c>
      <c r="P9">
        <v>0.102100864902245</v>
      </c>
      <c r="Q9">
        <v>0.170532898759508</v>
      </c>
      <c r="R9">
        <v>0.16876777250937799</v>
      </c>
      <c r="S9">
        <v>0.168537601985637</v>
      </c>
      <c r="T9">
        <v>6.2603813023902701E-4</v>
      </c>
      <c r="U9">
        <v>2.7843666109838802E-3</v>
      </c>
    </row>
    <row r="10" spans="1:21" x14ac:dyDescent="0.35">
      <c r="A10">
        <v>9</v>
      </c>
      <c r="B10">
        <v>0.16667000000000001</v>
      </c>
      <c r="C10">
        <v>0.16667000000000001</v>
      </c>
      <c r="D10">
        <f>ROUND(_new16[[#This Row],[Max_tuned]], 5)</f>
        <v>0.16667000000000001</v>
      </c>
      <c r="E10">
        <v>0</v>
      </c>
      <c r="F10">
        <f>(prev17[[#This Row],[  Optimal radius ]]-prev17[[#This Row],[New Run Result]])/prev17[[#This Row],[  Optimal radius ]]*100</f>
        <v>0</v>
      </c>
      <c r="L10">
        <v>0.16648682337193399</v>
      </c>
      <c r="M10">
        <v>0.13520656436897999</v>
      </c>
      <c r="N10">
        <v>0.13577355100635299</v>
      </c>
      <c r="O10">
        <v>1.38853047109377E-2</v>
      </c>
      <c r="P10">
        <v>9.8564310284473294E-2</v>
      </c>
      <c r="Q10">
        <v>0.16666507893018201</v>
      </c>
      <c r="R10">
        <v>0.16666080628218299</v>
      </c>
      <c r="S10">
        <v>0.166662453176815</v>
      </c>
      <c r="T10">
        <v>4.4592152202143097E-6</v>
      </c>
      <c r="U10">
        <v>1.8316647411170699E-5</v>
      </c>
    </row>
    <row r="11" spans="1:21" x14ac:dyDescent="0.35">
      <c r="A11">
        <v>10</v>
      </c>
      <c r="B11">
        <v>0.1482</v>
      </c>
      <c r="C11">
        <v>0.14813000000000001</v>
      </c>
      <c r="D11">
        <f>ROUND(_new16[[#This Row],[Max_tuned]], 5)</f>
        <v>0.14813000000000001</v>
      </c>
      <c r="E11">
        <v>4.7230000000000001E-2</v>
      </c>
      <c r="F11">
        <f>(prev17[[#This Row],[  Optimal radius ]]-prev17[[#This Row],[New Run Result]])/prev17[[#This Row],[  Optimal radius ]]*100</f>
        <v>4.7233468286090916E-2</v>
      </c>
      <c r="L11">
        <v>0.14713357563722201</v>
      </c>
      <c r="M11">
        <v>0.12732178261739999</v>
      </c>
      <c r="N11">
        <v>0.129240783694207</v>
      </c>
      <c r="O11">
        <v>1.13393398888033E-2</v>
      </c>
      <c r="P11">
        <v>9.4652417004327596E-2</v>
      </c>
      <c r="Q11">
        <v>0.14813355062664399</v>
      </c>
      <c r="R11">
        <v>0.14698560606699301</v>
      </c>
      <c r="S11">
        <v>0.14683686808746901</v>
      </c>
      <c r="T11">
        <v>8.0521709611919799E-4</v>
      </c>
      <c r="U11">
        <v>2.7704100649988102E-3</v>
      </c>
    </row>
    <row r="12" spans="1:21" x14ac:dyDescent="0.35">
      <c r="A12">
        <v>11</v>
      </c>
      <c r="B12">
        <v>0.1424</v>
      </c>
      <c r="C12">
        <v>0.14233999999999999</v>
      </c>
      <c r="D12">
        <f>ROUND(_new16[[#This Row],[Max_tuned]], 5)</f>
        <v>0.14224000000000001</v>
      </c>
      <c r="E12">
        <v>4.2130000000000001E-2</v>
      </c>
      <c r="F12">
        <f>(prev17[[#This Row],[  Optimal radius ]]-prev17[[#This Row],[New Run Result]])/prev17[[#This Row],[  Optimal radius ]]*100</f>
        <v>0.11235955056179317</v>
      </c>
      <c r="L12">
        <v>0.14000941248835799</v>
      </c>
      <c r="M12">
        <v>0.121609191499306</v>
      </c>
      <c r="N12">
        <v>0.12447067635617</v>
      </c>
      <c r="O12">
        <v>1.13762581507267E-2</v>
      </c>
      <c r="P12">
        <v>7.7754638948797597E-2</v>
      </c>
      <c r="Q12">
        <v>0.14224052189495801</v>
      </c>
      <c r="R12">
        <v>0.140901969349222</v>
      </c>
      <c r="S12">
        <v>0.140408319001742</v>
      </c>
      <c r="T12">
        <v>7.4913442734886001E-4</v>
      </c>
      <c r="U12">
        <v>2.4693702569229502E-3</v>
      </c>
    </row>
    <row r="13" spans="1:21" x14ac:dyDescent="0.35">
      <c r="A13">
        <v>12</v>
      </c>
      <c r="B13">
        <v>0.13996</v>
      </c>
      <c r="C13">
        <v>0.13991000000000001</v>
      </c>
      <c r="D13">
        <f>ROUND(_new16[[#This Row],[Max_tuned]], 5)</f>
        <v>0.13991000000000001</v>
      </c>
      <c r="E13">
        <v>3.5720000000000002E-2</v>
      </c>
      <c r="F13">
        <f>(prev17[[#This Row],[  Optimal radius ]]-prev17[[#This Row],[New Run Result]])/prev17[[#This Row],[  Optimal radius ]]*100</f>
        <v>3.5724492712199553E-2</v>
      </c>
      <c r="L13">
        <v>0.138580051191039</v>
      </c>
      <c r="M13">
        <v>0.11682712318771001</v>
      </c>
      <c r="N13">
        <v>0.11973844054532599</v>
      </c>
      <c r="O13">
        <v>1.1559593612910399E-2</v>
      </c>
      <c r="P13">
        <v>7.2963057142868007E-2</v>
      </c>
      <c r="Q13">
        <v>0.13991084727525699</v>
      </c>
      <c r="R13">
        <v>0.13846495772606601</v>
      </c>
      <c r="S13">
        <v>0.139871099770845</v>
      </c>
      <c r="T13">
        <v>1.9238627076847E-3</v>
      </c>
      <c r="U13">
        <v>5.49365171612859E-3</v>
      </c>
    </row>
    <row r="14" spans="1:21" x14ac:dyDescent="0.35">
      <c r="A14">
        <v>13</v>
      </c>
      <c r="B14">
        <v>0.13399</v>
      </c>
      <c r="C14">
        <v>0.13394</v>
      </c>
      <c r="D14">
        <f>ROUND(_new16[[#This Row],[Max_tuned]], 5)</f>
        <v>0.13394</v>
      </c>
      <c r="E14">
        <v>3.7319999999999999E-2</v>
      </c>
      <c r="F14">
        <f>(prev17[[#This Row],[  Optimal radius ]]-prev17[[#This Row],[New Run Result]])/prev17[[#This Row],[  Optimal radius ]]*100</f>
        <v>3.7316217628177099E-2</v>
      </c>
      <c r="L14">
        <v>0.13290333884109001</v>
      </c>
      <c r="M14">
        <v>0.112232756478635</v>
      </c>
      <c r="N14">
        <v>0.113146740489574</v>
      </c>
      <c r="O14">
        <v>1.08531796769564E-2</v>
      </c>
      <c r="P14">
        <v>7.2548067040974107E-2</v>
      </c>
      <c r="Q14">
        <v>0.13393517226099999</v>
      </c>
      <c r="R14">
        <v>0.132047608856837</v>
      </c>
      <c r="S14">
        <v>0.13192490583319699</v>
      </c>
      <c r="T14">
        <v>1.5480029544177401E-3</v>
      </c>
      <c r="U14">
        <v>4.1016510412497098E-3</v>
      </c>
    </row>
    <row r="15" spans="1:21" x14ac:dyDescent="0.35">
      <c r="A15">
        <v>14</v>
      </c>
      <c r="B15">
        <v>0.12933</v>
      </c>
      <c r="C15">
        <v>0.12928000000000001</v>
      </c>
      <c r="D15">
        <f>ROUND(_new16[[#This Row],[Max_tuned]], 5)</f>
        <v>0.12928000000000001</v>
      </c>
      <c r="E15">
        <v>3.866E-2</v>
      </c>
      <c r="F15">
        <f>(prev17[[#This Row],[  Optimal radius ]]-prev17[[#This Row],[New Run Result]])/prev17[[#This Row],[  Optimal radius ]]*100</f>
        <v>3.8660790226547975E-2</v>
      </c>
      <c r="L15">
        <v>0.12673604733560001</v>
      </c>
      <c r="M15">
        <v>0.108267054996005</v>
      </c>
      <c r="N15">
        <v>0.108864879863091</v>
      </c>
      <c r="O15">
        <v>1.04205404929707E-2</v>
      </c>
      <c r="P15">
        <v>7.3289273137355504E-2</v>
      </c>
      <c r="Q15">
        <v>0.12927783850549601</v>
      </c>
      <c r="R15">
        <v>0.12788719095893999</v>
      </c>
      <c r="S15">
        <v>0.12802395749713999</v>
      </c>
      <c r="T15">
        <v>1.01225564067489E-3</v>
      </c>
      <c r="U15">
        <v>3.1582001007558198E-3</v>
      </c>
    </row>
    <row r="16" spans="1:21" x14ac:dyDescent="0.35">
      <c r="A16">
        <v>15</v>
      </c>
      <c r="B16">
        <v>0.12717000000000001</v>
      </c>
      <c r="C16">
        <v>0.12642999999999999</v>
      </c>
      <c r="D16">
        <f>ROUND(_new16[[#This Row],[Max_tuned]], 5)</f>
        <v>0.12640999999999999</v>
      </c>
      <c r="E16">
        <v>0.58189999999999997</v>
      </c>
      <c r="F16">
        <f>(prev17[[#This Row],[  Optimal radius ]]-prev17[[#This Row],[New Run Result]])/prev17[[#This Row],[  Optimal radius ]]*100</f>
        <v>0.59762522607534063</v>
      </c>
      <c r="L16">
        <v>0.12478588166522001</v>
      </c>
      <c r="M16">
        <v>0.10406260965896399</v>
      </c>
      <c r="N16">
        <v>0.10518256405085601</v>
      </c>
      <c r="O16">
        <v>1.00242574572669E-2</v>
      </c>
      <c r="P16">
        <v>8.4148439134223804E-2</v>
      </c>
      <c r="Q16">
        <v>0.12641475804440799</v>
      </c>
      <c r="R16">
        <v>0.12548712021834599</v>
      </c>
      <c r="S16">
        <v>0.12549594404917</v>
      </c>
      <c r="T16">
        <v>4.6316016924739198E-4</v>
      </c>
      <c r="U16">
        <v>1.42804375875576E-3</v>
      </c>
    </row>
    <row r="17" spans="1:21" x14ac:dyDescent="0.35">
      <c r="A17">
        <v>16</v>
      </c>
      <c r="B17">
        <v>0.125</v>
      </c>
      <c r="C17">
        <v>0.12499</v>
      </c>
      <c r="D17">
        <f>ROUND(_new16[[#This Row],[Max_tuned]], 5)</f>
        <v>0.12499</v>
      </c>
      <c r="E17">
        <v>8.0000000000000002E-3</v>
      </c>
      <c r="F17">
        <f>(prev17[[#This Row],[  Optimal radius ]]-prev17[[#This Row],[New Run Result]])/prev17[[#This Row],[  Optimal radius ]]*100</f>
        <v>7.9999999999968985E-3</v>
      </c>
      <c r="L17">
        <v>0.123914995664701</v>
      </c>
      <c r="M17">
        <v>0.100999649057037</v>
      </c>
      <c r="N17">
        <v>0.10250019317047</v>
      </c>
      <c r="O17">
        <v>9.2084610114930299E-3</v>
      </c>
      <c r="P17">
        <v>6.6029195273366398E-2</v>
      </c>
      <c r="Q17">
        <v>0.124991516935403</v>
      </c>
      <c r="R17">
        <v>0.121317296254929</v>
      </c>
      <c r="S17">
        <v>0.119672805245516</v>
      </c>
      <c r="T17">
        <v>3.2329647726100702E-3</v>
      </c>
      <c r="U17">
        <v>8.1060239540867596E-3</v>
      </c>
    </row>
    <row r="18" spans="1:21" x14ac:dyDescent="0.35">
      <c r="A18">
        <v>17</v>
      </c>
      <c r="B18">
        <v>0.1172</v>
      </c>
      <c r="C18">
        <v>0.11711000000000001</v>
      </c>
      <c r="D18">
        <f>ROUND(_new16[[#This Row],[Max_tuned]], 5)</f>
        <v>0.11698</v>
      </c>
      <c r="E18">
        <v>7.6789999999999997E-2</v>
      </c>
      <c r="F18">
        <f>(prev17[[#This Row],[  Optimal radius ]]-prev17[[#This Row],[New Run Result]])/prev17[[#This Row],[  Optimal radius ]]*100</f>
        <v>0.18771331058020305</v>
      </c>
      <c r="L18">
        <v>0.11550020979372</v>
      </c>
      <c r="M18">
        <v>9.8277458413193602E-2</v>
      </c>
      <c r="N18">
        <v>0.100137641943974</v>
      </c>
      <c r="O18">
        <v>9.0471234285829094E-3</v>
      </c>
      <c r="P18">
        <v>6.8532535283670898E-2</v>
      </c>
      <c r="Q18">
        <v>0.11698078696469399</v>
      </c>
      <c r="R18">
        <v>0.115688411957935</v>
      </c>
      <c r="S18">
        <v>0.11569400127731</v>
      </c>
      <c r="T18">
        <v>1.17785651371153E-3</v>
      </c>
      <c r="U18">
        <v>3.4255320231352001E-3</v>
      </c>
    </row>
    <row r="19" spans="1:21" x14ac:dyDescent="0.35">
      <c r="A19">
        <v>18</v>
      </c>
      <c r="B19">
        <v>0.11552</v>
      </c>
      <c r="C19">
        <v>0.11548</v>
      </c>
      <c r="D19">
        <f>ROUND(_new16[[#This Row],[Max_tuned]], 5)</f>
        <v>0.11516999999999999</v>
      </c>
      <c r="E19">
        <v>3.4630000000000001E-2</v>
      </c>
      <c r="F19">
        <f>(prev17[[#This Row],[  Optimal radius ]]-prev17[[#This Row],[New Run Result]])/prev17[[#This Row],[  Optimal radius ]]*100</f>
        <v>0.30297783933518274</v>
      </c>
      <c r="L19">
        <v>0.11153249502326699</v>
      </c>
      <c r="M19">
        <v>9.6132392061886895E-2</v>
      </c>
      <c r="N19">
        <v>9.8019214648639302E-2</v>
      </c>
      <c r="O19">
        <v>8.3833817789574095E-3</v>
      </c>
      <c r="P19">
        <v>5.3827939027857298E-2</v>
      </c>
      <c r="Q19">
        <v>0.115166136604889</v>
      </c>
      <c r="R19">
        <v>0.112692426928631</v>
      </c>
      <c r="S19">
        <v>0.112703851304923</v>
      </c>
      <c r="T19">
        <v>1.00285200300548E-3</v>
      </c>
      <c r="U19">
        <v>3.8155397817297302E-3</v>
      </c>
    </row>
    <row r="20" spans="1:21" x14ac:dyDescent="0.35">
      <c r="A20">
        <v>19</v>
      </c>
      <c r="B20">
        <v>0.11226999999999999</v>
      </c>
      <c r="C20">
        <v>0.11217000000000001</v>
      </c>
      <c r="D20">
        <f>ROUND(_new16[[#This Row],[Max_tuned]], 5)</f>
        <v>0.11210000000000001</v>
      </c>
      <c r="E20">
        <v>8.9069999999999996E-2</v>
      </c>
      <c r="F20">
        <f>(prev17[[#This Row],[  Optimal radius ]]-prev17[[#This Row],[New Run Result]])/prev17[[#This Row],[  Optimal radius ]]*100</f>
        <v>0.15142068228377092</v>
      </c>
      <c r="L20">
        <v>0.110096918237218</v>
      </c>
      <c r="M20">
        <v>9.3274380840799406E-2</v>
      </c>
      <c r="N20">
        <v>9.4736324655790502E-2</v>
      </c>
      <c r="O20">
        <v>8.6972615288497292E-3</v>
      </c>
      <c r="P20">
        <v>6.3637871606561494E-2</v>
      </c>
      <c r="Q20">
        <v>0.11210019012750599</v>
      </c>
      <c r="R20">
        <v>0.110498062288232</v>
      </c>
      <c r="S20">
        <v>0.11078534524549299</v>
      </c>
      <c r="T20">
        <v>1.1069071854918199E-3</v>
      </c>
      <c r="U20">
        <v>3.4323497306416499E-3</v>
      </c>
    </row>
    <row r="21" spans="1:21" x14ac:dyDescent="0.35">
      <c r="A21">
        <v>20</v>
      </c>
      <c r="B21">
        <v>0.11138000000000001</v>
      </c>
      <c r="C21">
        <v>0.11133</v>
      </c>
      <c r="D21">
        <f>ROUND(_new16[[#This Row],[Max_tuned]], 5)</f>
        <v>0.11132</v>
      </c>
      <c r="E21">
        <v>4.4889999999999999E-2</v>
      </c>
      <c r="F21">
        <f>(prev17[[#This Row],[  Optimal radius ]]-prev17[[#This Row],[New Run Result]])/prev17[[#This Row],[  Optimal radius ]]*100</f>
        <v>5.3869635482137267E-2</v>
      </c>
      <c r="L21">
        <v>0.10863028652443101</v>
      </c>
      <c r="M21">
        <v>9.1490090476066196E-2</v>
      </c>
      <c r="N21">
        <v>9.2386697616872501E-2</v>
      </c>
      <c r="O21">
        <v>8.3623595451513596E-3</v>
      </c>
      <c r="P21">
        <v>5.7174307400340102E-2</v>
      </c>
      <c r="Q21">
        <v>0.111323473385452</v>
      </c>
      <c r="R21">
        <v>0.108951657604049</v>
      </c>
      <c r="S21">
        <v>0.109053447739157</v>
      </c>
      <c r="T21">
        <v>1.5824187163000301E-3</v>
      </c>
      <c r="U21">
        <v>4.9721966293042701E-3</v>
      </c>
    </row>
    <row r="28" spans="1:21" x14ac:dyDescent="0.35">
      <c r="A28" t="s">
        <v>21</v>
      </c>
    </row>
    <row r="29" spans="1:21" x14ac:dyDescent="0.35">
      <c r="A29" s="3" t="s">
        <v>0</v>
      </c>
      <c r="B29" s="1" t="s">
        <v>4</v>
      </c>
      <c r="C29" s="1" t="s">
        <v>26</v>
      </c>
      <c r="D29" s="1" t="s">
        <v>5</v>
      </c>
      <c r="E29" s="1" t="s">
        <v>23</v>
      </c>
      <c r="F29" s="1" t="s">
        <v>24</v>
      </c>
      <c r="G29" s="1" t="s">
        <v>27</v>
      </c>
      <c r="H29" s="1" t="s">
        <v>22</v>
      </c>
      <c r="L29" t="s">
        <v>0</v>
      </c>
      <c r="M29" t="s">
        <v>4</v>
      </c>
      <c r="N29" t="s">
        <v>2</v>
      </c>
      <c r="O29" t="s">
        <v>17</v>
      </c>
      <c r="P29" t="s">
        <v>5</v>
      </c>
      <c r="Q29" t="s">
        <v>18</v>
      </c>
    </row>
    <row r="30" spans="1:21" x14ac:dyDescent="0.35">
      <c r="A30" s="2">
        <v>1</v>
      </c>
      <c r="B30" s="1">
        <v>0.5</v>
      </c>
      <c r="C30" s="1">
        <v>0.49996000000000002</v>
      </c>
      <c r="D30" s="1">
        <v>7.9999999999968985E-3</v>
      </c>
      <c r="E30" s="1">
        <v>0.49986222171445799</v>
      </c>
      <c r="F30" s="1">
        <v>0.49983788591186501</v>
      </c>
      <c r="G30" s="1">
        <v>5.0969576158501801E-5</v>
      </c>
      <c r="H30" s="1">
        <v>1.48603489430132E-4</v>
      </c>
      <c r="L30">
        <v>1</v>
      </c>
      <c r="M30">
        <v>0.5</v>
      </c>
      <c r="N30">
        <v>0.5</v>
      </c>
      <c r="O30">
        <v>0.49996000000000002</v>
      </c>
      <c r="P30">
        <v>0</v>
      </c>
      <c r="Q30">
        <v>7.9999999999968985E-3</v>
      </c>
    </row>
    <row r="31" spans="1:21" x14ac:dyDescent="0.35">
      <c r="A31" s="2">
        <v>2</v>
      </c>
      <c r="B31" s="1">
        <v>0.29288999999999998</v>
      </c>
      <c r="C31" s="1">
        <v>0.29288999999999998</v>
      </c>
      <c r="D31" s="1">
        <v>0</v>
      </c>
      <c r="E31" s="1">
        <v>0.29288706887834098</v>
      </c>
      <c r="F31" s="1">
        <v>0.29289084008099803</v>
      </c>
      <c r="G31" s="1">
        <v>8.6079175093638702E-6</v>
      </c>
      <c r="H31" s="1">
        <v>3.53717539813281E-5</v>
      </c>
      <c r="L31">
        <v>2</v>
      </c>
      <c r="M31">
        <v>0.29288999999999998</v>
      </c>
      <c r="N31">
        <v>0.29288999999999998</v>
      </c>
      <c r="O31">
        <v>0.29288999999999998</v>
      </c>
      <c r="P31">
        <v>0</v>
      </c>
      <c r="Q31">
        <v>0</v>
      </c>
    </row>
    <row r="32" spans="1:21" x14ac:dyDescent="0.35">
      <c r="A32" s="2">
        <v>3</v>
      </c>
      <c r="B32" s="1">
        <v>0.25433</v>
      </c>
      <c r="C32" s="1">
        <v>0.25431999999999999</v>
      </c>
      <c r="D32" s="1">
        <v>3.9318995006526955E-3</v>
      </c>
      <c r="E32" s="1">
        <v>0.25430065626549397</v>
      </c>
      <c r="F32" s="1">
        <v>0.25430010981954998</v>
      </c>
      <c r="G32" s="1">
        <v>1.01190827884523E-5</v>
      </c>
      <c r="H32" s="1">
        <v>4.18988762104777E-5</v>
      </c>
      <c r="L32">
        <v>3</v>
      </c>
      <c r="M32">
        <v>0.25433</v>
      </c>
      <c r="N32">
        <v>0.25430999999999998</v>
      </c>
      <c r="O32">
        <v>0.25431999999999999</v>
      </c>
      <c r="P32">
        <v>7.8600000000000007E-3</v>
      </c>
      <c r="Q32">
        <v>3.9318995006526955E-3</v>
      </c>
    </row>
    <row r="33" spans="1:17" x14ac:dyDescent="0.35">
      <c r="A33" s="2">
        <v>4</v>
      </c>
      <c r="B33" s="1">
        <v>0.25</v>
      </c>
      <c r="C33" s="1">
        <v>0.25</v>
      </c>
      <c r="D33" s="1">
        <v>0</v>
      </c>
      <c r="E33" s="1">
        <v>0.249998173368917</v>
      </c>
      <c r="F33" s="1">
        <v>0.249998376274878</v>
      </c>
      <c r="G33" s="1">
        <v>1.0479697212749699E-6</v>
      </c>
      <c r="H33" s="1">
        <v>4.2252653080221397E-6</v>
      </c>
      <c r="L33">
        <v>4</v>
      </c>
      <c r="M33">
        <v>0.25</v>
      </c>
      <c r="N33">
        <v>0.25</v>
      </c>
      <c r="O33">
        <v>0.25</v>
      </c>
      <c r="P33">
        <v>0</v>
      </c>
      <c r="Q33">
        <v>0</v>
      </c>
    </row>
    <row r="34" spans="1:17" x14ac:dyDescent="0.35">
      <c r="A34" s="2">
        <v>5</v>
      </c>
      <c r="B34" s="1">
        <v>0.20710999999999999</v>
      </c>
      <c r="C34" s="1">
        <v>0.20710000000000001</v>
      </c>
      <c r="D34" s="1">
        <v>4.8283520834253519E-3</v>
      </c>
      <c r="E34" s="1">
        <v>0.20709269548874601</v>
      </c>
      <c r="F34" s="1">
        <v>0.207094755392569</v>
      </c>
      <c r="G34" s="1">
        <v>7.07728737174586E-6</v>
      </c>
      <c r="H34" s="1">
        <v>2.9380719088090098E-5</v>
      </c>
      <c r="L34">
        <v>5</v>
      </c>
      <c r="M34">
        <v>0.20710999999999999</v>
      </c>
      <c r="N34">
        <v>0.20710000000000001</v>
      </c>
      <c r="O34">
        <v>0.20710000000000001</v>
      </c>
      <c r="P34">
        <v>4.8300000000000001E-3</v>
      </c>
      <c r="Q34">
        <v>4.8283520834253519E-3</v>
      </c>
    </row>
    <row r="35" spans="1:17" x14ac:dyDescent="0.35">
      <c r="A35" s="2">
        <v>6</v>
      </c>
      <c r="B35" s="1">
        <v>0.18768000000000001</v>
      </c>
      <c r="C35" s="1">
        <v>0.18762000000000001</v>
      </c>
      <c r="D35" s="1">
        <v>3.1969309462917997E-2</v>
      </c>
      <c r="E35" s="1">
        <v>0.18760658031883201</v>
      </c>
      <c r="F35" s="1">
        <v>0.18760824812365401</v>
      </c>
      <c r="G35" s="1">
        <v>1.1529999492547299E-5</v>
      </c>
      <c r="H35" s="1">
        <v>4.2171452541844797E-5</v>
      </c>
      <c r="L35">
        <v>6</v>
      </c>
      <c r="M35">
        <v>0.18768000000000001</v>
      </c>
      <c r="N35">
        <v>0.18764</v>
      </c>
      <c r="O35">
        <v>0.18762000000000001</v>
      </c>
      <c r="P35">
        <v>1.5980000000000001E-2</v>
      </c>
      <c r="Q35">
        <v>3.1969309462917997E-2</v>
      </c>
    </row>
    <row r="36" spans="1:17" x14ac:dyDescent="0.35">
      <c r="A36" s="2">
        <v>7</v>
      </c>
      <c r="B36" s="1">
        <v>0.17446</v>
      </c>
      <c r="C36" s="1">
        <v>0.17441000000000001</v>
      </c>
      <c r="D36" s="1">
        <v>2.865986472543534E-2</v>
      </c>
      <c r="E36" s="1">
        <v>0.17439107536450399</v>
      </c>
      <c r="F36" s="1">
        <v>0.17438951157084501</v>
      </c>
      <c r="G36" s="1">
        <v>6.8048230036348903E-6</v>
      </c>
      <c r="H36" s="1">
        <v>2.6293141688282801E-5</v>
      </c>
      <c r="L36">
        <v>7</v>
      </c>
      <c r="M36">
        <v>0.17446</v>
      </c>
      <c r="N36">
        <v>0.17441000000000001</v>
      </c>
      <c r="O36">
        <v>0.17441000000000001</v>
      </c>
      <c r="P36">
        <v>2.8660000000000001E-2</v>
      </c>
      <c r="Q36">
        <v>2.865986472543534E-2</v>
      </c>
    </row>
    <row r="37" spans="1:17" x14ac:dyDescent="0.35">
      <c r="A37" s="2">
        <v>8</v>
      </c>
      <c r="B37" s="1">
        <v>0.17054</v>
      </c>
      <c r="C37" s="1">
        <v>0.17052999999999999</v>
      </c>
      <c r="D37" s="1">
        <v>5.8637269848774484E-3</v>
      </c>
      <c r="E37" s="1">
        <v>0.16876777250937799</v>
      </c>
      <c r="F37" s="1">
        <v>0.168537601985637</v>
      </c>
      <c r="G37" s="1">
        <v>6.2603813023902701E-4</v>
      </c>
      <c r="H37" s="1">
        <v>2.7843666109838802E-3</v>
      </c>
      <c r="L37">
        <v>8</v>
      </c>
      <c r="M37">
        <v>0.17054</v>
      </c>
      <c r="N37">
        <v>0.17052999999999999</v>
      </c>
      <c r="O37">
        <v>0.17052999999999999</v>
      </c>
      <c r="P37">
        <v>5.8599999999999998E-3</v>
      </c>
      <c r="Q37">
        <v>5.8637269848774484E-3</v>
      </c>
    </row>
    <row r="38" spans="1:17" x14ac:dyDescent="0.35">
      <c r="A38" s="2">
        <v>9</v>
      </c>
      <c r="B38" s="1">
        <v>0.16667000000000001</v>
      </c>
      <c r="C38" s="1">
        <v>0.16667000000000001</v>
      </c>
      <c r="D38" s="1">
        <v>0</v>
      </c>
      <c r="E38" s="1">
        <v>0.16666080628218299</v>
      </c>
      <c r="F38" s="1">
        <v>0.166662453176815</v>
      </c>
      <c r="G38" s="1">
        <v>4.4592152202143097E-6</v>
      </c>
      <c r="H38" s="1">
        <v>1.8316647411170699E-5</v>
      </c>
      <c r="L38">
        <v>9</v>
      </c>
      <c r="M38">
        <v>0.16667000000000001</v>
      </c>
      <c r="N38">
        <v>0.16667000000000001</v>
      </c>
      <c r="O38">
        <v>0.16667000000000001</v>
      </c>
      <c r="P38">
        <v>0</v>
      </c>
      <c r="Q38">
        <v>0</v>
      </c>
    </row>
    <row r="39" spans="1:17" x14ac:dyDescent="0.35">
      <c r="A39" s="2">
        <v>10</v>
      </c>
      <c r="B39" s="1">
        <v>0.1482</v>
      </c>
      <c r="C39" s="1">
        <v>0.14813000000000001</v>
      </c>
      <c r="D39" s="1">
        <v>4.7233468286090916E-2</v>
      </c>
      <c r="E39" s="1">
        <v>0.14698560606699301</v>
      </c>
      <c r="F39" s="1">
        <v>0.14683686808746901</v>
      </c>
      <c r="G39" s="1">
        <v>8.0521709611919799E-4</v>
      </c>
      <c r="H39" s="1">
        <v>2.7704100649988102E-3</v>
      </c>
      <c r="L39">
        <v>10</v>
      </c>
      <c r="M39">
        <v>0.1482</v>
      </c>
      <c r="N39">
        <v>0.14813000000000001</v>
      </c>
      <c r="O39">
        <v>0.14813000000000001</v>
      </c>
      <c r="P39">
        <v>4.7230000000000001E-2</v>
      </c>
      <c r="Q39">
        <v>4.7233468286090916E-2</v>
      </c>
    </row>
    <row r="40" spans="1:17" x14ac:dyDescent="0.35">
      <c r="A40" s="2">
        <v>11</v>
      </c>
      <c r="B40" s="1">
        <v>0.1424</v>
      </c>
      <c r="C40" s="1">
        <v>0.14224000000000001</v>
      </c>
      <c r="D40" s="1">
        <v>0.11235955056179317</v>
      </c>
      <c r="E40" s="1">
        <v>0.140901969349222</v>
      </c>
      <c r="F40" s="1">
        <v>0.140408319001742</v>
      </c>
      <c r="G40" s="1">
        <v>7.4913442734886001E-4</v>
      </c>
      <c r="H40" s="1">
        <v>2.4693702569229502E-3</v>
      </c>
      <c r="L40">
        <v>11</v>
      </c>
      <c r="M40">
        <v>0.1424</v>
      </c>
      <c r="N40">
        <v>0.14233999999999999</v>
      </c>
      <c r="O40">
        <v>0.14224000000000001</v>
      </c>
      <c r="P40">
        <v>4.2130000000000001E-2</v>
      </c>
      <c r="Q40">
        <v>0.11235955056179317</v>
      </c>
    </row>
    <row r="41" spans="1:17" x14ac:dyDescent="0.35">
      <c r="A41" s="2">
        <v>12</v>
      </c>
      <c r="B41" s="1">
        <v>0.13996</v>
      </c>
      <c r="C41" s="1">
        <v>0.13991000000000001</v>
      </c>
      <c r="D41" s="1">
        <v>3.5724492712199553E-2</v>
      </c>
      <c r="E41" s="1">
        <v>0.13846495772606601</v>
      </c>
      <c r="F41" s="1">
        <v>0.139871099770845</v>
      </c>
      <c r="G41" s="1">
        <v>1.9238627076847E-3</v>
      </c>
      <c r="H41" s="1">
        <v>5.49365171612859E-3</v>
      </c>
      <c r="L41">
        <v>12</v>
      </c>
      <c r="M41">
        <v>0.13996</v>
      </c>
      <c r="N41">
        <v>0.13991000000000001</v>
      </c>
      <c r="O41">
        <v>0.13991000000000001</v>
      </c>
      <c r="P41">
        <v>3.5720000000000002E-2</v>
      </c>
      <c r="Q41">
        <v>3.5724492712199553E-2</v>
      </c>
    </row>
    <row r="42" spans="1:17" x14ac:dyDescent="0.35">
      <c r="A42" s="2">
        <v>13</v>
      </c>
      <c r="B42" s="1">
        <v>0.13399</v>
      </c>
      <c r="C42" s="1">
        <v>0.13394</v>
      </c>
      <c r="D42" s="1">
        <v>3.7316217628177099E-2</v>
      </c>
      <c r="E42" s="1">
        <v>0.132047608856837</v>
      </c>
      <c r="F42" s="1">
        <v>0.13192490583319699</v>
      </c>
      <c r="G42" s="1">
        <v>1.5480029544177401E-3</v>
      </c>
      <c r="H42" s="1">
        <v>4.1016510412497098E-3</v>
      </c>
      <c r="L42">
        <v>13</v>
      </c>
      <c r="M42">
        <v>0.13399</v>
      </c>
      <c r="N42">
        <v>0.13394</v>
      </c>
      <c r="O42">
        <v>0.13394</v>
      </c>
      <c r="P42">
        <v>3.7319999999999999E-2</v>
      </c>
      <c r="Q42">
        <v>3.7316217628177099E-2</v>
      </c>
    </row>
    <row r="43" spans="1:17" x14ac:dyDescent="0.35">
      <c r="A43" s="2">
        <v>14</v>
      </c>
      <c r="B43" s="1">
        <v>0.12933</v>
      </c>
      <c r="C43" s="1">
        <v>0.12928000000000001</v>
      </c>
      <c r="D43" s="1">
        <v>3.8660790226547975E-2</v>
      </c>
      <c r="E43" s="1">
        <v>0.12788719095893999</v>
      </c>
      <c r="F43" s="1">
        <v>0.12802395749713999</v>
      </c>
      <c r="G43" s="1">
        <v>1.01225564067489E-3</v>
      </c>
      <c r="H43" s="1">
        <v>3.1582001007558198E-3</v>
      </c>
      <c r="L43">
        <v>14</v>
      </c>
      <c r="M43">
        <v>0.12933</v>
      </c>
      <c r="N43">
        <v>0.12928000000000001</v>
      </c>
      <c r="O43">
        <v>0.12928000000000001</v>
      </c>
      <c r="P43">
        <v>3.866E-2</v>
      </c>
      <c r="Q43">
        <v>3.8660790226547975E-2</v>
      </c>
    </row>
    <row r="44" spans="1:17" x14ac:dyDescent="0.35">
      <c r="A44" s="2">
        <v>15</v>
      </c>
      <c r="B44" s="1">
        <v>0.12717000000000001</v>
      </c>
      <c r="C44" s="1">
        <v>0.12640999999999999</v>
      </c>
      <c r="D44" s="1">
        <v>0.59762522607534063</v>
      </c>
      <c r="E44" s="1">
        <v>0.12548712021834599</v>
      </c>
      <c r="F44" s="1">
        <v>0.12549594404917</v>
      </c>
      <c r="G44" s="1">
        <v>4.6316016924739198E-4</v>
      </c>
      <c r="H44" s="1">
        <v>1.42804375875576E-3</v>
      </c>
      <c r="L44">
        <v>15</v>
      </c>
      <c r="M44">
        <v>0.12717000000000001</v>
      </c>
      <c r="N44">
        <v>0.12642999999999999</v>
      </c>
      <c r="O44">
        <v>0.12640999999999999</v>
      </c>
      <c r="P44">
        <v>0.58189999999999997</v>
      </c>
      <c r="Q44">
        <v>0.59762522607534063</v>
      </c>
    </row>
    <row r="45" spans="1:17" x14ac:dyDescent="0.35">
      <c r="A45" s="2">
        <v>16</v>
      </c>
      <c r="B45" s="1">
        <v>0.125</v>
      </c>
      <c r="C45" s="1">
        <v>0.12499</v>
      </c>
      <c r="D45" s="1">
        <v>7.9999999999968985E-3</v>
      </c>
      <c r="E45" s="1">
        <v>0.121317296254929</v>
      </c>
      <c r="F45" s="1">
        <v>0.119672805245516</v>
      </c>
      <c r="G45" s="1">
        <v>3.2329647726100702E-3</v>
      </c>
      <c r="H45" s="1">
        <v>8.1060239540867596E-3</v>
      </c>
      <c r="L45">
        <v>16</v>
      </c>
      <c r="M45">
        <v>0.125</v>
      </c>
      <c r="N45">
        <v>0.12499</v>
      </c>
      <c r="O45">
        <v>0.12499</v>
      </c>
      <c r="P45">
        <v>8.0000000000000002E-3</v>
      </c>
      <c r="Q45">
        <v>7.9999999999968985E-3</v>
      </c>
    </row>
    <row r="46" spans="1:17" x14ac:dyDescent="0.35">
      <c r="A46" s="2">
        <v>17</v>
      </c>
      <c r="B46" s="1">
        <v>0.1172</v>
      </c>
      <c r="C46" s="1">
        <v>0.11698</v>
      </c>
      <c r="D46" s="1">
        <v>0.18771331058020305</v>
      </c>
      <c r="E46" s="1">
        <v>0.115688411957935</v>
      </c>
      <c r="F46" s="1">
        <v>0.11569400127731</v>
      </c>
      <c r="G46" s="1">
        <v>1.17785651371153E-3</v>
      </c>
      <c r="H46" s="1">
        <v>3.4255320231352001E-3</v>
      </c>
      <c r="L46">
        <v>17</v>
      </c>
      <c r="M46">
        <v>0.1172</v>
      </c>
      <c r="N46">
        <v>0.11711000000000001</v>
      </c>
      <c r="O46">
        <v>0.11698</v>
      </c>
      <c r="P46">
        <v>7.6789999999999997E-2</v>
      </c>
      <c r="Q46">
        <v>0.18771331058020305</v>
      </c>
    </row>
    <row r="47" spans="1:17" x14ac:dyDescent="0.35">
      <c r="A47" s="2">
        <v>18</v>
      </c>
      <c r="B47" s="1">
        <v>0.11552</v>
      </c>
      <c r="C47" s="1">
        <v>0.11516999999999999</v>
      </c>
      <c r="D47" s="1">
        <v>0.30297783933518274</v>
      </c>
      <c r="E47" s="1">
        <v>0.112692426928631</v>
      </c>
      <c r="F47" s="1">
        <v>0.112703851304923</v>
      </c>
      <c r="G47" s="1">
        <v>1.00285200300548E-3</v>
      </c>
      <c r="H47" s="1">
        <v>3.8155397817297302E-3</v>
      </c>
      <c r="L47">
        <v>18</v>
      </c>
      <c r="M47">
        <v>0.11552</v>
      </c>
      <c r="N47">
        <v>0.11548</v>
      </c>
      <c r="O47">
        <v>0.11516999999999999</v>
      </c>
      <c r="P47">
        <v>3.4630000000000001E-2</v>
      </c>
      <c r="Q47">
        <v>0.30297783933518274</v>
      </c>
    </row>
    <row r="48" spans="1:17" x14ac:dyDescent="0.35">
      <c r="A48" s="2">
        <v>19</v>
      </c>
      <c r="B48" s="1">
        <v>0.11226999999999999</v>
      </c>
      <c r="C48" s="1">
        <v>0.11210000000000001</v>
      </c>
      <c r="D48" s="1">
        <v>0.15142068228377092</v>
      </c>
      <c r="E48" s="1">
        <v>0.110498062288232</v>
      </c>
      <c r="F48" s="1">
        <v>0.11078534524549299</v>
      </c>
      <c r="G48" s="1">
        <v>1.1069071854918199E-3</v>
      </c>
      <c r="H48" s="1">
        <v>3.4323497306416499E-3</v>
      </c>
      <c r="L48">
        <v>19</v>
      </c>
      <c r="M48">
        <v>0.11226999999999999</v>
      </c>
      <c r="N48">
        <v>0.11217000000000001</v>
      </c>
      <c r="O48">
        <v>0.11210000000000001</v>
      </c>
      <c r="P48">
        <v>8.9069999999999996E-2</v>
      </c>
      <c r="Q48">
        <v>0.15142068228377092</v>
      </c>
    </row>
    <row r="49" spans="1:17" x14ac:dyDescent="0.35">
      <c r="A49" s="2">
        <v>20</v>
      </c>
      <c r="B49" s="1">
        <v>0.11138000000000001</v>
      </c>
      <c r="C49" s="1">
        <v>0.11132</v>
      </c>
      <c r="D49" s="1">
        <v>5.3869635482137267E-2</v>
      </c>
      <c r="E49" s="1">
        <v>0.108951657604049</v>
      </c>
      <c r="F49" s="1">
        <v>0.109053447739157</v>
      </c>
      <c r="G49" s="1">
        <v>1.5824187163000301E-3</v>
      </c>
      <c r="H49" s="1">
        <v>4.9721966293042701E-3</v>
      </c>
      <c r="L49">
        <v>20</v>
      </c>
      <c r="M49">
        <v>0.11138000000000001</v>
      </c>
      <c r="N49">
        <v>0.11133</v>
      </c>
      <c r="O49">
        <v>0.11132</v>
      </c>
      <c r="P49">
        <v>4.4889999999999999E-2</v>
      </c>
      <c r="Q49">
        <v>5.3869635482137267E-2</v>
      </c>
    </row>
  </sheetData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8353-E782-422C-9DE5-3DC1911A9D5E}">
  <dimension ref="A1:T36"/>
  <sheetViews>
    <sheetView workbookViewId="0">
      <selection activeCell="A22" sqref="A22:H36"/>
    </sheetView>
  </sheetViews>
  <sheetFormatPr defaultRowHeight="14.5" x14ac:dyDescent="0.35"/>
  <cols>
    <col min="3" max="3" width="17.453125" customWidth="1"/>
    <col min="5" max="5" width="15.906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35">
      <c r="A2">
        <v>3</v>
      </c>
      <c r="B2">
        <v>0.5</v>
      </c>
      <c r="C2">
        <v>0.49998999999999999</v>
      </c>
      <c r="D2">
        <v>2E-3</v>
      </c>
      <c r="E2">
        <f>ROUND(new2__210[[#This Row],[Max_tuned]],5)</f>
        <v>0.49998999999999999</v>
      </c>
      <c r="F2">
        <f>(prev11[[#This Row],[  Best known radius ]]-prev11[[#This Row],[New results]])/prev11[[#This Row],[  Best known radius ]]*100</f>
        <v>2.0000000000020002E-3</v>
      </c>
      <c r="J2">
        <v>3</v>
      </c>
      <c r="K2">
        <v>0.49997941318424399</v>
      </c>
      <c r="L2">
        <v>0.43799105475630901</v>
      </c>
      <c r="M2">
        <v>0.49945153219077998</v>
      </c>
      <c r="N2">
        <v>8.3406010080457907E-2</v>
      </c>
      <c r="O2">
        <v>0.33287362288042299</v>
      </c>
      <c r="P2">
        <v>0.49999284265571498</v>
      </c>
      <c r="Q2">
        <v>0.49998137669718501</v>
      </c>
      <c r="R2">
        <v>0.49998118489181798</v>
      </c>
      <c r="S2">
        <v>7.90300208416823E-6</v>
      </c>
      <c r="T2">
        <v>2.7582418429872298E-5</v>
      </c>
    </row>
    <row r="3" spans="1:20" x14ac:dyDescent="0.35">
      <c r="A3">
        <v>4</v>
      </c>
      <c r="B3">
        <v>0.37709999999999999</v>
      </c>
      <c r="C3">
        <v>0.37689</v>
      </c>
      <c r="D3">
        <v>5.5690000000000003E-2</v>
      </c>
      <c r="E3">
        <f>ROUND(new2__210[[#This Row],[Max_tuned]],5)</f>
        <v>0.37686999999999998</v>
      </c>
      <c r="F3">
        <f>(prev11[[#This Row],[  Best known radius ]]-prev11[[#This Row],[New results]])/prev11[[#This Row],[  Best known radius ]]*100</f>
        <v>6.0991779368869799E-2</v>
      </c>
      <c r="J3">
        <v>4</v>
      </c>
      <c r="K3">
        <v>0.37614744774340603</v>
      </c>
      <c r="L3">
        <v>0.32760746006496799</v>
      </c>
      <c r="M3">
        <v>0.34468632165657997</v>
      </c>
      <c r="N3">
        <v>3.8728471900397E-2</v>
      </c>
      <c r="O3">
        <v>0.20800763187337001</v>
      </c>
      <c r="P3">
        <v>0.37687064216905503</v>
      </c>
      <c r="Q3">
        <v>0.37678821676958602</v>
      </c>
      <c r="R3">
        <v>0.37679829015114802</v>
      </c>
      <c r="S3">
        <v>5.4815082331793099E-5</v>
      </c>
      <c r="T3">
        <v>1.8181243989279201E-4</v>
      </c>
    </row>
    <row r="4" spans="1:20" x14ac:dyDescent="0.35">
      <c r="A4">
        <v>5</v>
      </c>
      <c r="B4">
        <v>0.34599999999999997</v>
      </c>
      <c r="C4">
        <v>0.34566000000000002</v>
      </c>
      <c r="D4">
        <v>9.8269999999999996E-2</v>
      </c>
      <c r="E4">
        <f>ROUND(new2__210[[#This Row],[Max_tuned]],5)</f>
        <v>0.34562999999999999</v>
      </c>
      <c r="F4">
        <f>(prev11[[#This Row],[  Best known radius ]]-prev11[[#This Row],[New results]])/prev11[[#This Row],[  Best known radius ]]*100</f>
        <v>0.10693641618496576</v>
      </c>
      <c r="J4">
        <v>5</v>
      </c>
      <c r="K4">
        <v>0.34520411001440898</v>
      </c>
      <c r="L4">
        <v>0.29232543118556897</v>
      </c>
      <c r="M4">
        <v>0.28759298050465298</v>
      </c>
      <c r="N4">
        <v>3.5846634886121699E-2</v>
      </c>
      <c r="O4">
        <v>0.20198521463021801</v>
      </c>
      <c r="P4">
        <v>0.34562977715645199</v>
      </c>
      <c r="Q4">
        <v>0.34544868410051299</v>
      </c>
      <c r="R4">
        <v>0.34541343003005998</v>
      </c>
      <c r="S4">
        <v>1.03226323801675E-4</v>
      </c>
      <c r="T4">
        <v>3.0085585661066E-4</v>
      </c>
    </row>
    <row r="5" spans="1:20" x14ac:dyDescent="0.35">
      <c r="A5">
        <v>6</v>
      </c>
      <c r="B5">
        <v>0.31169999999999998</v>
      </c>
      <c r="C5">
        <v>0.31152000000000002</v>
      </c>
      <c r="D5">
        <v>5.774E-2</v>
      </c>
      <c r="E5">
        <f>ROUND(new2__210[[#This Row],[Max_tuned]],5)</f>
        <v>0.31152000000000002</v>
      </c>
      <c r="F5">
        <f>(prev11[[#This Row],[  Best known radius ]]-prev11[[#This Row],[New results]])/prev11[[#This Row],[  Best known radius ]]*100</f>
        <v>5.7747834456194413E-2</v>
      </c>
      <c r="J5">
        <v>6</v>
      </c>
      <c r="K5">
        <v>0.31079420917749101</v>
      </c>
      <c r="L5">
        <v>0.26521247365264999</v>
      </c>
      <c r="M5">
        <v>0.269166363005927</v>
      </c>
      <c r="N5">
        <v>2.4651327825256999E-2</v>
      </c>
      <c r="O5">
        <v>0.198961016450793</v>
      </c>
      <c r="P5">
        <v>0.31151543307990298</v>
      </c>
      <c r="Q5">
        <v>0.30981129941942898</v>
      </c>
      <c r="R5">
        <v>0.311429607656527</v>
      </c>
      <c r="S5">
        <v>2.4063374429202501E-3</v>
      </c>
      <c r="T5">
        <v>6.2027346609406803E-3</v>
      </c>
    </row>
    <row r="6" spans="1:20" x14ac:dyDescent="0.35">
      <c r="A6">
        <v>7</v>
      </c>
      <c r="B6">
        <v>0.29470000000000002</v>
      </c>
      <c r="C6">
        <v>0.29441000000000001</v>
      </c>
      <c r="D6">
        <v>9.8409999999999997E-2</v>
      </c>
      <c r="E6">
        <f>ROUND(new2__210[[#This Row],[Max_tuned]],5)</f>
        <v>0.29446</v>
      </c>
      <c r="F6">
        <f>(prev11[[#This Row],[  Best known radius ]]-prev11[[#This Row],[New results]])/prev11[[#This Row],[  Best known radius ]]*100</f>
        <v>8.1438751272486579E-2</v>
      </c>
      <c r="J6">
        <v>7</v>
      </c>
      <c r="K6">
        <v>0.29389211801186499</v>
      </c>
      <c r="L6">
        <v>0.24832995812620601</v>
      </c>
      <c r="M6">
        <v>0.25184342620080002</v>
      </c>
      <c r="N6">
        <v>2.70838543080161E-2</v>
      </c>
      <c r="O6">
        <v>0.18534275275380099</v>
      </c>
      <c r="P6">
        <v>0.294459489486881</v>
      </c>
      <c r="Q6">
        <v>0.29319168184239203</v>
      </c>
      <c r="R6">
        <v>0.29276823632083798</v>
      </c>
      <c r="S6">
        <v>7.1338882961200195E-4</v>
      </c>
      <c r="T6">
        <v>1.98184261245127E-3</v>
      </c>
    </row>
    <row r="7" spans="1:20" x14ac:dyDescent="0.35">
      <c r="A7">
        <v>8</v>
      </c>
      <c r="B7">
        <v>0.28110000000000002</v>
      </c>
      <c r="C7">
        <v>0.28083000000000002</v>
      </c>
      <c r="D7">
        <v>9.6049999999999996E-2</v>
      </c>
      <c r="E7">
        <f>ROUND(new2__210[[#This Row],[Max_tuned]],5)</f>
        <v>0.28083999999999998</v>
      </c>
      <c r="F7">
        <f>(prev11[[#This Row],[  Best known radius ]]-prev11[[#This Row],[New results]])/prev11[[#This Row],[  Best known radius ]]*100</f>
        <v>9.249377445750194E-2</v>
      </c>
      <c r="J7">
        <v>8</v>
      </c>
      <c r="K7">
        <v>0.27985950305964802</v>
      </c>
      <c r="L7">
        <v>0.236037522996043</v>
      </c>
      <c r="M7">
        <v>0.249484333323063</v>
      </c>
      <c r="N7">
        <v>2.8161018086547199E-2</v>
      </c>
      <c r="O7">
        <v>0.187280617606361</v>
      </c>
      <c r="P7">
        <v>0.28084284970370899</v>
      </c>
      <c r="Q7">
        <v>0.27854533439272</v>
      </c>
      <c r="R7">
        <v>0.277217755516039</v>
      </c>
      <c r="S7">
        <v>2.1762822348463302E-3</v>
      </c>
      <c r="T7">
        <v>7.3196277782139304E-3</v>
      </c>
    </row>
    <row r="8" spans="1:20" x14ac:dyDescent="0.35">
      <c r="A8">
        <v>9</v>
      </c>
      <c r="B8">
        <v>0.27289999999999998</v>
      </c>
      <c r="C8">
        <v>0.27272000000000002</v>
      </c>
      <c r="D8">
        <v>6.5960000000000005E-2</v>
      </c>
      <c r="E8">
        <f>ROUND(new2__210[[#This Row],[Max_tuned]],5)</f>
        <v>0.27272999999999997</v>
      </c>
      <c r="F8">
        <f>(prev11[[#This Row],[  Best known radius ]]-prev11[[#This Row],[New results]])/prev11[[#This Row],[  Best known radius ]]*100</f>
        <v>6.229388054232448E-2</v>
      </c>
      <c r="J8">
        <v>9</v>
      </c>
      <c r="K8">
        <v>0.267704672456822</v>
      </c>
      <c r="L8">
        <v>0.221579367798349</v>
      </c>
      <c r="M8">
        <v>0.22618711042510101</v>
      </c>
      <c r="N8">
        <v>2.9186172020991798E-2</v>
      </c>
      <c r="O8">
        <v>0.166502792712755</v>
      </c>
      <c r="P8">
        <v>0.27272575945724198</v>
      </c>
      <c r="Q8">
        <v>0.269073337611894</v>
      </c>
      <c r="R8">
        <v>0.26864688588157198</v>
      </c>
      <c r="S8">
        <v>2.7882898116199399E-3</v>
      </c>
      <c r="T8">
        <v>8.7524736222772109E-3</v>
      </c>
    </row>
    <row r="9" spans="1:20" x14ac:dyDescent="0.35">
      <c r="A9">
        <v>10</v>
      </c>
      <c r="B9">
        <v>0.26219999999999999</v>
      </c>
      <c r="C9">
        <v>0.26196999999999998</v>
      </c>
      <c r="D9">
        <v>8.7720000000000006E-2</v>
      </c>
      <c r="E9">
        <f>ROUND(new2__210[[#This Row],[Max_tuned]],5)</f>
        <v>0.26200000000000001</v>
      </c>
      <c r="F9">
        <f>(prev11[[#This Row],[  Best known radius ]]-prev11[[#This Row],[New results]])/prev11[[#This Row],[  Best known radius ]]*100</f>
        <v>7.6277650648351625E-2</v>
      </c>
      <c r="J9">
        <v>10</v>
      </c>
      <c r="K9">
        <v>0.25702735097659302</v>
      </c>
      <c r="L9">
        <v>0.207431105733209</v>
      </c>
      <c r="M9">
        <v>0.20808778449125401</v>
      </c>
      <c r="N9">
        <v>2.7871151265878E-2</v>
      </c>
      <c r="O9">
        <v>0.18523280186813401</v>
      </c>
      <c r="P9">
        <v>0.261996710563563</v>
      </c>
      <c r="Q9">
        <v>0.25606528698591502</v>
      </c>
      <c r="R9">
        <v>0.25479323634879503</v>
      </c>
      <c r="S9">
        <v>3.3022982228091999E-3</v>
      </c>
      <c r="T9">
        <v>9.1986513992768897E-3</v>
      </c>
    </row>
    <row r="10" spans="1:20" x14ac:dyDescent="0.35">
      <c r="A10">
        <v>11</v>
      </c>
      <c r="B10">
        <v>0.25440000000000002</v>
      </c>
      <c r="C10">
        <v>0.25209999999999999</v>
      </c>
      <c r="D10">
        <v>0.90408999999999995</v>
      </c>
      <c r="E10">
        <f>ROUND(new2__210[[#This Row],[Max_tuned]],5)</f>
        <v>0.25017</v>
      </c>
      <c r="F10">
        <f>(prev11[[#This Row],[  Best known radius ]]-prev11[[#This Row],[New results]])/prev11[[#This Row],[  Best known radius ]]*100</f>
        <v>1.6627358490566082</v>
      </c>
      <c r="J10">
        <v>11</v>
      </c>
      <c r="K10">
        <v>0.24978050320846501</v>
      </c>
      <c r="L10">
        <v>0.19438477877296201</v>
      </c>
      <c r="M10">
        <v>0.19460086794012499</v>
      </c>
      <c r="N10">
        <v>2.4263154011698599E-2</v>
      </c>
      <c r="O10">
        <v>0.147165687298043</v>
      </c>
      <c r="P10">
        <v>0.250168562604412</v>
      </c>
      <c r="Q10">
        <v>0.24999120853923201</v>
      </c>
      <c r="R10">
        <v>0.24997587171244301</v>
      </c>
      <c r="S10">
        <v>5.9788043084854502E-5</v>
      </c>
      <c r="T10">
        <v>2.6172483550504499E-4</v>
      </c>
    </row>
    <row r="11" spans="1:20" x14ac:dyDescent="0.35">
      <c r="A11">
        <v>12</v>
      </c>
      <c r="B11">
        <v>0.25</v>
      </c>
      <c r="C11">
        <v>0.24997</v>
      </c>
      <c r="D11">
        <v>1.2E-2</v>
      </c>
      <c r="E11">
        <f>ROUND(new2__210[[#This Row],[Max_tuned]],5)</f>
        <v>0.24998000000000001</v>
      </c>
      <c r="F11">
        <f>(prev11[[#This Row],[  Best known radius ]]-prev11[[#This Row],[New results]])/prev11[[#This Row],[  Best known radius ]]*100</f>
        <v>7.9999999999968985E-3</v>
      </c>
      <c r="J11">
        <v>12</v>
      </c>
      <c r="K11">
        <v>0.248677696544681</v>
      </c>
      <c r="L11">
        <v>0.185024592623384</v>
      </c>
      <c r="M11">
        <v>0.18595223067056699</v>
      </c>
      <c r="N11">
        <v>2.1276032513018399E-2</v>
      </c>
      <c r="O11">
        <v>0.16381366322965801</v>
      </c>
      <c r="P11">
        <v>0.249983343315968</v>
      </c>
      <c r="Q11">
        <v>0.249963513650692</v>
      </c>
      <c r="R11">
        <v>0.24996379902097199</v>
      </c>
      <c r="S11">
        <v>9.1772545814160394E-6</v>
      </c>
      <c r="T11">
        <v>3.7492965359958698E-5</v>
      </c>
    </row>
    <row r="12" spans="1:20" x14ac:dyDescent="0.35">
      <c r="A12">
        <v>13</v>
      </c>
      <c r="B12">
        <v>0.22700000000000001</v>
      </c>
      <c r="C12">
        <v>0.22636000000000001</v>
      </c>
      <c r="D12">
        <v>0.28194000000000002</v>
      </c>
      <c r="E12">
        <f>ROUND(new2__210[[#This Row],[Max_tuned]],5)</f>
        <v>0.22667000000000001</v>
      </c>
      <c r="F12">
        <f>(prev11[[#This Row],[  Best known radius ]]-prev11[[#This Row],[New results]])/prev11[[#This Row],[  Best known radius ]]*100</f>
        <v>0.14537444933920571</v>
      </c>
      <c r="J12">
        <v>13</v>
      </c>
      <c r="K12">
        <v>0.21946616012782</v>
      </c>
      <c r="L12">
        <v>0.177950264177305</v>
      </c>
      <c r="M12">
        <v>0.178173163921828</v>
      </c>
      <c r="N12">
        <v>1.91648260930764E-2</v>
      </c>
      <c r="O12">
        <v>0.14269425366522701</v>
      </c>
      <c r="P12">
        <v>0.22667296453173399</v>
      </c>
      <c r="Q12">
        <v>0.22319431970870601</v>
      </c>
      <c r="R12">
        <v>0.22349532377141601</v>
      </c>
      <c r="S12">
        <v>2.49794631855076E-3</v>
      </c>
      <c r="T12">
        <v>8.6387271708923408E-3</v>
      </c>
    </row>
    <row r="13" spans="1:20" x14ac:dyDescent="0.35">
      <c r="A13">
        <v>14</v>
      </c>
      <c r="B13">
        <v>0.22009999999999999</v>
      </c>
      <c r="C13">
        <v>0.21869</v>
      </c>
      <c r="D13">
        <v>0.64061999999999997</v>
      </c>
      <c r="E13">
        <f>ROUND(new2__210[[#This Row],[Max_tuned]],5)</f>
        <v>0.22001000000000001</v>
      </c>
      <c r="F13">
        <f>(prev11[[#This Row],[  Best known radius ]]-prev11[[#This Row],[New results]])/prev11[[#This Row],[  Best known radius ]]*100</f>
        <v>4.0890504316210358E-2</v>
      </c>
      <c r="J13">
        <v>14</v>
      </c>
      <c r="K13">
        <v>0.21374602675755699</v>
      </c>
      <c r="L13">
        <v>0.17045992249054301</v>
      </c>
      <c r="M13">
        <v>0.17240510927133401</v>
      </c>
      <c r="N13">
        <v>1.73344700968498E-2</v>
      </c>
      <c r="O13">
        <v>0.140559641668667</v>
      </c>
      <c r="P13">
        <v>0.22001462442285899</v>
      </c>
      <c r="Q13">
        <v>0.21406467751730299</v>
      </c>
      <c r="R13">
        <v>0.21405836369495301</v>
      </c>
      <c r="S13">
        <v>3.5775614389903102E-3</v>
      </c>
      <c r="T13">
        <v>1.27560521927818E-2</v>
      </c>
    </row>
    <row r="14" spans="1:20" x14ac:dyDescent="0.35">
      <c r="A14">
        <v>15</v>
      </c>
      <c r="B14">
        <v>0.21249999999999999</v>
      </c>
      <c r="C14">
        <v>0.21174000000000001</v>
      </c>
      <c r="D14">
        <v>0.35765000000000002</v>
      </c>
      <c r="E14">
        <f>ROUND(new2__210[[#This Row],[Max_tuned]],5)</f>
        <v>0.21153</v>
      </c>
      <c r="F14">
        <f>(prev11[[#This Row],[  Best known radius ]]-prev11[[#This Row],[New results]])/prev11[[#This Row],[  Best known radius ]]*100</f>
        <v>0.45647058823529352</v>
      </c>
      <c r="J14">
        <v>15</v>
      </c>
      <c r="K14">
        <v>0.20558263907982399</v>
      </c>
      <c r="L14">
        <v>0.165862535135996</v>
      </c>
      <c r="M14">
        <v>0.168446701641427</v>
      </c>
      <c r="N14">
        <v>1.6899306119232901E-2</v>
      </c>
      <c r="O14">
        <v>0.15178591369661101</v>
      </c>
      <c r="P14">
        <v>0.21153266032715901</v>
      </c>
      <c r="Q14">
        <v>0.20679081917884801</v>
      </c>
      <c r="R14">
        <v>0.20712290468219</v>
      </c>
      <c r="S14">
        <v>2.8066844769820999E-3</v>
      </c>
      <c r="T14">
        <v>1.1560226428056399E-2</v>
      </c>
    </row>
    <row r="15" spans="1:20" x14ac:dyDescent="0.35">
      <c r="A15">
        <v>16</v>
      </c>
      <c r="B15">
        <v>0.20760000000000001</v>
      </c>
      <c r="C15">
        <v>0.2072</v>
      </c>
      <c r="D15">
        <v>0.19267999999999999</v>
      </c>
      <c r="E15">
        <f>ROUND(new2__210[[#This Row],[Max_tuned]],5)</f>
        <v>0.20535</v>
      </c>
      <c r="F15">
        <f>(prev11[[#This Row],[  Best known radius ]]-prev11[[#This Row],[New results]])/prev11[[#This Row],[  Best known radius ]]*100</f>
        <v>1.083815028901735</v>
      </c>
      <c r="J15">
        <v>16</v>
      </c>
      <c r="K15">
        <v>0.19698993170345</v>
      </c>
      <c r="L15">
        <v>0.16165134063661299</v>
      </c>
      <c r="M15">
        <v>0.16614551092789501</v>
      </c>
      <c r="N15">
        <v>1.6907437765912699E-2</v>
      </c>
      <c r="O15">
        <v>0.114794381928968</v>
      </c>
      <c r="P15">
        <v>0.205353211631852</v>
      </c>
      <c r="Q15">
        <v>0.19926742331782801</v>
      </c>
      <c r="R15">
        <v>0.20035972200728799</v>
      </c>
      <c r="S15">
        <v>3.84108136259284E-3</v>
      </c>
      <c r="T15">
        <v>1.33400900776127E-2</v>
      </c>
    </row>
    <row r="22" spans="1:8" x14ac:dyDescent="0.35">
      <c r="A22" s="5" t="s">
        <v>0</v>
      </c>
      <c r="B22" s="4" t="s">
        <v>1</v>
      </c>
      <c r="C22" s="4" t="s">
        <v>2</v>
      </c>
      <c r="D22" s="4" t="s">
        <v>3</v>
      </c>
      <c r="E22" s="1" t="s">
        <v>23</v>
      </c>
      <c r="F22" s="1" t="s">
        <v>24</v>
      </c>
      <c r="G22" s="1" t="s">
        <v>25</v>
      </c>
      <c r="H22" s="1" t="s">
        <v>22</v>
      </c>
    </row>
    <row r="23" spans="1:8" x14ac:dyDescent="0.35">
      <c r="A23" s="4">
        <v>3</v>
      </c>
      <c r="B23" s="1">
        <v>0.5</v>
      </c>
      <c r="C23" s="1">
        <v>0.49998999999999999</v>
      </c>
      <c r="D23" s="1">
        <v>2.0000000000020002E-3</v>
      </c>
      <c r="E23" s="1">
        <v>0.49998137669718501</v>
      </c>
      <c r="F23" s="1">
        <v>0.49998118489181798</v>
      </c>
      <c r="G23" s="1">
        <v>7.90300208416823E-6</v>
      </c>
      <c r="H23" s="1">
        <v>2.7582418429872298E-5</v>
      </c>
    </row>
    <row r="24" spans="1:8" x14ac:dyDescent="0.35">
      <c r="A24" s="4">
        <v>4</v>
      </c>
      <c r="B24" s="1">
        <v>0.37709999999999999</v>
      </c>
      <c r="C24" s="1">
        <v>0.37686999999999998</v>
      </c>
      <c r="D24" s="1">
        <v>6.0991779368869799E-2</v>
      </c>
      <c r="E24" s="1">
        <v>0.37678821676958602</v>
      </c>
      <c r="F24" s="1">
        <v>0.37679829015114802</v>
      </c>
      <c r="G24" s="1">
        <v>5.4815082331793099E-5</v>
      </c>
      <c r="H24" s="1">
        <v>1.8181243989279201E-4</v>
      </c>
    </row>
    <row r="25" spans="1:8" x14ac:dyDescent="0.35">
      <c r="A25" s="4">
        <v>5</v>
      </c>
      <c r="B25" s="1">
        <v>0.34599999999999997</v>
      </c>
      <c r="C25" s="1">
        <v>0.34562999999999999</v>
      </c>
      <c r="D25" s="1">
        <v>0.10693641618496576</v>
      </c>
      <c r="E25" s="1">
        <v>0.34544868410051299</v>
      </c>
      <c r="F25" s="1">
        <v>0.34541343003005998</v>
      </c>
      <c r="G25" s="1">
        <v>1.03226323801675E-4</v>
      </c>
      <c r="H25" s="1">
        <v>3.0085585661066E-4</v>
      </c>
    </row>
    <row r="26" spans="1:8" x14ac:dyDescent="0.35">
      <c r="A26" s="4">
        <v>6</v>
      </c>
      <c r="B26" s="1">
        <v>0.31169999999999998</v>
      </c>
      <c r="C26" s="1">
        <v>0.31152000000000002</v>
      </c>
      <c r="D26" s="1">
        <v>5.7747834456194413E-2</v>
      </c>
      <c r="E26" s="1">
        <v>0.30981129941942898</v>
      </c>
      <c r="F26" s="1">
        <v>0.311429607656527</v>
      </c>
      <c r="G26" s="1">
        <v>2.4063374429202501E-3</v>
      </c>
      <c r="H26" s="1">
        <v>6.2027346609406803E-3</v>
      </c>
    </row>
    <row r="27" spans="1:8" x14ac:dyDescent="0.35">
      <c r="A27" s="4">
        <v>7</v>
      </c>
      <c r="B27" s="1">
        <v>0.29470000000000002</v>
      </c>
      <c r="C27" s="1">
        <v>0.29446</v>
      </c>
      <c r="D27" s="1">
        <v>8.1438751272486579E-2</v>
      </c>
      <c r="E27" s="1">
        <v>0.29319168184239203</v>
      </c>
      <c r="F27" s="1">
        <v>0.29276823632083798</v>
      </c>
      <c r="G27" s="1">
        <v>7.1338882961200195E-4</v>
      </c>
      <c r="H27" s="1">
        <v>1.98184261245127E-3</v>
      </c>
    </row>
    <row r="28" spans="1:8" x14ac:dyDescent="0.35">
      <c r="A28" s="4">
        <v>8</v>
      </c>
      <c r="B28" s="1">
        <v>0.28110000000000002</v>
      </c>
      <c r="C28" s="1">
        <v>0.28083999999999998</v>
      </c>
      <c r="D28" s="1">
        <v>9.249377445750194E-2</v>
      </c>
      <c r="E28" s="1">
        <v>0.27854533439272</v>
      </c>
      <c r="F28" s="1">
        <v>0.277217755516039</v>
      </c>
      <c r="G28" s="1">
        <v>2.1762822348463302E-3</v>
      </c>
      <c r="H28" s="1">
        <v>7.3196277782139304E-3</v>
      </c>
    </row>
    <row r="29" spans="1:8" x14ac:dyDescent="0.35">
      <c r="A29" s="4">
        <v>9</v>
      </c>
      <c r="B29" s="1">
        <v>0.27289999999999998</v>
      </c>
      <c r="C29" s="1">
        <v>0.27272999999999997</v>
      </c>
      <c r="D29" s="1">
        <v>6.229388054232448E-2</v>
      </c>
      <c r="E29" s="1">
        <v>0.269073337611894</v>
      </c>
      <c r="F29" s="1">
        <v>0.26864688588157198</v>
      </c>
      <c r="G29" s="1">
        <v>2.7882898116199399E-3</v>
      </c>
      <c r="H29" s="1">
        <v>8.7524736222772109E-3</v>
      </c>
    </row>
    <row r="30" spans="1:8" x14ac:dyDescent="0.35">
      <c r="A30" s="4">
        <v>10</v>
      </c>
      <c r="B30" s="1">
        <v>0.26219999999999999</v>
      </c>
      <c r="C30" s="1">
        <v>0.26200000000000001</v>
      </c>
      <c r="D30" s="1">
        <v>7.6277650648351625E-2</v>
      </c>
      <c r="E30" s="1">
        <v>0.25606528698591502</v>
      </c>
      <c r="F30" s="1">
        <v>0.25479323634879503</v>
      </c>
      <c r="G30" s="1">
        <v>3.3022982228091999E-3</v>
      </c>
      <c r="H30" s="1">
        <v>9.1986513992768897E-3</v>
      </c>
    </row>
    <row r="31" spans="1:8" x14ac:dyDescent="0.35">
      <c r="A31" s="4">
        <v>11</v>
      </c>
      <c r="B31" s="1">
        <v>0.25440000000000002</v>
      </c>
      <c r="C31" s="1">
        <v>0.25017</v>
      </c>
      <c r="D31" s="1">
        <v>1.6627358490566082</v>
      </c>
      <c r="E31" s="1">
        <v>0.24999120853923201</v>
      </c>
      <c r="F31" s="1">
        <v>0.24997587171244301</v>
      </c>
      <c r="G31" s="1">
        <v>5.9788043084854502E-5</v>
      </c>
      <c r="H31" s="1">
        <v>2.6172483550504499E-4</v>
      </c>
    </row>
    <row r="32" spans="1:8" x14ac:dyDescent="0.35">
      <c r="A32" s="4">
        <v>12</v>
      </c>
      <c r="B32" s="1">
        <v>0.25</v>
      </c>
      <c r="C32" s="1">
        <v>0.24998000000000001</v>
      </c>
      <c r="D32" s="1">
        <v>7.9999999999968985E-3</v>
      </c>
      <c r="E32" s="1">
        <v>0.249963513650692</v>
      </c>
      <c r="F32" s="1">
        <v>0.24996379902097199</v>
      </c>
      <c r="G32" s="1">
        <v>9.1772545814160394E-6</v>
      </c>
      <c r="H32" s="1">
        <v>3.7492965359958698E-5</v>
      </c>
    </row>
    <row r="33" spans="1:8" x14ac:dyDescent="0.35">
      <c r="A33" s="4">
        <v>13</v>
      </c>
      <c r="B33" s="1">
        <v>0.22700000000000001</v>
      </c>
      <c r="C33" s="1">
        <v>0.22667000000000001</v>
      </c>
      <c r="D33" s="1">
        <v>0.14537444933920571</v>
      </c>
      <c r="E33" s="1">
        <v>0.22319431970870601</v>
      </c>
      <c r="F33" s="1">
        <v>0.22349532377141601</v>
      </c>
      <c r="G33" s="1">
        <v>2.49794631855076E-3</v>
      </c>
      <c r="H33" s="1">
        <v>8.6387271708923408E-3</v>
      </c>
    </row>
    <row r="34" spans="1:8" x14ac:dyDescent="0.35">
      <c r="A34" s="4">
        <v>14</v>
      </c>
      <c r="B34" s="1">
        <v>0.22009999999999999</v>
      </c>
      <c r="C34" s="1">
        <v>0.22001000000000001</v>
      </c>
      <c r="D34" s="1">
        <v>4.0890504316210358E-2</v>
      </c>
      <c r="E34" s="1">
        <v>0.21406467751730299</v>
      </c>
      <c r="F34" s="1">
        <v>0.21405836369495301</v>
      </c>
      <c r="G34" s="1">
        <v>3.5775614389903102E-3</v>
      </c>
      <c r="H34" s="1">
        <v>1.27560521927818E-2</v>
      </c>
    </row>
    <row r="35" spans="1:8" x14ac:dyDescent="0.35">
      <c r="A35" s="4">
        <v>15</v>
      </c>
      <c r="B35" s="1">
        <v>0.21249999999999999</v>
      </c>
      <c r="C35" s="1">
        <v>0.21153</v>
      </c>
      <c r="D35" s="1">
        <v>0.45647058823529352</v>
      </c>
      <c r="E35" s="1">
        <v>0.20679081917884801</v>
      </c>
      <c r="F35" s="1">
        <v>0.20712290468219</v>
      </c>
      <c r="G35" s="1">
        <v>2.8066844769820999E-3</v>
      </c>
      <c r="H35" s="1">
        <v>1.1560226428056399E-2</v>
      </c>
    </row>
    <row r="36" spans="1:8" x14ac:dyDescent="0.35">
      <c r="A36" s="4">
        <v>16</v>
      </c>
      <c r="B36" s="1">
        <v>0.20760000000000001</v>
      </c>
      <c r="C36" s="1">
        <v>0.20535</v>
      </c>
      <c r="D36" s="1">
        <v>1.083815028901735</v>
      </c>
      <c r="E36" s="1">
        <v>0.19926742331782801</v>
      </c>
      <c r="F36" s="1">
        <v>0.20035972200728799</v>
      </c>
      <c r="G36" s="1">
        <v>3.84108136259284E-3</v>
      </c>
      <c r="H36" s="1">
        <v>1.33400900776127E-2</v>
      </c>
    </row>
  </sheetData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5FCA-0BE5-44C9-864C-897553949D9D}">
  <dimension ref="A1:K21"/>
  <sheetViews>
    <sheetView workbookViewId="0">
      <selection activeCell="K21" sqref="A1:K21"/>
    </sheetView>
  </sheetViews>
  <sheetFormatPr defaultRowHeight="14.5" x14ac:dyDescent="0.35"/>
  <cols>
    <col min="1" max="1" width="12.6328125" bestFit="1" customWidth="1"/>
    <col min="2" max="2" width="14.90625" bestFit="1" customWidth="1"/>
    <col min="3" max="3" width="16.1796875" bestFit="1" customWidth="1"/>
    <col min="4" max="4" width="17.7265625" bestFit="1" customWidth="1"/>
    <col min="5" max="5" width="14" bestFit="1" customWidth="1"/>
    <col min="6" max="6" width="16.453125" bestFit="1" customWidth="1"/>
    <col min="7" max="7" width="12.7265625" bestFit="1" customWidth="1"/>
    <col min="8" max="8" width="13.90625" bestFit="1" customWidth="1"/>
    <col min="9" max="9" width="15.54296875" bestFit="1" customWidth="1"/>
    <col min="10" max="10" width="11.81640625" bestFit="1" customWidth="1"/>
    <col min="11" max="11" width="14.1796875" bestFit="1" customWidth="1"/>
  </cols>
  <sheetData>
    <row r="1" spans="1:11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35">
      <c r="A2">
        <v>1</v>
      </c>
      <c r="B2">
        <v>0.49995688834011298</v>
      </c>
      <c r="C2">
        <v>0.49463275050373201</v>
      </c>
      <c r="D2">
        <v>0.49826846893896398</v>
      </c>
      <c r="E2">
        <v>3.3293685858363301E-2</v>
      </c>
      <c r="F2">
        <v>0.49346803687909302</v>
      </c>
      <c r="G2">
        <v>0.49995688834011298</v>
      </c>
      <c r="H2">
        <v>0.49986222171445799</v>
      </c>
      <c r="I2">
        <v>0.49983788591186501</v>
      </c>
      <c r="J2">
        <v>5.0969576158501801E-5</v>
      </c>
      <c r="K2">
        <v>1.48603489430132E-4</v>
      </c>
    </row>
    <row r="3" spans="1:11" x14ac:dyDescent="0.35">
      <c r="A3">
        <v>2</v>
      </c>
      <c r="B3">
        <v>0.292868025449251</v>
      </c>
      <c r="C3">
        <v>0.28332990065764502</v>
      </c>
      <c r="D3">
        <v>0.29221251364628498</v>
      </c>
      <c r="E3">
        <v>1.5260293174391801E-2</v>
      </c>
      <c r="F3">
        <v>9.1575035090465204E-2</v>
      </c>
      <c r="G3">
        <v>0.292892893526986</v>
      </c>
      <c r="H3">
        <v>0.29288706887834098</v>
      </c>
      <c r="I3">
        <v>0.29289084008099803</v>
      </c>
      <c r="J3">
        <v>8.6079175093638702E-6</v>
      </c>
      <c r="K3">
        <v>3.53717539813281E-5</v>
      </c>
    </row>
    <row r="4" spans="1:11" x14ac:dyDescent="0.35">
      <c r="A4">
        <v>3</v>
      </c>
      <c r="B4">
        <v>0.25424324111087998</v>
      </c>
      <c r="C4">
        <v>0.24814620756929401</v>
      </c>
      <c r="D4">
        <v>0.25007609682848703</v>
      </c>
      <c r="E4">
        <v>1.30627547354558E-2</v>
      </c>
      <c r="F4">
        <v>0.12567775860878699</v>
      </c>
      <c r="G4">
        <v>0.25432282697670799</v>
      </c>
      <c r="H4">
        <v>0.25430065626549397</v>
      </c>
      <c r="I4">
        <v>0.25430010981954998</v>
      </c>
      <c r="J4">
        <v>1.01190827884523E-5</v>
      </c>
      <c r="K4">
        <v>4.18988762104777E-5</v>
      </c>
    </row>
    <row r="5" spans="1:11" x14ac:dyDescent="0.35">
      <c r="A5">
        <v>4</v>
      </c>
      <c r="B5">
        <v>0.24999889334467301</v>
      </c>
      <c r="C5">
        <v>0.22563264235994701</v>
      </c>
      <c r="D5">
        <v>0.24904416097151599</v>
      </c>
      <c r="E5">
        <v>3.0478499188886201E-2</v>
      </c>
      <c r="F5">
        <v>0.15021281946958001</v>
      </c>
      <c r="G5">
        <v>0.24999990955840801</v>
      </c>
      <c r="H5">
        <v>0.249998173368917</v>
      </c>
      <c r="I5">
        <v>0.249998376274878</v>
      </c>
      <c r="J5">
        <v>1.0479697212749699E-6</v>
      </c>
      <c r="K5">
        <v>4.2252653080221397E-6</v>
      </c>
    </row>
    <row r="6" spans="1:11" x14ac:dyDescent="0.35">
      <c r="A6">
        <v>5</v>
      </c>
      <c r="B6">
        <v>0.20698861885561901</v>
      </c>
      <c r="C6">
        <v>0.18161529567594301</v>
      </c>
      <c r="D6">
        <v>0.184476312955243</v>
      </c>
      <c r="E6">
        <v>1.49664040455986E-2</v>
      </c>
      <c r="F6">
        <v>0.12819347699011199</v>
      </c>
      <c r="G6">
        <v>0.20710231206778201</v>
      </c>
      <c r="H6">
        <v>0.20709269548874601</v>
      </c>
      <c r="I6">
        <v>0.207094755392569</v>
      </c>
      <c r="J6">
        <v>7.07728737174586E-6</v>
      </c>
      <c r="K6">
        <v>2.9380719088090098E-5</v>
      </c>
    </row>
    <row r="7" spans="1:11" x14ac:dyDescent="0.35">
      <c r="A7">
        <v>6</v>
      </c>
      <c r="B7">
        <v>0.187209971487514</v>
      </c>
      <c r="C7">
        <v>0.16731722781147901</v>
      </c>
      <c r="D7">
        <v>0.16848165988045999</v>
      </c>
      <c r="E7">
        <v>1.4740430478576301E-2</v>
      </c>
      <c r="F7">
        <v>0.10564285108589</v>
      </c>
      <c r="G7">
        <v>0.18762300355925701</v>
      </c>
      <c r="H7">
        <v>0.18760658031883201</v>
      </c>
      <c r="I7">
        <v>0.18760824812365401</v>
      </c>
      <c r="J7">
        <v>1.1529999492547299E-5</v>
      </c>
      <c r="K7">
        <v>4.2171452541844797E-5</v>
      </c>
    </row>
    <row r="8" spans="1:11" x14ac:dyDescent="0.35">
      <c r="A8">
        <v>7</v>
      </c>
      <c r="B8">
        <v>0.17399259891441499</v>
      </c>
      <c r="C8">
        <v>0.15656146389707301</v>
      </c>
      <c r="D8">
        <v>0.16572372430878701</v>
      </c>
      <c r="E8">
        <v>1.5653495087334601E-2</v>
      </c>
      <c r="F8">
        <v>0.115442092908061</v>
      </c>
      <c r="G8">
        <v>0.17440778421206901</v>
      </c>
      <c r="H8">
        <v>0.17439107536450399</v>
      </c>
      <c r="I8">
        <v>0.17438951157084501</v>
      </c>
      <c r="J8">
        <v>6.8048230036348903E-6</v>
      </c>
      <c r="K8">
        <v>2.6293141688282801E-5</v>
      </c>
    </row>
    <row r="9" spans="1:11" x14ac:dyDescent="0.35">
      <c r="A9">
        <v>8</v>
      </c>
      <c r="B9">
        <v>0.17010735232448401</v>
      </c>
      <c r="C9">
        <v>0.145900404236668</v>
      </c>
      <c r="D9">
        <v>0.14629689641186799</v>
      </c>
      <c r="E9">
        <v>1.7056821244969999E-2</v>
      </c>
      <c r="F9">
        <v>0.102100864902245</v>
      </c>
      <c r="G9">
        <v>0.170532898759508</v>
      </c>
      <c r="H9">
        <v>0.16876777250937799</v>
      </c>
      <c r="I9">
        <v>0.168537601985637</v>
      </c>
      <c r="J9">
        <v>6.2603813023902701E-4</v>
      </c>
      <c r="K9">
        <v>2.7843666109838802E-3</v>
      </c>
    </row>
    <row r="10" spans="1:11" x14ac:dyDescent="0.35">
      <c r="A10">
        <v>9</v>
      </c>
      <c r="B10">
        <v>0.16648682337193399</v>
      </c>
      <c r="C10">
        <v>0.13520656436897999</v>
      </c>
      <c r="D10">
        <v>0.13577355100635299</v>
      </c>
      <c r="E10">
        <v>1.38853047109377E-2</v>
      </c>
      <c r="F10">
        <v>9.8564310284473294E-2</v>
      </c>
      <c r="G10">
        <v>0.16666507893018201</v>
      </c>
      <c r="H10">
        <v>0.16666080628218299</v>
      </c>
      <c r="I10">
        <v>0.166662453176815</v>
      </c>
      <c r="J10">
        <v>4.4592152202143097E-6</v>
      </c>
      <c r="K10">
        <v>1.8316647411170699E-5</v>
      </c>
    </row>
    <row r="11" spans="1:11" x14ac:dyDescent="0.35">
      <c r="A11">
        <v>10</v>
      </c>
      <c r="B11">
        <v>0.14713357563722201</v>
      </c>
      <c r="C11">
        <v>0.12732178261739999</v>
      </c>
      <c r="D11">
        <v>0.129240783694207</v>
      </c>
      <c r="E11">
        <v>1.13393398888033E-2</v>
      </c>
      <c r="F11">
        <v>9.4652417004327596E-2</v>
      </c>
      <c r="G11">
        <v>0.14813355062664399</v>
      </c>
      <c r="H11">
        <v>0.14698560606699301</v>
      </c>
      <c r="I11">
        <v>0.14683686808746901</v>
      </c>
      <c r="J11">
        <v>8.0521709611919799E-4</v>
      </c>
      <c r="K11">
        <v>2.7704100649988102E-3</v>
      </c>
    </row>
    <row r="12" spans="1:11" x14ac:dyDescent="0.35">
      <c r="A12">
        <v>11</v>
      </c>
      <c r="B12">
        <v>0.14000941248835799</v>
      </c>
      <c r="C12">
        <v>0.121609191499306</v>
      </c>
      <c r="D12">
        <v>0.12447067635617</v>
      </c>
      <c r="E12">
        <v>1.13762581507267E-2</v>
      </c>
      <c r="F12">
        <v>7.7754638948797597E-2</v>
      </c>
      <c r="G12">
        <v>0.14224052189495801</v>
      </c>
      <c r="H12">
        <v>0.140901969349222</v>
      </c>
      <c r="I12">
        <v>0.140408319001742</v>
      </c>
      <c r="J12">
        <v>7.4913442734886001E-4</v>
      </c>
      <c r="K12">
        <v>2.4693702569229502E-3</v>
      </c>
    </row>
    <row r="13" spans="1:11" x14ac:dyDescent="0.35">
      <c r="A13">
        <v>12</v>
      </c>
      <c r="B13">
        <v>0.138580051191039</v>
      </c>
      <c r="C13">
        <v>0.11682712318771001</v>
      </c>
      <c r="D13">
        <v>0.11973844054532599</v>
      </c>
      <c r="E13">
        <v>1.1559593612910399E-2</v>
      </c>
      <c r="F13">
        <v>7.2963057142868007E-2</v>
      </c>
      <c r="G13">
        <v>0.13991084727525699</v>
      </c>
      <c r="H13">
        <v>0.13846495772606601</v>
      </c>
      <c r="I13">
        <v>0.139871099770845</v>
      </c>
      <c r="J13">
        <v>1.9238627076847E-3</v>
      </c>
      <c r="K13">
        <v>5.49365171612859E-3</v>
      </c>
    </row>
    <row r="14" spans="1:11" x14ac:dyDescent="0.35">
      <c r="A14">
        <v>13</v>
      </c>
      <c r="B14">
        <v>0.13290333884109001</v>
      </c>
      <c r="C14">
        <v>0.112232756478635</v>
      </c>
      <c r="D14">
        <v>0.113146740489574</v>
      </c>
      <c r="E14">
        <v>1.08531796769564E-2</v>
      </c>
      <c r="F14">
        <v>7.2548067040974107E-2</v>
      </c>
      <c r="G14">
        <v>0.13393517226099999</v>
      </c>
      <c r="H14">
        <v>0.132047608856837</v>
      </c>
      <c r="I14">
        <v>0.13192490583319699</v>
      </c>
      <c r="J14">
        <v>1.5480029544177401E-3</v>
      </c>
      <c r="K14">
        <v>4.1016510412497098E-3</v>
      </c>
    </row>
    <row r="15" spans="1:11" x14ac:dyDescent="0.35">
      <c r="A15">
        <v>14</v>
      </c>
      <c r="B15">
        <v>0.12673604733560001</v>
      </c>
      <c r="C15">
        <v>0.108267054996005</v>
      </c>
      <c r="D15">
        <v>0.108864879863091</v>
      </c>
      <c r="E15">
        <v>1.04205404929707E-2</v>
      </c>
      <c r="F15">
        <v>7.3289273137355504E-2</v>
      </c>
      <c r="G15">
        <v>0.12927783850549601</v>
      </c>
      <c r="H15">
        <v>0.12788719095893999</v>
      </c>
      <c r="I15">
        <v>0.12802395749713999</v>
      </c>
      <c r="J15">
        <v>1.01225564067489E-3</v>
      </c>
      <c r="K15">
        <v>3.1582001007558198E-3</v>
      </c>
    </row>
    <row r="16" spans="1:11" x14ac:dyDescent="0.35">
      <c r="A16">
        <v>15</v>
      </c>
      <c r="B16">
        <v>0.12478588166522001</v>
      </c>
      <c r="C16">
        <v>0.10406260965896399</v>
      </c>
      <c r="D16">
        <v>0.10518256405085601</v>
      </c>
      <c r="E16">
        <v>1.00242574572669E-2</v>
      </c>
      <c r="F16">
        <v>8.4148439134223804E-2</v>
      </c>
      <c r="G16">
        <v>0.12641475804440799</v>
      </c>
      <c r="H16">
        <v>0.12548712021834599</v>
      </c>
      <c r="I16">
        <v>0.12549594404917</v>
      </c>
      <c r="J16">
        <v>4.6316016924739198E-4</v>
      </c>
      <c r="K16">
        <v>1.42804375875576E-3</v>
      </c>
    </row>
    <row r="17" spans="1:11" x14ac:dyDescent="0.35">
      <c r="A17">
        <v>16</v>
      </c>
      <c r="B17">
        <v>0.123914995664701</v>
      </c>
      <c r="C17">
        <v>0.100999649057037</v>
      </c>
      <c r="D17">
        <v>0.10250019317047</v>
      </c>
      <c r="E17">
        <v>9.2084610114930299E-3</v>
      </c>
      <c r="F17">
        <v>6.6029195273366398E-2</v>
      </c>
      <c r="G17">
        <v>0.124991516935403</v>
      </c>
      <c r="H17">
        <v>0.121317296254929</v>
      </c>
      <c r="I17">
        <v>0.119672805245516</v>
      </c>
      <c r="J17">
        <v>3.2329647726100702E-3</v>
      </c>
      <c r="K17">
        <v>8.1060239540867596E-3</v>
      </c>
    </row>
    <row r="18" spans="1:11" x14ac:dyDescent="0.35">
      <c r="A18">
        <v>17</v>
      </c>
      <c r="B18">
        <v>0.11550020979372</v>
      </c>
      <c r="C18">
        <v>9.8277458413193602E-2</v>
      </c>
      <c r="D18">
        <v>0.100137641943974</v>
      </c>
      <c r="E18">
        <v>9.0471234285829094E-3</v>
      </c>
      <c r="F18">
        <v>6.8532535283670898E-2</v>
      </c>
      <c r="G18">
        <v>0.11698078696469399</v>
      </c>
      <c r="H18">
        <v>0.115688411957935</v>
      </c>
      <c r="I18">
        <v>0.11569400127731</v>
      </c>
      <c r="J18">
        <v>1.17785651371153E-3</v>
      </c>
      <c r="K18">
        <v>3.4255320231352001E-3</v>
      </c>
    </row>
    <row r="19" spans="1:11" x14ac:dyDescent="0.35">
      <c r="A19">
        <v>18</v>
      </c>
      <c r="B19">
        <v>0.11153249502326699</v>
      </c>
      <c r="C19">
        <v>9.6132392061886895E-2</v>
      </c>
      <c r="D19">
        <v>9.8019214648639302E-2</v>
      </c>
      <c r="E19">
        <v>8.3833817789574095E-3</v>
      </c>
      <c r="F19">
        <v>5.3827939027857298E-2</v>
      </c>
      <c r="G19">
        <v>0.115166136604889</v>
      </c>
      <c r="H19">
        <v>0.112692426928631</v>
      </c>
      <c r="I19">
        <v>0.112703851304923</v>
      </c>
      <c r="J19">
        <v>1.00285200300548E-3</v>
      </c>
      <c r="K19">
        <v>3.8155397817297302E-3</v>
      </c>
    </row>
    <row r="20" spans="1:11" x14ac:dyDescent="0.35">
      <c r="A20">
        <v>19</v>
      </c>
      <c r="B20">
        <v>0.110096918237218</v>
      </c>
      <c r="C20">
        <v>9.3274380840799406E-2</v>
      </c>
      <c r="D20">
        <v>9.4736324655790502E-2</v>
      </c>
      <c r="E20">
        <v>8.6972615288497292E-3</v>
      </c>
      <c r="F20">
        <v>6.3637871606561494E-2</v>
      </c>
      <c r="G20">
        <v>0.11210019012750599</v>
      </c>
      <c r="H20">
        <v>0.110498062288232</v>
      </c>
      <c r="I20">
        <v>0.11078534524549299</v>
      </c>
      <c r="J20">
        <v>1.1069071854918199E-3</v>
      </c>
      <c r="K20">
        <v>3.4323497306416499E-3</v>
      </c>
    </row>
    <row r="21" spans="1:11" x14ac:dyDescent="0.35">
      <c r="A21">
        <v>20</v>
      </c>
      <c r="B21">
        <v>0.10863028652443101</v>
      </c>
      <c r="C21">
        <v>9.1490090476066196E-2</v>
      </c>
      <c r="D21">
        <v>9.2386697616872501E-2</v>
      </c>
      <c r="E21">
        <v>8.3623595451513596E-3</v>
      </c>
      <c r="F21">
        <v>5.7174307400340102E-2</v>
      </c>
      <c r="G21">
        <v>0.111323473385452</v>
      </c>
      <c r="H21">
        <v>0.108951657604049</v>
      </c>
      <c r="I21">
        <v>0.109053447739157</v>
      </c>
      <c r="J21">
        <v>1.5824187163000301E-3</v>
      </c>
      <c r="K21">
        <v>4.9721966293042701E-3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628C-AE71-493B-85CA-5F8A641E4EBA}">
  <dimension ref="A1:D21"/>
  <sheetViews>
    <sheetView workbookViewId="0">
      <selection sqref="A1:D21"/>
    </sheetView>
  </sheetViews>
  <sheetFormatPr defaultRowHeight="14.5" x14ac:dyDescent="0.35"/>
  <cols>
    <col min="1" max="1" width="8.26953125" bestFit="1" customWidth="1"/>
    <col min="2" max="2" width="16.90625" bestFit="1" customWidth="1"/>
    <col min="3" max="3" width="24.81640625" bestFit="1" customWidth="1"/>
    <col min="4" max="4" width="19.54296875" bestFit="1" customWidth="1"/>
  </cols>
  <sheetData>
    <row r="1" spans="1:4" x14ac:dyDescent="0.35">
      <c r="A1" t="s">
        <v>0</v>
      </c>
      <c r="B1" t="s">
        <v>4</v>
      </c>
      <c r="C1" t="s">
        <v>2</v>
      </c>
      <c r="D1" t="s">
        <v>5</v>
      </c>
    </row>
    <row r="2" spans="1:4" x14ac:dyDescent="0.35">
      <c r="A2">
        <v>1</v>
      </c>
      <c r="B2">
        <v>0.5</v>
      </c>
      <c r="C2">
        <v>0.5</v>
      </c>
      <c r="D2">
        <v>0</v>
      </c>
    </row>
    <row r="3" spans="1:4" x14ac:dyDescent="0.35">
      <c r="A3">
        <v>2</v>
      </c>
      <c r="B3">
        <v>0.29288999999999998</v>
      </c>
      <c r="C3">
        <v>0.29288999999999998</v>
      </c>
      <c r="D3">
        <v>0</v>
      </c>
    </row>
    <row r="4" spans="1:4" x14ac:dyDescent="0.35">
      <c r="A4">
        <v>3</v>
      </c>
      <c r="B4">
        <v>0.25433</v>
      </c>
      <c r="C4">
        <v>0.25430999999999998</v>
      </c>
      <c r="D4">
        <v>7.8600000000000007E-3</v>
      </c>
    </row>
    <row r="5" spans="1:4" x14ac:dyDescent="0.35">
      <c r="A5">
        <v>4</v>
      </c>
      <c r="B5">
        <v>0.25</v>
      </c>
      <c r="C5">
        <v>0.25</v>
      </c>
      <c r="D5">
        <v>0</v>
      </c>
    </row>
    <row r="6" spans="1:4" x14ac:dyDescent="0.35">
      <c r="A6">
        <v>5</v>
      </c>
      <c r="B6">
        <v>0.20710999999999999</v>
      </c>
      <c r="C6">
        <v>0.20710000000000001</v>
      </c>
      <c r="D6">
        <v>4.8300000000000001E-3</v>
      </c>
    </row>
    <row r="7" spans="1:4" x14ac:dyDescent="0.35">
      <c r="A7">
        <v>6</v>
      </c>
      <c r="B7">
        <v>0.18768000000000001</v>
      </c>
      <c r="C7">
        <v>0.18764</v>
      </c>
      <c r="D7">
        <v>1.5980000000000001E-2</v>
      </c>
    </row>
    <row r="8" spans="1:4" x14ac:dyDescent="0.35">
      <c r="A8">
        <v>7</v>
      </c>
      <c r="B8">
        <v>0.17446</v>
      </c>
      <c r="C8">
        <v>0.17441000000000001</v>
      </c>
      <c r="D8">
        <v>2.8660000000000001E-2</v>
      </c>
    </row>
    <row r="9" spans="1:4" x14ac:dyDescent="0.35">
      <c r="A9">
        <v>8</v>
      </c>
      <c r="B9">
        <v>0.17054</v>
      </c>
      <c r="C9">
        <v>0.17052999999999999</v>
      </c>
      <c r="D9">
        <v>5.8599999999999998E-3</v>
      </c>
    </row>
    <row r="10" spans="1:4" x14ac:dyDescent="0.35">
      <c r="A10">
        <v>9</v>
      </c>
      <c r="B10">
        <v>0.16667000000000001</v>
      </c>
      <c r="C10">
        <v>0.16667000000000001</v>
      </c>
      <c r="D10">
        <v>0</v>
      </c>
    </row>
    <row r="11" spans="1:4" x14ac:dyDescent="0.35">
      <c r="A11">
        <v>10</v>
      </c>
      <c r="B11">
        <v>0.1482</v>
      </c>
      <c r="C11">
        <v>0.14813000000000001</v>
      </c>
      <c r="D11">
        <v>4.7230000000000001E-2</v>
      </c>
    </row>
    <row r="12" spans="1:4" x14ac:dyDescent="0.35">
      <c r="A12">
        <v>11</v>
      </c>
      <c r="B12">
        <v>0.1424</v>
      </c>
      <c r="C12">
        <v>0.14233999999999999</v>
      </c>
      <c r="D12">
        <v>4.2130000000000001E-2</v>
      </c>
    </row>
    <row r="13" spans="1:4" x14ac:dyDescent="0.35">
      <c r="A13">
        <v>12</v>
      </c>
      <c r="B13">
        <v>0.13996</v>
      </c>
      <c r="C13">
        <v>0.13991000000000001</v>
      </c>
      <c r="D13">
        <v>3.5720000000000002E-2</v>
      </c>
    </row>
    <row r="14" spans="1:4" x14ac:dyDescent="0.35">
      <c r="A14">
        <v>13</v>
      </c>
      <c r="B14">
        <v>0.13399</v>
      </c>
      <c r="C14">
        <v>0.13394</v>
      </c>
      <c r="D14">
        <v>3.7319999999999999E-2</v>
      </c>
    </row>
    <row r="15" spans="1:4" x14ac:dyDescent="0.35">
      <c r="A15">
        <v>14</v>
      </c>
      <c r="B15">
        <v>0.12933</v>
      </c>
      <c r="C15">
        <v>0.12928000000000001</v>
      </c>
      <c r="D15">
        <v>3.866E-2</v>
      </c>
    </row>
    <row r="16" spans="1:4" x14ac:dyDescent="0.35">
      <c r="A16">
        <v>15</v>
      </c>
      <c r="B16">
        <v>0.12717000000000001</v>
      </c>
      <c r="C16">
        <v>0.12642999999999999</v>
      </c>
      <c r="D16">
        <v>0.58189999999999997</v>
      </c>
    </row>
    <row r="17" spans="1:4" x14ac:dyDescent="0.35">
      <c r="A17">
        <v>16</v>
      </c>
      <c r="B17">
        <v>0.125</v>
      </c>
      <c r="C17">
        <v>0.12499</v>
      </c>
      <c r="D17">
        <v>8.0000000000000002E-3</v>
      </c>
    </row>
    <row r="18" spans="1:4" x14ac:dyDescent="0.35">
      <c r="A18">
        <v>17</v>
      </c>
      <c r="B18">
        <v>0.1172</v>
      </c>
      <c r="C18">
        <v>0.11711000000000001</v>
      </c>
      <c r="D18">
        <v>7.6789999999999997E-2</v>
      </c>
    </row>
    <row r="19" spans="1:4" x14ac:dyDescent="0.35">
      <c r="A19">
        <v>18</v>
      </c>
      <c r="B19">
        <v>0.11552</v>
      </c>
      <c r="C19">
        <v>0.11548</v>
      </c>
      <c r="D19">
        <v>3.4630000000000001E-2</v>
      </c>
    </row>
    <row r="20" spans="1:4" x14ac:dyDescent="0.35">
      <c r="A20">
        <v>19</v>
      </c>
      <c r="B20">
        <v>0.11226999999999999</v>
      </c>
      <c r="C20">
        <v>0.11217000000000001</v>
      </c>
      <c r="D20">
        <v>8.9069999999999996E-2</v>
      </c>
    </row>
    <row r="21" spans="1:4" x14ac:dyDescent="0.35">
      <c r="A21">
        <v>20</v>
      </c>
      <c r="B21">
        <v>0.11138000000000001</v>
      </c>
      <c r="C21">
        <v>0.11133</v>
      </c>
      <c r="D21">
        <v>4.4889999999999999E-2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D814-7622-4EB3-8E3B-823F7F5E364E}">
  <dimension ref="A1:K15"/>
  <sheetViews>
    <sheetView workbookViewId="0">
      <selection sqref="A1:K15"/>
    </sheetView>
  </sheetViews>
  <sheetFormatPr defaultRowHeight="14.5" x14ac:dyDescent="0.35"/>
  <cols>
    <col min="1" max="1" width="12.6328125" bestFit="1" customWidth="1"/>
    <col min="2" max="2" width="14.90625" bestFit="1" customWidth="1"/>
    <col min="3" max="3" width="16.1796875" bestFit="1" customWidth="1"/>
    <col min="4" max="4" width="17.7265625" bestFit="1" customWidth="1"/>
    <col min="5" max="5" width="14" bestFit="1" customWidth="1"/>
    <col min="6" max="6" width="16.453125" bestFit="1" customWidth="1"/>
    <col min="7" max="7" width="12.7265625" bestFit="1" customWidth="1"/>
    <col min="8" max="8" width="13.90625" bestFit="1" customWidth="1"/>
    <col min="9" max="9" width="15.54296875" bestFit="1" customWidth="1"/>
    <col min="10" max="10" width="11.81640625" bestFit="1" customWidth="1"/>
    <col min="11" max="11" width="14.1796875" bestFit="1" customWidth="1"/>
  </cols>
  <sheetData>
    <row r="1" spans="1:11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35">
      <c r="A2">
        <v>3</v>
      </c>
      <c r="B2">
        <v>0.49997941318424399</v>
      </c>
      <c r="C2">
        <v>0.43799105475630901</v>
      </c>
      <c r="D2">
        <v>0.49945153219077998</v>
      </c>
      <c r="E2">
        <v>8.3406010080457907E-2</v>
      </c>
      <c r="F2">
        <v>0.33287362288042299</v>
      </c>
      <c r="G2">
        <v>0.49999284265571498</v>
      </c>
      <c r="H2">
        <v>0.49998137669718501</v>
      </c>
      <c r="I2">
        <v>0.49998118489181798</v>
      </c>
      <c r="J2">
        <v>7.90300208416823E-6</v>
      </c>
      <c r="K2">
        <v>2.7582418429872298E-5</v>
      </c>
    </row>
    <row r="3" spans="1:11" x14ac:dyDescent="0.35">
      <c r="A3">
        <v>4</v>
      </c>
      <c r="B3">
        <v>0.37614744774340603</v>
      </c>
      <c r="C3">
        <v>0.32760746006496799</v>
      </c>
      <c r="D3">
        <v>0.34468632165657997</v>
      </c>
      <c r="E3">
        <v>3.8728471900397E-2</v>
      </c>
      <c r="F3">
        <v>0.20800763187337001</v>
      </c>
      <c r="G3">
        <v>0.37687064216905503</v>
      </c>
      <c r="H3">
        <v>0.37678821676958602</v>
      </c>
      <c r="I3">
        <v>0.37679829015114802</v>
      </c>
      <c r="J3">
        <v>5.4815082331793099E-5</v>
      </c>
      <c r="K3">
        <v>1.8181243989279201E-4</v>
      </c>
    </row>
    <row r="4" spans="1:11" x14ac:dyDescent="0.35">
      <c r="A4">
        <v>5</v>
      </c>
      <c r="B4">
        <v>0.34520411001440898</v>
      </c>
      <c r="C4">
        <v>0.29232543118556897</v>
      </c>
      <c r="D4">
        <v>0.28759298050465298</v>
      </c>
      <c r="E4">
        <v>3.5846634886121699E-2</v>
      </c>
      <c r="F4">
        <v>0.20198521463021801</v>
      </c>
      <c r="G4">
        <v>0.34562977715645199</v>
      </c>
      <c r="H4">
        <v>0.34544868410051299</v>
      </c>
      <c r="I4">
        <v>0.34541343003005998</v>
      </c>
      <c r="J4">
        <v>1.03226323801675E-4</v>
      </c>
      <c r="K4">
        <v>3.0085585661066E-4</v>
      </c>
    </row>
    <row r="5" spans="1:11" x14ac:dyDescent="0.35">
      <c r="A5">
        <v>6</v>
      </c>
      <c r="B5">
        <v>0.31079420917749101</v>
      </c>
      <c r="C5">
        <v>0.26521247365264999</v>
      </c>
      <c r="D5">
        <v>0.269166363005927</v>
      </c>
      <c r="E5">
        <v>2.4651327825256999E-2</v>
      </c>
      <c r="F5">
        <v>0.198961016450793</v>
      </c>
      <c r="G5">
        <v>0.31151543307990298</v>
      </c>
      <c r="H5">
        <v>0.30981129941942898</v>
      </c>
      <c r="I5">
        <v>0.311429607656527</v>
      </c>
      <c r="J5">
        <v>2.4063374429202501E-3</v>
      </c>
      <c r="K5">
        <v>6.2027346609406803E-3</v>
      </c>
    </row>
    <row r="6" spans="1:11" x14ac:dyDescent="0.35">
      <c r="A6">
        <v>7</v>
      </c>
      <c r="B6">
        <v>0.29389211801186499</v>
      </c>
      <c r="C6">
        <v>0.24832995812620601</v>
      </c>
      <c r="D6">
        <v>0.25184342620080002</v>
      </c>
      <c r="E6">
        <v>2.70838543080161E-2</v>
      </c>
      <c r="F6">
        <v>0.18534275275380099</v>
      </c>
      <c r="G6">
        <v>0.294459489486881</v>
      </c>
      <c r="H6">
        <v>0.29319168184239203</v>
      </c>
      <c r="I6">
        <v>0.29276823632083798</v>
      </c>
      <c r="J6">
        <v>7.1338882961200195E-4</v>
      </c>
      <c r="K6">
        <v>1.98184261245127E-3</v>
      </c>
    </row>
    <row r="7" spans="1:11" x14ac:dyDescent="0.35">
      <c r="A7">
        <v>8</v>
      </c>
      <c r="B7">
        <v>0.27985950305964802</v>
      </c>
      <c r="C7">
        <v>0.236037522996043</v>
      </c>
      <c r="D7">
        <v>0.249484333323063</v>
      </c>
      <c r="E7">
        <v>2.8161018086547199E-2</v>
      </c>
      <c r="F7">
        <v>0.187280617606361</v>
      </c>
      <c r="G7">
        <v>0.28084284970370899</v>
      </c>
      <c r="H7">
        <v>0.27854533439272</v>
      </c>
      <c r="I7">
        <v>0.277217755516039</v>
      </c>
      <c r="J7">
        <v>2.1762822348463302E-3</v>
      </c>
      <c r="K7">
        <v>7.3196277782139304E-3</v>
      </c>
    </row>
    <row r="8" spans="1:11" x14ac:dyDescent="0.35">
      <c r="A8">
        <v>9</v>
      </c>
      <c r="B8">
        <v>0.267704672456822</v>
      </c>
      <c r="C8">
        <v>0.221579367798349</v>
      </c>
      <c r="D8">
        <v>0.22618711042510101</v>
      </c>
      <c r="E8">
        <v>2.9186172020991798E-2</v>
      </c>
      <c r="F8">
        <v>0.166502792712755</v>
      </c>
      <c r="G8">
        <v>0.27272575945724198</v>
      </c>
      <c r="H8">
        <v>0.269073337611894</v>
      </c>
      <c r="I8">
        <v>0.26864688588157198</v>
      </c>
      <c r="J8">
        <v>2.7882898116199399E-3</v>
      </c>
      <c r="K8">
        <v>8.7524736222772109E-3</v>
      </c>
    </row>
    <row r="9" spans="1:11" x14ac:dyDescent="0.35">
      <c r="A9">
        <v>10</v>
      </c>
      <c r="B9">
        <v>0.25702735097659302</v>
      </c>
      <c r="C9">
        <v>0.207431105733209</v>
      </c>
      <c r="D9">
        <v>0.20808778449125401</v>
      </c>
      <c r="E9">
        <v>2.7871151265878E-2</v>
      </c>
      <c r="F9">
        <v>0.18523280186813401</v>
      </c>
      <c r="G9">
        <v>0.261996710563563</v>
      </c>
      <c r="H9">
        <v>0.25606528698591502</v>
      </c>
      <c r="I9">
        <v>0.25479323634879503</v>
      </c>
      <c r="J9">
        <v>3.3022982228091999E-3</v>
      </c>
      <c r="K9">
        <v>9.1986513992768897E-3</v>
      </c>
    </row>
    <row r="10" spans="1:11" x14ac:dyDescent="0.35">
      <c r="A10">
        <v>11</v>
      </c>
      <c r="B10">
        <v>0.24978050320846501</v>
      </c>
      <c r="C10">
        <v>0.19438477877296201</v>
      </c>
      <c r="D10">
        <v>0.19460086794012499</v>
      </c>
      <c r="E10">
        <v>2.4263154011698599E-2</v>
      </c>
      <c r="F10">
        <v>0.147165687298043</v>
      </c>
      <c r="G10">
        <v>0.250168562604412</v>
      </c>
      <c r="H10">
        <v>0.24999120853923201</v>
      </c>
      <c r="I10">
        <v>0.24997587171244301</v>
      </c>
      <c r="J10">
        <v>5.9788043084854502E-5</v>
      </c>
      <c r="K10">
        <v>2.6172483550504499E-4</v>
      </c>
    </row>
    <row r="11" spans="1:11" x14ac:dyDescent="0.35">
      <c r="A11">
        <v>12</v>
      </c>
      <c r="B11">
        <v>0.248677696544681</v>
      </c>
      <c r="C11">
        <v>0.185024592623384</v>
      </c>
      <c r="D11">
        <v>0.18595223067056699</v>
      </c>
      <c r="E11">
        <v>2.1276032513018399E-2</v>
      </c>
      <c r="F11">
        <v>0.16381366322965801</v>
      </c>
      <c r="G11">
        <v>0.249983343315968</v>
      </c>
      <c r="H11">
        <v>0.249963513650692</v>
      </c>
      <c r="I11">
        <v>0.24996379902097199</v>
      </c>
      <c r="J11">
        <v>9.1772545814160394E-6</v>
      </c>
      <c r="K11">
        <v>3.7492965359958698E-5</v>
      </c>
    </row>
    <row r="12" spans="1:11" x14ac:dyDescent="0.35">
      <c r="A12">
        <v>13</v>
      </c>
      <c r="B12">
        <v>0.21946616012782</v>
      </c>
      <c r="C12">
        <v>0.177950264177305</v>
      </c>
      <c r="D12">
        <v>0.178173163921828</v>
      </c>
      <c r="E12">
        <v>1.91648260930764E-2</v>
      </c>
      <c r="F12">
        <v>0.14269425366522701</v>
      </c>
      <c r="G12">
        <v>0.22667296453173399</v>
      </c>
      <c r="H12">
        <v>0.22319431970870601</v>
      </c>
      <c r="I12">
        <v>0.22349532377141601</v>
      </c>
      <c r="J12">
        <v>2.49794631855076E-3</v>
      </c>
      <c r="K12">
        <v>8.6387271708923408E-3</v>
      </c>
    </row>
    <row r="13" spans="1:11" x14ac:dyDescent="0.35">
      <c r="A13">
        <v>14</v>
      </c>
      <c r="B13">
        <v>0.21374602675755699</v>
      </c>
      <c r="C13">
        <v>0.17045992249054301</v>
      </c>
      <c r="D13">
        <v>0.17240510927133401</v>
      </c>
      <c r="E13">
        <v>1.73344700968498E-2</v>
      </c>
      <c r="F13">
        <v>0.140559641668667</v>
      </c>
      <c r="G13">
        <v>0.22001462442285899</v>
      </c>
      <c r="H13">
        <v>0.21406467751730299</v>
      </c>
      <c r="I13">
        <v>0.21405836369495301</v>
      </c>
      <c r="J13">
        <v>3.5775614389903102E-3</v>
      </c>
      <c r="K13">
        <v>1.27560521927818E-2</v>
      </c>
    </row>
    <row r="14" spans="1:11" x14ac:dyDescent="0.35">
      <c r="A14">
        <v>15</v>
      </c>
      <c r="B14">
        <v>0.20558263907982399</v>
      </c>
      <c r="C14">
        <v>0.165862535135996</v>
      </c>
      <c r="D14">
        <v>0.168446701641427</v>
      </c>
      <c r="E14">
        <v>1.6899306119232901E-2</v>
      </c>
      <c r="F14">
        <v>0.15178591369661101</v>
      </c>
      <c r="G14">
        <v>0.21153266032715901</v>
      </c>
      <c r="H14">
        <v>0.20679081917884801</v>
      </c>
      <c r="I14">
        <v>0.20712290468219</v>
      </c>
      <c r="J14">
        <v>2.8066844769820999E-3</v>
      </c>
      <c r="K14">
        <v>1.1560226428056399E-2</v>
      </c>
    </row>
    <row r="15" spans="1:11" x14ac:dyDescent="0.35">
      <c r="A15">
        <v>16</v>
      </c>
      <c r="B15">
        <v>0.19698993170345</v>
      </c>
      <c r="C15">
        <v>0.16165134063661299</v>
      </c>
      <c r="D15">
        <v>0.16614551092789501</v>
      </c>
      <c r="E15">
        <v>1.6907437765912699E-2</v>
      </c>
      <c r="F15">
        <v>0.114794381928968</v>
      </c>
      <c r="G15">
        <v>0.205353211631852</v>
      </c>
      <c r="H15">
        <v>0.19926742331782801</v>
      </c>
      <c r="I15">
        <v>0.20035972200728799</v>
      </c>
      <c r="J15">
        <v>3.84108136259284E-3</v>
      </c>
      <c r="K15">
        <v>1.33400900776127E-2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A9E1-AAB3-46BC-923A-D637018E106B}">
  <dimension ref="A1:D15"/>
  <sheetViews>
    <sheetView workbookViewId="0">
      <selection activeCell="D19" sqref="A1:D19"/>
    </sheetView>
  </sheetViews>
  <sheetFormatPr defaultRowHeight="14.5" x14ac:dyDescent="0.35"/>
  <cols>
    <col min="1" max="1" width="8.26953125" bestFit="1" customWidth="1"/>
    <col min="2" max="2" width="20.08984375" bestFit="1" customWidth="1"/>
    <col min="3" max="3" width="24.81640625" bestFit="1" customWidth="1"/>
    <col min="4" max="4" width="20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</v>
      </c>
      <c r="B2">
        <v>0.5</v>
      </c>
      <c r="C2">
        <v>0.49998999999999999</v>
      </c>
      <c r="D2">
        <v>2E-3</v>
      </c>
    </row>
    <row r="3" spans="1:4" x14ac:dyDescent="0.35">
      <c r="A3">
        <v>4</v>
      </c>
      <c r="B3">
        <v>0.37709999999999999</v>
      </c>
      <c r="C3">
        <v>0.37689</v>
      </c>
      <c r="D3">
        <v>5.5690000000000003E-2</v>
      </c>
    </row>
    <row r="4" spans="1:4" x14ac:dyDescent="0.35">
      <c r="A4">
        <v>5</v>
      </c>
      <c r="B4">
        <v>0.34599999999999997</v>
      </c>
      <c r="C4">
        <v>0.34566000000000002</v>
      </c>
      <c r="D4">
        <v>9.8269999999999996E-2</v>
      </c>
    </row>
    <row r="5" spans="1:4" x14ac:dyDescent="0.35">
      <c r="A5">
        <v>6</v>
      </c>
      <c r="B5">
        <v>0.31169999999999998</v>
      </c>
      <c r="C5">
        <v>0.31152000000000002</v>
      </c>
      <c r="D5">
        <v>5.774E-2</v>
      </c>
    </row>
    <row r="6" spans="1:4" x14ac:dyDescent="0.35">
      <c r="A6">
        <v>7</v>
      </c>
      <c r="B6">
        <v>0.29470000000000002</v>
      </c>
      <c r="C6">
        <v>0.29441000000000001</v>
      </c>
      <c r="D6">
        <v>9.8409999999999997E-2</v>
      </c>
    </row>
    <row r="7" spans="1:4" x14ac:dyDescent="0.35">
      <c r="A7">
        <v>8</v>
      </c>
      <c r="B7">
        <v>0.28110000000000002</v>
      </c>
      <c r="C7">
        <v>0.28083000000000002</v>
      </c>
      <c r="D7">
        <v>9.6049999999999996E-2</v>
      </c>
    </row>
    <row r="8" spans="1:4" x14ac:dyDescent="0.35">
      <c r="A8">
        <v>9</v>
      </c>
      <c r="B8">
        <v>0.27289999999999998</v>
      </c>
      <c r="C8">
        <v>0.27272000000000002</v>
      </c>
      <c r="D8">
        <v>6.5960000000000005E-2</v>
      </c>
    </row>
    <row r="9" spans="1:4" x14ac:dyDescent="0.35">
      <c r="A9">
        <v>10</v>
      </c>
      <c r="B9">
        <v>0.26219999999999999</v>
      </c>
      <c r="C9">
        <v>0.26196999999999998</v>
      </c>
      <c r="D9">
        <v>8.7720000000000006E-2</v>
      </c>
    </row>
    <row r="10" spans="1:4" x14ac:dyDescent="0.35">
      <c r="A10">
        <v>11</v>
      </c>
      <c r="B10">
        <v>0.25440000000000002</v>
      </c>
      <c r="C10">
        <v>0.25209999999999999</v>
      </c>
      <c r="D10">
        <v>0.90408999999999995</v>
      </c>
    </row>
    <row r="11" spans="1:4" x14ac:dyDescent="0.35">
      <c r="A11">
        <v>12</v>
      </c>
      <c r="B11">
        <v>0.25</v>
      </c>
      <c r="C11">
        <v>0.24997</v>
      </c>
      <c r="D11">
        <v>1.2E-2</v>
      </c>
    </row>
    <row r="12" spans="1:4" x14ac:dyDescent="0.35">
      <c r="A12">
        <v>13</v>
      </c>
      <c r="B12">
        <v>0.22700000000000001</v>
      </c>
      <c r="C12">
        <v>0.22636000000000001</v>
      </c>
      <c r="D12">
        <v>0.28194000000000002</v>
      </c>
    </row>
    <row r="13" spans="1:4" x14ac:dyDescent="0.35">
      <c r="A13">
        <v>14</v>
      </c>
      <c r="B13">
        <v>0.22009999999999999</v>
      </c>
      <c r="C13">
        <v>0.21869</v>
      </c>
      <c r="D13">
        <v>0.64061999999999997</v>
      </c>
    </row>
    <row r="14" spans="1:4" x14ac:dyDescent="0.35">
      <c r="A14">
        <v>15</v>
      </c>
      <c r="B14">
        <v>0.21249999999999999</v>
      </c>
      <c r="C14">
        <v>0.21174000000000001</v>
      </c>
      <c r="D14">
        <v>0.35765000000000002</v>
      </c>
    </row>
    <row r="15" spans="1:4" x14ac:dyDescent="0.35">
      <c r="A15">
        <v>16</v>
      </c>
      <c r="B15">
        <v>0.20760000000000001</v>
      </c>
      <c r="C15">
        <v>0.2072</v>
      </c>
      <c r="D15">
        <v>0.19267999999999999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422A67-8DEB-450F-B096-4907D57EC6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new1</vt:lpstr>
      <vt:lpstr>prev1</vt:lpstr>
      <vt:lpstr>new2 (2)</vt:lpstr>
      <vt:lpstr>prev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Zhengguan</dc:creator>
  <cp:lastModifiedBy>Dai, Zhengguan</cp:lastModifiedBy>
  <dcterms:created xsi:type="dcterms:W3CDTF">2021-04-26T04:14:07Z</dcterms:created>
  <dcterms:modified xsi:type="dcterms:W3CDTF">2021-05-18T01:05:22Z</dcterms:modified>
</cp:coreProperties>
</file>