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0" yWindow="0" windowWidth="19440" windowHeight="8085" tabRatio="837" firstSheet="1" activeTab="7"/>
  </bookViews>
  <sheets>
    <sheet name="simpson-1" sheetId="1" r:id="rId1"/>
    <sheet name="gauss-1" sheetId="2" r:id="rId2"/>
    <sheet name="3simp" sheetId="4" r:id="rId3"/>
    <sheet name="NHpol" sheetId="6" r:id="rId4"/>
    <sheet name="NHosc" sheetId="5" r:id="rId5"/>
    <sheet name="NHpol(8)" sheetId="7" r:id="rId6"/>
    <sheet name="NHosc(8)" sheetId="8" r:id="rId7"/>
    <sheet name="4gaus" sheetId="9" r:id="rId8"/>
    <sheet name="4simppol" sheetId="10" r:id="rId9"/>
    <sheet name="4gauspol" sheetId="11" r:id="rId10"/>
  </sheets>
  <calcPr calcId="125725" fullPrecision="0"/>
</workbook>
</file>

<file path=xl/calcChain.xml><?xml version="1.0" encoding="utf-8"?>
<calcChain xmlns="http://schemas.openxmlformats.org/spreadsheetml/2006/main">
  <c r="G25" i="9"/>
  <c r="H25" s="1"/>
  <c r="F25"/>
  <c r="E25"/>
  <c r="D25"/>
  <c r="B25"/>
  <c r="G24"/>
  <c r="H24" s="1"/>
  <c r="F24"/>
  <c r="E24"/>
  <c r="D24"/>
  <c r="B24"/>
  <c r="G23"/>
  <c r="H23" s="1"/>
  <c r="F23"/>
  <c r="E23"/>
  <c r="D23"/>
  <c r="B23"/>
  <c r="G22"/>
  <c r="H22" s="1"/>
  <c r="F22"/>
  <c r="E22"/>
  <c r="D22"/>
  <c r="B22"/>
  <c r="G21"/>
  <c r="H21" s="1"/>
  <c r="F21"/>
  <c r="E21"/>
  <c r="D21"/>
  <c r="B21"/>
  <c r="G20"/>
  <c r="H20" s="1"/>
  <c r="F20"/>
  <c r="E20"/>
  <c r="D20"/>
  <c r="B20"/>
  <c r="G19"/>
  <c r="H19" s="1"/>
  <c r="F19"/>
  <c r="E19"/>
  <c r="D19"/>
  <c r="B19"/>
  <c r="G18"/>
  <c r="H18" s="1"/>
  <c r="F18"/>
  <c r="E18"/>
  <c r="D18"/>
  <c r="B18"/>
  <c r="G17"/>
  <c r="H17" s="1"/>
  <c r="F17"/>
  <c r="E17"/>
  <c r="D17"/>
  <c r="B17"/>
  <c r="G16"/>
  <c r="H16" s="1"/>
  <c r="F16"/>
  <c r="E16"/>
  <c r="D16"/>
  <c r="B16"/>
  <c r="G15"/>
  <c r="H15" s="1"/>
  <c r="F15"/>
  <c r="E15"/>
  <c r="D15"/>
  <c r="B15"/>
  <c r="G14"/>
  <c r="H14" s="1"/>
  <c r="F14"/>
  <c r="E14"/>
  <c r="D14"/>
  <c r="B14"/>
  <c r="G13"/>
  <c r="H13" s="1"/>
  <c r="F13"/>
  <c r="E13"/>
  <c r="D13"/>
  <c r="B13"/>
  <c r="G12"/>
  <c r="H12" s="1"/>
  <c r="F12"/>
  <c r="E12"/>
  <c r="D12"/>
  <c r="B12"/>
  <c r="G11"/>
  <c r="H11" s="1"/>
  <c r="F11"/>
  <c r="E11"/>
  <c r="D11"/>
  <c r="B11"/>
  <c r="G10"/>
  <c r="H10" s="1"/>
  <c r="F10"/>
  <c r="E10"/>
  <c r="D10"/>
  <c r="B10"/>
  <c r="G9"/>
  <c r="H9" s="1"/>
  <c r="F9"/>
  <c r="E9"/>
  <c r="D9"/>
  <c r="B9"/>
  <c r="G8"/>
  <c r="H8" s="1"/>
  <c r="F8"/>
  <c r="E8"/>
  <c r="D8"/>
  <c r="B8"/>
  <c r="E7"/>
  <c r="B7"/>
  <c r="B23" i="6"/>
  <c r="D23"/>
  <c r="E23"/>
  <c r="F23"/>
  <c r="G23"/>
  <c r="H23" s="1"/>
  <c r="B24"/>
  <c r="D24"/>
  <c r="E24"/>
  <c r="F24"/>
  <c r="G24"/>
  <c r="H24" s="1"/>
  <c r="B25"/>
  <c r="D25"/>
  <c r="E25"/>
  <c r="F25"/>
  <c r="G25"/>
  <c r="H25" s="1"/>
  <c r="B21"/>
  <c r="D21"/>
  <c r="E21"/>
  <c r="F21"/>
  <c r="G21"/>
  <c r="H21" s="1"/>
  <c r="B22"/>
  <c r="D22"/>
  <c r="E22"/>
  <c r="F22"/>
  <c r="G22"/>
  <c r="H22" s="1"/>
  <c r="B20"/>
  <c r="D20"/>
  <c r="E20"/>
  <c r="F20"/>
  <c r="G20"/>
  <c r="H20" s="1"/>
  <c r="G40" i="8" l="1"/>
  <c r="H40" s="1"/>
  <c r="F40"/>
  <c r="E40"/>
  <c r="D40"/>
  <c r="B40"/>
  <c r="G39"/>
  <c r="H39" s="1"/>
  <c r="F39"/>
  <c r="E39"/>
  <c r="D39"/>
  <c r="B39"/>
  <c r="G38"/>
  <c r="H38" s="1"/>
  <c r="F38"/>
  <c r="E38"/>
  <c r="D38"/>
  <c r="B38"/>
  <c r="G37"/>
  <c r="H37" s="1"/>
  <c r="F37"/>
  <c r="E37"/>
  <c r="D37"/>
  <c r="B37"/>
  <c r="G36"/>
  <c r="H36" s="1"/>
  <c r="F36"/>
  <c r="E36"/>
  <c r="D36"/>
  <c r="B36"/>
  <c r="G35"/>
  <c r="H35" s="1"/>
  <c r="F35"/>
  <c r="E35"/>
  <c r="D35"/>
  <c r="B35"/>
  <c r="G34"/>
  <c r="H34" s="1"/>
  <c r="F34"/>
  <c r="E34"/>
  <c r="D34"/>
  <c r="B34"/>
  <c r="G33"/>
  <c r="H33" s="1"/>
  <c r="F33"/>
  <c r="E33"/>
  <c r="D33"/>
  <c r="B33"/>
  <c r="G32"/>
  <c r="H32" s="1"/>
  <c r="F32"/>
  <c r="E32"/>
  <c r="D32"/>
  <c r="B32"/>
  <c r="G31"/>
  <c r="H31" s="1"/>
  <c r="F31"/>
  <c r="E31"/>
  <c r="D31"/>
  <c r="B31"/>
  <c r="G30"/>
  <c r="H30" s="1"/>
  <c r="F30"/>
  <c r="E30"/>
  <c r="D30"/>
  <c r="B30"/>
  <c r="G29"/>
  <c r="H29" s="1"/>
  <c r="F29"/>
  <c r="E29"/>
  <c r="D29"/>
  <c r="B29"/>
  <c r="E28"/>
  <c r="B28"/>
  <c r="E24"/>
  <c r="G19"/>
  <c r="H19" s="1"/>
  <c r="F19"/>
  <c r="E19"/>
  <c r="D19"/>
  <c r="G18"/>
  <c r="H18" s="1"/>
  <c r="F18"/>
  <c r="E18"/>
  <c r="D18"/>
  <c r="B18"/>
  <c r="G17"/>
  <c r="H17" s="1"/>
  <c r="F17"/>
  <c r="E17"/>
  <c r="D17"/>
  <c r="G16"/>
  <c r="H16" s="1"/>
  <c r="F16"/>
  <c r="E16"/>
  <c r="D16"/>
  <c r="B16"/>
  <c r="G15"/>
  <c r="H15" s="1"/>
  <c r="F15"/>
  <c r="E15"/>
  <c r="D15"/>
  <c r="G14"/>
  <c r="H14" s="1"/>
  <c r="F14"/>
  <c r="E14"/>
  <c r="D14"/>
  <c r="B14"/>
  <c r="G13"/>
  <c r="H13" s="1"/>
  <c r="F13"/>
  <c r="E13"/>
  <c r="D13"/>
  <c r="G12"/>
  <c r="H12" s="1"/>
  <c r="F12"/>
  <c r="E12"/>
  <c r="D12"/>
  <c r="B12"/>
  <c r="G11"/>
  <c r="H11" s="1"/>
  <c r="F11"/>
  <c r="E11"/>
  <c r="D11"/>
  <c r="G10"/>
  <c r="H10" s="1"/>
  <c r="F10"/>
  <c r="E10"/>
  <c r="D10"/>
  <c r="B10"/>
  <c r="G9"/>
  <c r="H9" s="1"/>
  <c r="F9"/>
  <c r="E9"/>
  <c r="D9"/>
  <c r="G8"/>
  <c r="H8" s="1"/>
  <c r="F8"/>
  <c r="E8"/>
  <c r="D8"/>
  <c r="B8"/>
  <c r="E7"/>
  <c r="E3"/>
  <c r="B19" s="1"/>
  <c r="G40" i="7"/>
  <c r="H40" s="1"/>
  <c r="F40"/>
  <c r="E40"/>
  <c r="D40"/>
  <c r="B40"/>
  <c r="G39"/>
  <c r="H39" s="1"/>
  <c r="F39"/>
  <c r="E39"/>
  <c r="D39"/>
  <c r="B39"/>
  <c r="G38"/>
  <c r="H38" s="1"/>
  <c r="F38"/>
  <c r="E38"/>
  <c r="D38"/>
  <c r="B38"/>
  <c r="G37"/>
  <c r="H37" s="1"/>
  <c r="F37"/>
  <c r="E37"/>
  <c r="D37"/>
  <c r="B37"/>
  <c r="G36"/>
  <c r="H36" s="1"/>
  <c r="F36"/>
  <c r="E36"/>
  <c r="D36"/>
  <c r="B36"/>
  <c r="G35"/>
  <c r="H35" s="1"/>
  <c r="F35"/>
  <c r="E35"/>
  <c r="D35"/>
  <c r="B35"/>
  <c r="G34"/>
  <c r="H34" s="1"/>
  <c r="F34"/>
  <c r="E34"/>
  <c r="D34"/>
  <c r="B34"/>
  <c r="G33"/>
  <c r="H33" s="1"/>
  <c r="F33"/>
  <c r="E33"/>
  <c r="D33"/>
  <c r="B33"/>
  <c r="G32"/>
  <c r="H32" s="1"/>
  <c r="F32"/>
  <c r="E32"/>
  <c r="D32"/>
  <c r="B32"/>
  <c r="G31"/>
  <c r="H31" s="1"/>
  <c r="F31"/>
  <c r="E31"/>
  <c r="D31"/>
  <c r="B31"/>
  <c r="G30"/>
  <c r="H30" s="1"/>
  <c r="F30"/>
  <c r="E30"/>
  <c r="D30"/>
  <c r="B30"/>
  <c r="G29"/>
  <c r="H29" s="1"/>
  <c r="F29"/>
  <c r="E29"/>
  <c r="D29"/>
  <c r="B29"/>
  <c r="E28"/>
  <c r="B28"/>
  <c r="G19"/>
  <c r="H19" s="1"/>
  <c r="F19"/>
  <c r="E19"/>
  <c r="D19"/>
  <c r="B19"/>
  <c r="G18"/>
  <c r="H18" s="1"/>
  <c r="F18"/>
  <c r="E18"/>
  <c r="D18"/>
  <c r="B18"/>
  <c r="G17"/>
  <c r="H17" s="1"/>
  <c r="F17"/>
  <c r="E17"/>
  <c r="D17"/>
  <c r="B17"/>
  <c r="G16"/>
  <c r="H16" s="1"/>
  <c r="F16"/>
  <c r="E16"/>
  <c r="D16"/>
  <c r="B16"/>
  <c r="G15"/>
  <c r="H15" s="1"/>
  <c r="F15"/>
  <c r="E15"/>
  <c r="D15"/>
  <c r="B15"/>
  <c r="G14"/>
  <c r="H14" s="1"/>
  <c r="F14"/>
  <c r="E14"/>
  <c r="D14"/>
  <c r="B14"/>
  <c r="H13"/>
  <c r="G13"/>
  <c r="F13"/>
  <c r="E13"/>
  <c r="D13"/>
  <c r="B13"/>
  <c r="G12"/>
  <c r="H12" s="1"/>
  <c r="F12"/>
  <c r="E12"/>
  <c r="D12"/>
  <c r="B12"/>
  <c r="H11"/>
  <c r="G11"/>
  <c r="F11"/>
  <c r="E11"/>
  <c r="D11"/>
  <c r="B11"/>
  <c r="G10"/>
  <c r="H10" s="1"/>
  <c r="F10"/>
  <c r="E10"/>
  <c r="D10"/>
  <c r="B10"/>
  <c r="H9"/>
  <c r="G9"/>
  <c r="F9"/>
  <c r="E9"/>
  <c r="D9"/>
  <c r="B9"/>
  <c r="G8"/>
  <c r="H8" s="1"/>
  <c r="F8"/>
  <c r="E8"/>
  <c r="D8"/>
  <c r="B8"/>
  <c r="E7"/>
  <c r="B7"/>
  <c r="G46" i="6"/>
  <c r="H46" s="1"/>
  <c r="F46"/>
  <c r="E46"/>
  <c r="D46"/>
  <c r="B46"/>
  <c r="G45"/>
  <c r="H45" s="1"/>
  <c r="F45"/>
  <c r="E45"/>
  <c r="D45"/>
  <c r="B45"/>
  <c r="G44"/>
  <c r="H44" s="1"/>
  <c r="F44"/>
  <c r="E44"/>
  <c r="D44"/>
  <c r="B44"/>
  <c r="G43"/>
  <c r="H43" s="1"/>
  <c r="F43"/>
  <c r="E43"/>
  <c r="D43"/>
  <c r="B43"/>
  <c r="G42"/>
  <c r="H42" s="1"/>
  <c r="F42"/>
  <c r="E42"/>
  <c r="D42"/>
  <c r="B42"/>
  <c r="G41"/>
  <c r="H41" s="1"/>
  <c r="F41"/>
  <c r="E41"/>
  <c r="D41"/>
  <c r="B41"/>
  <c r="G40"/>
  <c r="H40" s="1"/>
  <c r="F40"/>
  <c r="E40"/>
  <c r="D40"/>
  <c r="B40"/>
  <c r="G39"/>
  <c r="H39" s="1"/>
  <c r="F39"/>
  <c r="E39"/>
  <c r="D39"/>
  <c r="B39"/>
  <c r="G38"/>
  <c r="H38" s="1"/>
  <c r="F38"/>
  <c r="E38"/>
  <c r="D38"/>
  <c r="B38"/>
  <c r="G37"/>
  <c r="H37" s="1"/>
  <c r="F37"/>
  <c r="E37"/>
  <c r="D37"/>
  <c r="B37"/>
  <c r="G36"/>
  <c r="H36" s="1"/>
  <c r="F36"/>
  <c r="E36"/>
  <c r="D36"/>
  <c r="B36"/>
  <c r="G35"/>
  <c r="H35" s="1"/>
  <c r="F35"/>
  <c r="E35"/>
  <c r="D35"/>
  <c r="B35"/>
  <c r="E34"/>
  <c r="B34"/>
  <c r="E3" i="5"/>
  <c r="G19" i="6"/>
  <c r="H19" s="1"/>
  <c r="F19"/>
  <c r="E19"/>
  <c r="D19"/>
  <c r="G18"/>
  <c r="H18" s="1"/>
  <c r="F18"/>
  <c r="E18"/>
  <c r="D18"/>
  <c r="G17"/>
  <c r="H17" s="1"/>
  <c r="F17"/>
  <c r="E17"/>
  <c r="D17"/>
  <c r="G16"/>
  <c r="H16" s="1"/>
  <c r="F16"/>
  <c r="E16"/>
  <c r="D16"/>
  <c r="G15"/>
  <c r="H15" s="1"/>
  <c r="F15"/>
  <c r="E15"/>
  <c r="D15"/>
  <c r="G14"/>
  <c r="H14" s="1"/>
  <c r="F14"/>
  <c r="E14"/>
  <c r="D14"/>
  <c r="G13"/>
  <c r="H13" s="1"/>
  <c r="F13"/>
  <c r="E13"/>
  <c r="D13"/>
  <c r="G12"/>
  <c r="H12" s="1"/>
  <c r="F12"/>
  <c r="E12"/>
  <c r="D12"/>
  <c r="G11"/>
  <c r="H11" s="1"/>
  <c r="F11"/>
  <c r="E11"/>
  <c r="D11"/>
  <c r="G10"/>
  <c r="H10" s="1"/>
  <c r="F10"/>
  <c r="E10"/>
  <c r="D10"/>
  <c r="G9"/>
  <c r="H9" s="1"/>
  <c r="F9"/>
  <c r="E9"/>
  <c r="D9"/>
  <c r="G8"/>
  <c r="H8" s="1"/>
  <c r="F8"/>
  <c r="E8"/>
  <c r="D8"/>
  <c r="E7"/>
  <c r="B19"/>
  <c r="G20" i="4"/>
  <c r="F25"/>
  <c r="F23"/>
  <c r="F21"/>
  <c r="F10"/>
  <c r="F12"/>
  <c r="F8"/>
  <c r="B7" i="8" l="1"/>
  <c r="B9"/>
  <c r="B11"/>
  <c r="B13"/>
  <c r="B15"/>
  <c r="B17"/>
  <c r="B7" i="6"/>
  <c r="B8"/>
  <c r="B9"/>
  <c r="B10"/>
  <c r="B11"/>
  <c r="B12"/>
  <c r="B13"/>
  <c r="B14"/>
  <c r="B15"/>
  <c r="B16"/>
  <c r="B17"/>
  <c r="B18"/>
  <c r="G25" i="4"/>
  <c r="G24"/>
  <c r="G23"/>
  <c r="G22"/>
  <c r="G21"/>
  <c r="G12"/>
  <c r="G10"/>
  <c r="G8"/>
  <c r="G40" i="5"/>
  <c r="H40" s="1"/>
  <c r="F40"/>
  <c r="E40"/>
  <c r="D40"/>
  <c r="G39"/>
  <c r="H39" s="1"/>
  <c r="F39"/>
  <c r="E39"/>
  <c r="D39"/>
  <c r="G38"/>
  <c r="H38" s="1"/>
  <c r="F38"/>
  <c r="E38"/>
  <c r="D38"/>
  <c r="G37"/>
  <c r="H37" s="1"/>
  <c r="F37"/>
  <c r="E37"/>
  <c r="D37"/>
  <c r="G36"/>
  <c r="H36" s="1"/>
  <c r="F36"/>
  <c r="E36"/>
  <c r="D36"/>
  <c r="G35"/>
  <c r="H35" s="1"/>
  <c r="F35"/>
  <c r="E35"/>
  <c r="D35"/>
  <c r="G34"/>
  <c r="H34" s="1"/>
  <c r="F34"/>
  <c r="E34"/>
  <c r="D34"/>
  <c r="G33"/>
  <c r="H33" s="1"/>
  <c r="F33"/>
  <c r="E33"/>
  <c r="D33"/>
  <c r="G32"/>
  <c r="H32" s="1"/>
  <c r="F32"/>
  <c r="E32"/>
  <c r="D32"/>
  <c r="G31"/>
  <c r="H31" s="1"/>
  <c r="F31"/>
  <c r="E31"/>
  <c r="D31"/>
  <c r="G30"/>
  <c r="H30" s="1"/>
  <c r="F30"/>
  <c r="E30"/>
  <c r="D30"/>
  <c r="G29"/>
  <c r="H29" s="1"/>
  <c r="F29"/>
  <c r="E29"/>
  <c r="D29"/>
  <c r="E28"/>
  <c r="E24"/>
  <c r="D17"/>
  <c r="E17"/>
  <c r="F17"/>
  <c r="G17"/>
  <c r="H17" s="1"/>
  <c r="D18"/>
  <c r="E18"/>
  <c r="F18"/>
  <c r="G18"/>
  <c r="H18" s="1"/>
  <c r="D19"/>
  <c r="E19"/>
  <c r="F19"/>
  <c r="G19"/>
  <c r="H19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F9"/>
  <c r="F10"/>
  <c r="F11"/>
  <c r="F12"/>
  <c r="F13"/>
  <c r="F14"/>
  <c r="F15"/>
  <c r="F16"/>
  <c r="E8"/>
  <c r="E9"/>
  <c r="E10"/>
  <c r="E11"/>
  <c r="E12"/>
  <c r="E13"/>
  <c r="E14"/>
  <c r="E15"/>
  <c r="E16"/>
  <c r="E7"/>
  <c r="D8"/>
  <c r="D9"/>
  <c r="D10"/>
  <c r="D11"/>
  <c r="D12"/>
  <c r="D13"/>
  <c r="D14"/>
  <c r="D15"/>
  <c r="D16"/>
  <c r="G8"/>
  <c r="H8" s="1"/>
  <c r="F8"/>
  <c r="B18"/>
  <c r="J25" i="4"/>
  <c r="H25"/>
  <c r="J23"/>
  <c r="H23"/>
  <c r="I21"/>
  <c r="J21" s="1"/>
  <c r="H21"/>
  <c r="G19"/>
  <c r="I12"/>
  <c r="J12" s="1"/>
  <c r="J10"/>
  <c r="I8"/>
  <c r="J8" s="1"/>
  <c r="H12"/>
  <c r="H10"/>
  <c r="H8"/>
  <c r="G7"/>
  <c r="G9"/>
  <c r="G11"/>
  <c r="G6"/>
  <c r="B28" i="5" l="1"/>
  <c r="B32"/>
  <c r="B36"/>
  <c r="B40"/>
  <c r="B31"/>
  <c r="B35"/>
  <c r="B39"/>
  <c r="B29"/>
  <c r="B33"/>
  <c r="B37"/>
  <c r="B30"/>
  <c r="B34"/>
  <c r="B38"/>
  <c r="B7"/>
  <c r="B12"/>
  <c r="B10"/>
  <c r="B8"/>
  <c r="B15"/>
  <c r="B19"/>
  <c r="B17"/>
  <c r="B13"/>
  <c r="B11"/>
  <c r="B9"/>
  <c r="B16"/>
  <c r="B14"/>
  <c r="G12" i="11"/>
  <c r="H12" s="1"/>
  <c r="F12"/>
  <c r="E12"/>
  <c r="D12"/>
  <c r="B12"/>
  <c r="G11"/>
  <c r="H11" s="1"/>
  <c r="F11"/>
  <c r="E11"/>
  <c r="D11"/>
  <c r="B11"/>
  <c r="H10"/>
  <c r="G10"/>
  <c r="F10"/>
  <c r="E10"/>
  <c r="D10"/>
  <c r="B10"/>
  <c r="G9"/>
  <c r="H9" s="1"/>
  <c r="F9"/>
  <c r="E9"/>
  <c r="D9"/>
  <c r="B9"/>
  <c r="H8"/>
  <c r="G8"/>
  <c r="F8"/>
  <c r="E8"/>
  <c r="D8"/>
  <c r="B8"/>
  <c r="G7"/>
  <c r="H7" s="1"/>
  <c r="F7"/>
  <c r="E7"/>
  <c r="D7"/>
  <c r="B7"/>
  <c r="H6"/>
  <c r="G6"/>
  <c r="F6"/>
  <c r="E6"/>
  <c r="D6"/>
  <c r="B6"/>
  <c r="G5"/>
  <c r="H5" s="1"/>
  <c r="F5"/>
  <c r="E5"/>
  <c r="D5"/>
  <c r="B5"/>
  <c r="G4"/>
  <c r="H4" s="1"/>
  <c r="F4"/>
  <c r="E4"/>
  <c r="D4"/>
  <c r="B4"/>
  <c r="E3"/>
  <c r="B3"/>
  <c r="G12" i="10"/>
  <c r="H12" s="1"/>
  <c r="F12"/>
  <c r="E12"/>
  <c r="D12"/>
  <c r="G11"/>
  <c r="H11" s="1"/>
  <c r="F11"/>
  <c r="E11"/>
  <c r="D11"/>
  <c r="G10"/>
  <c r="H10" s="1"/>
  <c r="F10"/>
  <c r="E10"/>
  <c r="D10"/>
  <c r="G9"/>
  <c r="H9" s="1"/>
  <c r="F9"/>
  <c r="E9"/>
  <c r="D9"/>
  <c r="G8"/>
  <c r="H8" s="1"/>
  <c r="F8"/>
  <c r="E8"/>
  <c r="D8"/>
  <c r="H7"/>
  <c r="G7"/>
  <c r="F7"/>
  <c r="E7"/>
  <c r="D7"/>
  <c r="G6"/>
  <c r="H6" s="1"/>
  <c r="F6"/>
  <c r="E6"/>
  <c r="D6"/>
  <c r="R5"/>
  <c r="B12" s="1"/>
  <c r="G5"/>
  <c r="H5" s="1"/>
  <c r="F5"/>
  <c r="E5"/>
  <c r="D5"/>
  <c r="B5"/>
  <c r="G4"/>
  <c r="H4" s="1"/>
  <c r="F4"/>
  <c r="E4"/>
  <c r="D4"/>
  <c r="B4"/>
  <c r="E3"/>
  <c r="B3"/>
  <c r="R5" i="9"/>
  <c r="T8" i="4"/>
  <c r="B7" i="10" l="1"/>
  <c r="B9"/>
  <c r="B11"/>
  <c r="B6"/>
  <c r="B8"/>
  <c r="B10"/>
  <c r="J9" i="2"/>
  <c r="K9" s="1"/>
  <c r="I9"/>
  <c r="H9"/>
  <c r="G9"/>
  <c r="H8"/>
  <c r="J7"/>
  <c r="K7" s="1"/>
  <c r="I7"/>
  <c r="H7"/>
  <c r="G7"/>
  <c r="H6"/>
  <c r="J5"/>
  <c r="K5" s="1"/>
  <c r="I5"/>
  <c r="H5"/>
  <c r="G5"/>
  <c r="H4"/>
  <c r="H3"/>
  <c r="J9" i="1"/>
  <c r="K9" s="1"/>
  <c r="J7"/>
  <c r="K7" s="1"/>
  <c r="J5"/>
  <c r="K5" s="1"/>
  <c r="I9"/>
  <c r="I7"/>
  <c r="I5"/>
  <c r="G9"/>
  <c r="G7"/>
  <c r="G5"/>
  <c r="H7"/>
  <c r="H6"/>
  <c r="H5"/>
  <c r="H9"/>
  <c r="H8"/>
  <c r="H4"/>
  <c r="H3"/>
</calcChain>
</file>

<file path=xl/sharedStrings.xml><?xml version="1.0" encoding="utf-8"?>
<sst xmlns="http://schemas.openxmlformats.org/spreadsheetml/2006/main" count="231" uniqueCount="37">
  <si>
    <t>Степень полинома</t>
  </si>
  <si>
    <t>Полином</t>
  </si>
  <si>
    <t>Точное значение</t>
  </si>
  <si>
    <t>Число отрезков</t>
  </si>
  <si>
    <t>Шаг</t>
  </si>
  <si>
    <t>Численное значение интеграла</t>
  </si>
  <si>
    <t>Отношение погрешностей</t>
  </si>
  <si>
    <t>Погрешность</t>
  </si>
  <si>
    <t>Оценка погрешности по правилу Рунге</t>
  </si>
  <si>
    <t>Уточнение по Ричардсону</t>
  </si>
  <si>
    <t>Погрешность уточненного решения</t>
  </si>
  <si>
    <t>k</t>
  </si>
  <si>
    <t>от</t>
  </si>
  <si>
    <t>до</t>
  </si>
  <si>
    <t>значение</t>
  </si>
  <si>
    <t>Полином и область
интегрирования</t>
  </si>
  <si>
    <t>Аналитическое
значение интеграла</t>
  </si>
  <si>
    <t>I*</t>
  </si>
  <si>
    <t>3x^2</t>
  </si>
  <si>
    <t>4x^3</t>
  </si>
  <si>
    <t>5x^4</t>
  </si>
  <si>
    <t>6x^5</t>
  </si>
  <si>
    <t>f[0,1]</t>
  </si>
  <si>
    <t>Ньютон-Котес-3</t>
  </si>
  <si>
    <t>n</t>
  </si>
  <si>
    <t>Порядок апроксимации k=4</t>
  </si>
  <si>
    <t>Гаусс-2</t>
  </si>
  <si>
    <t>Теоретическое значение порядка точности m=3</t>
  </si>
  <si>
    <t xml:space="preserve">   -10*sin(10*x) </t>
  </si>
  <si>
    <t>х=</t>
  </si>
  <si>
    <t>int=cos(10x)</t>
  </si>
  <si>
    <t>I*=</t>
  </si>
  <si>
    <t>шаг</t>
  </si>
  <si>
    <t>h</t>
  </si>
  <si>
    <t xml:space="preserve">   8x^7</t>
  </si>
  <si>
    <t>int=x^8</t>
  </si>
  <si>
    <t xml:space="preserve"> 8x^7</t>
  </si>
</sst>
</file>

<file path=xl/styles.xml><?xml version="1.0" encoding="utf-8"?>
<styleSheet xmlns="http://schemas.openxmlformats.org/spreadsheetml/2006/main">
  <numFmts count="8">
    <numFmt numFmtId="164" formatCode="0.000000000000E+00"/>
    <numFmt numFmtId="165" formatCode="0.000000000000000E+00"/>
    <numFmt numFmtId="166" formatCode="0.00000000000000E+00"/>
    <numFmt numFmtId="167" formatCode="0.00000000"/>
    <numFmt numFmtId="168" formatCode="0.0000"/>
    <numFmt numFmtId="169" formatCode="0.0000000"/>
    <numFmt numFmtId="170" formatCode="0.000000"/>
    <numFmt numFmtId="171" formatCode="0.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onsolas"/>
      <family val="3"/>
      <charset val="204"/>
    </font>
    <font>
      <sz val="11"/>
      <color rgb="FFFF0000"/>
      <name val="Consolas"/>
      <family val="3"/>
      <charset val="204"/>
    </font>
    <font>
      <sz val="1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textRotation="90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167" fontId="2" fillId="0" borderId="1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right" vertical="center" wrapText="1"/>
    </xf>
    <xf numFmtId="169" fontId="4" fillId="0" borderId="1" xfId="0" applyNumberFormat="1" applyFont="1" applyBorder="1" applyAlignment="1">
      <alignment horizontal="right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69" fontId="2" fillId="2" borderId="1" xfId="0" applyNumberFormat="1" applyFont="1" applyFill="1" applyBorder="1" applyAlignment="1">
      <alignment horizontal="center" vertical="center" wrapText="1"/>
    </xf>
    <xf numFmtId="169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9" fontId="2" fillId="0" borderId="1" xfId="0" applyNumberFormat="1" applyFont="1" applyFill="1" applyBorder="1" applyAlignment="1">
      <alignment horizontal="center" vertical="center" wrapText="1"/>
    </xf>
    <xf numFmtId="169" fontId="2" fillId="0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123825</xdr:colOff>
      <xdr:row>1</xdr:row>
      <xdr:rowOff>190500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276225</xdr:colOff>
      <xdr:row>1</xdr:row>
      <xdr:rowOff>190500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71600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190500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716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104775</xdr:colOff>
      <xdr:row>1</xdr:row>
      <xdr:rowOff>190500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8800" y="13716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76200</xdr:colOff>
      <xdr:row>1</xdr:row>
      <xdr:rowOff>190500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13716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114300</xdr:colOff>
      <xdr:row>1</xdr:row>
      <xdr:rowOff>190500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0" y="13716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457200</xdr:colOff>
      <xdr:row>1</xdr:row>
      <xdr:rowOff>361950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57600" y="1371600"/>
          <a:ext cx="457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390525</xdr:colOff>
      <xdr:row>1</xdr:row>
      <xdr:rowOff>190500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67200" y="13716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457200</xdr:colOff>
      <xdr:row>1</xdr:row>
      <xdr:rowOff>323850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00675" y="1371600"/>
          <a:ext cx="4572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1</xdr:rowOff>
    </xdr:from>
    <xdr:to>
      <xdr:col>9</xdr:col>
      <xdr:colOff>819150</xdr:colOff>
      <xdr:row>1</xdr:row>
      <xdr:rowOff>361951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72200" y="1362076"/>
          <a:ext cx="8191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409575</xdr:colOff>
      <xdr:row>1</xdr:row>
      <xdr:rowOff>190500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19875" y="13716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228600</xdr:colOff>
      <xdr:row>3</xdr:row>
      <xdr:rowOff>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571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228600</xdr:colOff>
      <xdr:row>3</xdr:row>
      <xdr:rowOff>190500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621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228600</xdr:colOff>
      <xdr:row>5</xdr:row>
      <xdr:rowOff>190500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1621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228600</xdr:colOff>
      <xdr:row>7</xdr:row>
      <xdr:rowOff>190500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5622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104775</xdr:colOff>
      <xdr:row>1</xdr:row>
      <xdr:rowOff>190500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76200</xdr:colOff>
      <xdr:row>1</xdr:row>
      <xdr:rowOff>190500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190500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620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457200</xdr:colOff>
      <xdr:row>1</xdr:row>
      <xdr:rowOff>361950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33700" y="13620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390525</xdr:colOff>
      <xdr:row>1</xdr:row>
      <xdr:rowOff>190500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72000" y="136207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457200</xdr:colOff>
      <xdr:row>1</xdr:row>
      <xdr:rowOff>323850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15050" y="13620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1</xdr:rowOff>
    </xdr:from>
    <xdr:to>
      <xdr:col>6</xdr:col>
      <xdr:colOff>819150</xdr:colOff>
      <xdr:row>1</xdr:row>
      <xdr:rowOff>361951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96200" y="1362076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409575</xdr:colOff>
      <xdr:row>1</xdr:row>
      <xdr:rowOff>190500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96400" y="1362075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123825</xdr:colOff>
      <xdr:row>1</xdr:row>
      <xdr:rowOff>190500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276225</xdr:colOff>
      <xdr:row>1</xdr:row>
      <xdr:rowOff>190500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190500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620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104775</xdr:colOff>
      <xdr:row>1</xdr:row>
      <xdr:rowOff>190500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38325" y="136207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76200</xdr:colOff>
      <xdr:row>1</xdr:row>
      <xdr:rowOff>190500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7450" y="136207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114300</xdr:colOff>
      <xdr:row>1</xdr:row>
      <xdr:rowOff>190500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76575" y="13620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457200</xdr:colOff>
      <xdr:row>1</xdr:row>
      <xdr:rowOff>361950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33925" y="1362075"/>
          <a:ext cx="4572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390525</xdr:colOff>
      <xdr:row>1</xdr:row>
      <xdr:rowOff>190500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57950" y="136207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457200</xdr:colOff>
      <xdr:row>1</xdr:row>
      <xdr:rowOff>323850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0075" y="1362075"/>
          <a:ext cx="4572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1</xdr:rowOff>
    </xdr:from>
    <xdr:to>
      <xdr:col>9</xdr:col>
      <xdr:colOff>819150</xdr:colOff>
      <xdr:row>1</xdr:row>
      <xdr:rowOff>361951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29825" y="1362076"/>
          <a:ext cx="8191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409575</xdr:colOff>
      <xdr:row>1</xdr:row>
      <xdr:rowOff>190500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25275" y="1362075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228600</xdr:colOff>
      <xdr:row>3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621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228600</xdr:colOff>
      <xdr:row>3</xdr:row>
      <xdr:rowOff>190500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952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228600</xdr:colOff>
      <xdr:row>5</xdr:row>
      <xdr:rowOff>190500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228600</xdr:colOff>
      <xdr:row>7</xdr:row>
      <xdr:rowOff>190500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0</xdr:rowOff>
    </xdr:from>
    <xdr:to>
      <xdr:col>3</xdr:col>
      <xdr:colOff>323850</xdr:colOff>
      <xdr:row>5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38525" y="11049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914400</xdr:colOff>
      <xdr:row>4</xdr:row>
      <xdr:rowOff>9525</xdr:rowOff>
    </xdr:from>
    <xdr:to>
      <xdr:col>4</xdr:col>
      <xdr:colOff>1028700</xdr:colOff>
      <xdr:row>5</xdr:row>
      <xdr:rowOff>9525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43450" y="4572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523875</xdr:colOff>
      <xdr:row>4</xdr:row>
      <xdr:rowOff>9525</xdr:rowOff>
    </xdr:from>
    <xdr:to>
      <xdr:col>5</xdr:col>
      <xdr:colOff>981075</xdr:colOff>
      <xdr:row>5</xdr:row>
      <xdr:rowOff>9525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3175" y="4572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4</xdr:row>
      <xdr:rowOff>0</xdr:rowOff>
    </xdr:from>
    <xdr:to>
      <xdr:col>6</xdr:col>
      <xdr:colOff>866775</xdr:colOff>
      <xdr:row>5</xdr:row>
      <xdr:rowOff>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05750" y="44767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4</xdr:row>
      <xdr:rowOff>0</xdr:rowOff>
    </xdr:from>
    <xdr:to>
      <xdr:col>7</xdr:col>
      <xdr:colOff>876300</xdr:colOff>
      <xdr:row>5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353550" y="4476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257175</xdr:colOff>
      <xdr:row>4</xdr:row>
      <xdr:rowOff>1</xdr:rowOff>
    </xdr:from>
    <xdr:to>
      <xdr:col>8</xdr:col>
      <xdr:colOff>1076325</xdr:colOff>
      <xdr:row>5</xdr:row>
      <xdr:rowOff>1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29925" y="447676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409575</xdr:colOff>
      <xdr:row>4</xdr:row>
      <xdr:rowOff>0</xdr:rowOff>
    </xdr:from>
    <xdr:to>
      <xdr:col>9</xdr:col>
      <xdr:colOff>819150</xdr:colOff>
      <xdr:row>5</xdr:row>
      <xdr:rowOff>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11100" y="447675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257175</xdr:colOff>
      <xdr:row>17</xdr:row>
      <xdr:rowOff>28575</xdr:rowOff>
    </xdr:from>
    <xdr:to>
      <xdr:col>3</xdr:col>
      <xdr:colOff>361950</xdr:colOff>
      <xdr:row>18</xdr:row>
      <xdr:rowOff>28575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6625" y="418147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914400</xdr:colOff>
      <xdr:row>17</xdr:row>
      <xdr:rowOff>9525</xdr:rowOff>
    </xdr:from>
    <xdr:to>
      <xdr:col>4</xdr:col>
      <xdr:colOff>1028700</xdr:colOff>
      <xdr:row>18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43450" y="11144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523875</xdr:colOff>
      <xdr:row>17</xdr:row>
      <xdr:rowOff>9525</xdr:rowOff>
    </xdr:from>
    <xdr:to>
      <xdr:col>5</xdr:col>
      <xdr:colOff>981075</xdr:colOff>
      <xdr:row>18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3175" y="11144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17</xdr:row>
      <xdr:rowOff>0</xdr:rowOff>
    </xdr:from>
    <xdr:to>
      <xdr:col>6</xdr:col>
      <xdr:colOff>866775</xdr:colOff>
      <xdr:row>18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05750" y="11049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17</xdr:row>
      <xdr:rowOff>0</xdr:rowOff>
    </xdr:from>
    <xdr:to>
      <xdr:col>7</xdr:col>
      <xdr:colOff>876300</xdr:colOff>
      <xdr:row>18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353550" y="11049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257175</xdr:colOff>
      <xdr:row>17</xdr:row>
      <xdr:rowOff>1</xdr:rowOff>
    </xdr:from>
    <xdr:to>
      <xdr:col>8</xdr:col>
      <xdr:colOff>1076325</xdr:colOff>
      <xdr:row>18</xdr:row>
      <xdr:rowOff>1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29925" y="11049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409575</xdr:colOff>
      <xdr:row>17</xdr:row>
      <xdr:rowOff>0</xdr:rowOff>
    </xdr:from>
    <xdr:to>
      <xdr:col>9</xdr:col>
      <xdr:colOff>819150</xdr:colOff>
      <xdr:row>18</xdr:row>
      <xdr:rowOff>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11100" y="11049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323850</xdr:colOff>
      <xdr:row>6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1143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5</xdr:row>
      <xdr:rowOff>9525</xdr:rowOff>
    </xdr:from>
    <xdr:to>
      <xdr:col>2</xdr:col>
      <xdr:colOff>1028700</xdr:colOff>
      <xdr:row>6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1152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5</xdr:row>
      <xdr:rowOff>9525</xdr:rowOff>
    </xdr:from>
    <xdr:to>
      <xdr:col>3</xdr:col>
      <xdr:colOff>981075</xdr:colOff>
      <xdr:row>6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9525" y="1152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5</xdr:row>
      <xdr:rowOff>0</xdr:rowOff>
    </xdr:from>
    <xdr:to>
      <xdr:col>4</xdr:col>
      <xdr:colOff>866775</xdr:colOff>
      <xdr:row>6</xdr:row>
      <xdr:rowOff>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1143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5</xdr:row>
      <xdr:rowOff>0</xdr:rowOff>
    </xdr:from>
    <xdr:to>
      <xdr:col>5</xdr:col>
      <xdr:colOff>876300</xdr:colOff>
      <xdr:row>6</xdr:row>
      <xdr:rowOff>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1143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5</xdr:row>
      <xdr:rowOff>1</xdr:rowOff>
    </xdr:from>
    <xdr:to>
      <xdr:col>6</xdr:col>
      <xdr:colOff>1076325</xdr:colOff>
      <xdr:row>6</xdr:row>
      <xdr:rowOff>1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1143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0</xdr:rowOff>
    </xdr:from>
    <xdr:to>
      <xdr:col>7</xdr:col>
      <xdr:colOff>819150</xdr:colOff>
      <xdr:row>6</xdr:row>
      <xdr:rowOff>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82225" y="1143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32</xdr:row>
      <xdr:rowOff>0</xdr:rowOff>
    </xdr:from>
    <xdr:to>
      <xdr:col>0</xdr:col>
      <xdr:colOff>323850</xdr:colOff>
      <xdr:row>33</xdr:row>
      <xdr:rowOff>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5334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32</xdr:row>
      <xdr:rowOff>9525</xdr:rowOff>
    </xdr:from>
    <xdr:to>
      <xdr:col>2</xdr:col>
      <xdr:colOff>1028700</xdr:colOff>
      <xdr:row>33</xdr:row>
      <xdr:rowOff>9525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5343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32</xdr:row>
      <xdr:rowOff>9525</xdr:rowOff>
    </xdr:from>
    <xdr:to>
      <xdr:col>3</xdr:col>
      <xdr:colOff>981075</xdr:colOff>
      <xdr:row>33</xdr:row>
      <xdr:rowOff>9525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9525" y="5343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32</xdr:row>
      <xdr:rowOff>0</xdr:rowOff>
    </xdr:from>
    <xdr:to>
      <xdr:col>4</xdr:col>
      <xdr:colOff>866775</xdr:colOff>
      <xdr:row>33</xdr:row>
      <xdr:rowOff>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5334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32</xdr:row>
      <xdr:rowOff>0</xdr:rowOff>
    </xdr:from>
    <xdr:to>
      <xdr:col>5</xdr:col>
      <xdr:colOff>876300</xdr:colOff>
      <xdr:row>33</xdr:row>
      <xdr:rowOff>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5334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32</xdr:row>
      <xdr:rowOff>1</xdr:rowOff>
    </xdr:from>
    <xdr:to>
      <xdr:col>6</xdr:col>
      <xdr:colOff>1076325</xdr:colOff>
      <xdr:row>33</xdr:row>
      <xdr:rowOff>1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5334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32</xdr:row>
      <xdr:rowOff>0</xdr:rowOff>
    </xdr:from>
    <xdr:to>
      <xdr:col>7</xdr:col>
      <xdr:colOff>819150</xdr:colOff>
      <xdr:row>33</xdr:row>
      <xdr:rowOff>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82225" y="5334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323850</xdr:colOff>
      <xdr:row>6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38525" y="11049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657225</xdr:colOff>
      <xdr:row>5</xdr:row>
      <xdr:rowOff>0</xdr:rowOff>
    </xdr:from>
    <xdr:to>
      <xdr:col>2</xdr:col>
      <xdr:colOff>771525</xdr:colOff>
      <xdr:row>6</xdr:row>
      <xdr:rowOff>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371475</xdr:colOff>
      <xdr:row>5</xdr:row>
      <xdr:rowOff>9525</xdr:rowOff>
    </xdr:from>
    <xdr:to>
      <xdr:col>3</xdr:col>
      <xdr:colOff>828675</xdr:colOff>
      <xdr:row>6</xdr:row>
      <xdr:rowOff>9525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09925" y="1152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5</xdr:row>
      <xdr:rowOff>0</xdr:rowOff>
    </xdr:from>
    <xdr:to>
      <xdr:col>4</xdr:col>
      <xdr:colOff>866775</xdr:colOff>
      <xdr:row>6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05750" y="11049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5</xdr:row>
      <xdr:rowOff>0</xdr:rowOff>
    </xdr:from>
    <xdr:to>
      <xdr:col>5</xdr:col>
      <xdr:colOff>876300</xdr:colOff>
      <xdr:row>6</xdr:row>
      <xdr:rowOff>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353550" y="11049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5</xdr:row>
      <xdr:rowOff>1</xdr:rowOff>
    </xdr:from>
    <xdr:to>
      <xdr:col>6</xdr:col>
      <xdr:colOff>1076325</xdr:colOff>
      <xdr:row>6</xdr:row>
      <xdr:rowOff>1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29925" y="11049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0</xdr:rowOff>
    </xdr:from>
    <xdr:to>
      <xdr:col>7</xdr:col>
      <xdr:colOff>819150</xdr:colOff>
      <xdr:row>6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11100" y="11049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26</xdr:row>
      <xdr:rowOff>0</xdr:rowOff>
    </xdr:from>
    <xdr:to>
      <xdr:col>0</xdr:col>
      <xdr:colOff>323850</xdr:colOff>
      <xdr:row>27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1143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26</xdr:row>
      <xdr:rowOff>9525</xdr:rowOff>
    </xdr:from>
    <xdr:to>
      <xdr:col>2</xdr:col>
      <xdr:colOff>1028700</xdr:colOff>
      <xdr:row>27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1152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26</xdr:row>
      <xdr:rowOff>9525</xdr:rowOff>
    </xdr:from>
    <xdr:to>
      <xdr:col>3</xdr:col>
      <xdr:colOff>981075</xdr:colOff>
      <xdr:row>27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9525" y="1152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26</xdr:row>
      <xdr:rowOff>0</xdr:rowOff>
    </xdr:from>
    <xdr:to>
      <xdr:col>4</xdr:col>
      <xdr:colOff>866775</xdr:colOff>
      <xdr:row>27</xdr:row>
      <xdr:rowOff>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1143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26</xdr:row>
      <xdr:rowOff>0</xdr:rowOff>
    </xdr:from>
    <xdr:to>
      <xdr:col>5</xdr:col>
      <xdr:colOff>876300</xdr:colOff>
      <xdr:row>27</xdr:row>
      <xdr:rowOff>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1143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26</xdr:row>
      <xdr:rowOff>1</xdr:rowOff>
    </xdr:from>
    <xdr:to>
      <xdr:col>6</xdr:col>
      <xdr:colOff>1076325</xdr:colOff>
      <xdr:row>27</xdr:row>
      <xdr:rowOff>1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1143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26</xdr:row>
      <xdr:rowOff>0</xdr:rowOff>
    </xdr:from>
    <xdr:to>
      <xdr:col>7</xdr:col>
      <xdr:colOff>819150</xdr:colOff>
      <xdr:row>27</xdr:row>
      <xdr:rowOff>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82225" y="1143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323850</xdr:colOff>
      <xdr:row>6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1143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5</xdr:row>
      <xdr:rowOff>9525</xdr:rowOff>
    </xdr:from>
    <xdr:to>
      <xdr:col>2</xdr:col>
      <xdr:colOff>1028700</xdr:colOff>
      <xdr:row>6</xdr:row>
      <xdr:rowOff>9525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2175" y="1152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5</xdr:row>
      <xdr:rowOff>9525</xdr:rowOff>
    </xdr:from>
    <xdr:to>
      <xdr:col>3</xdr:col>
      <xdr:colOff>981075</xdr:colOff>
      <xdr:row>6</xdr:row>
      <xdr:rowOff>9525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71900" y="1152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5</xdr:row>
      <xdr:rowOff>0</xdr:rowOff>
    </xdr:from>
    <xdr:to>
      <xdr:col>4</xdr:col>
      <xdr:colOff>866775</xdr:colOff>
      <xdr:row>6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1143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5</xdr:row>
      <xdr:rowOff>0</xdr:rowOff>
    </xdr:from>
    <xdr:to>
      <xdr:col>5</xdr:col>
      <xdr:colOff>876300</xdr:colOff>
      <xdr:row>6</xdr:row>
      <xdr:rowOff>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00875" y="1143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5</xdr:row>
      <xdr:rowOff>1</xdr:rowOff>
    </xdr:from>
    <xdr:to>
      <xdr:col>6</xdr:col>
      <xdr:colOff>1076325</xdr:colOff>
      <xdr:row>6</xdr:row>
      <xdr:rowOff>1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29700" y="1143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0</xdr:rowOff>
    </xdr:from>
    <xdr:to>
      <xdr:col>7</xdr:col>
      <xdr:colOff>819150</xdr:colOff>
      <xdr:row>6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87075" y="1143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26</xdr:row>
      <xdr:rowOff>0</xdr:rowOff>
    </xdr:from>
    <xdr:to>
      <xdr:col>0</xdr:col>
      <xdr:colOff>323850</xdr:colOff>
      <xdr:row>27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5334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26</xdr:row>
      <xdr:rowOff>9525</xdr:rowOff>
    </xdr:from>
    <xdr:to>
      <xdr:col>2</xdr:col>
      <xdr:colOff>1028700</xdr:colOff>
      <xdr:row>27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2175" y="5343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26</xdr:row>
      <xdr:rowOff>9525</xdr:rowOff>
    </xdr:from>
    <xdr:to>
      <xdr:col>3</xdr:col>
      <xdr:colOff>981075</xdr:colOff>
      <xdr:row>27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71900" y="5343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26</xdr:row>
      <xdr:rowOff>0</xdr:rowOff>
    </xdr:from>
    <xdr:to>
      <xdr:col>4</xdr:col>
      <xdr:colOff>866775</xdr:colOff>
      <xdr:row>27</xdr:row>
      <xdr:rowOff>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5334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26</xdr:row>
      <xdr:rowOff>0</xdr:rowOff>
    </xdr:from>
    <xdr:to>
      <xdr:col>5</xdr:col>
      <xdr:colOff>876300</xdr:colOff>
      <xdr:row>27</xdr:row>
      <xdr:rowOff>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00875" y="5334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26</xdr:row>
      <xdr:rowOff>1</xdr:rowOff>
    </xdr:from>
    <xdr:to>
      <xdr:col>6</xdr:col>
      <xdr:colOff>1076325</xdr:colOff>
      <xdr:row>27</xdr:row>
      <xdr:rowOff>1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29700" y="5334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26</xdr:row>
      <xdr:rowOff>0</xdr:rowOff>
    </xdr:from>
    <xdr:to>
      <xdr:col>7</xdr:col>
      <xdr:colOff>819150</xdr:colOff>
      <xdr:row>27</xdr:row>
      <xdr:rowOff>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87075" y="5334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323850</xdr:colOff>
      <xdr:row>6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1143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638175</xdr:colOff>
      <xdr:row>5</xdr:row>
      <xdr:rowOff>28575</xdr:rowOff>
    </xdr:from>
    <xdr:to>
      <xdr:col>2</xdr:col>
      <xdr:colOff>752475</xdr:colOff>
      <xdr:row>6</xdr:row>
      <xdr:rowOff>28575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1700" y="11715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390525</xdr:colOff>
      <xdr:row>5</xdr:row>
      <xdr:rowOff>28575</xdr:rowOff>
    </xdr:from>
    <xdr:to>
      <xdr:col>3</xdr:col>
      <xdr:colOff>847725</xdr:colOff>
      <xdr:row>6</xdr:row>
      <xdr:rowOff>28575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28975" y="11715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5</xdr:row>
      <xdr:rowOff>0</xdr:rowOff>
    </xdr:from>
    <xdr:to>
      <xdr:col>4</xdr:col>
      <xdr:colOff>866775</xdr:colOff>
      <xdr:row>6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1143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5</xdr:row>
      <xdr:rowOff>0</xdr:rowOff>
    </xdr:from>
    <xdr:to>
      <xdr:col>5</xdr:col>
      <xdr:colOff>876300</xdr:colOff>
      <xdr:row>6</xdr:row>
      <xdr:rowOff>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1143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5</xdr:row>
      <xdr:rowOff>1</xdr:rowOff>
    </xdr:from>
    <xdr:to>
      <xdr:col>6</xdr:col>
      <xdr:colOff>1076325</xdr:colOff>
      <xdr:row>6</xdr:row>
      <xdr:rowOff>1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1143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0</xdr:rowOff>
    </xdr:from>
    <xdr:to>
      <xdr:col>7</xdr:col>
      <xdr:colOff>819150</xdr:colOff>
      <xdr:row>6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82225" y="1143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26</xdr:row>
      <xdr:rowOff>0</xdr:rowOff>
    </xdr:from>
    <xdr:to>
      <xdr:col>0</xdr:col>
      <xdr:colOff>323850</xdr:colOff>
      <xdr:row>27</xdr:row>
      <xdr:rowOff>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5334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26</xdr:row>
      <xdr:rowOff>9525</xdr:rowOff>
    </xdr:from>
    <xdr:to>
      <xdr:col>2</xdr:col>
      <xdr:colOff>1028700</xdr:colOff>
      <xdr:row>27</xdr:row>
      <xdr:rowOff>9525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5343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26</xdr:row>
      <xdr:rowOff>9525</xdr:rowOff>
    </xdr:from>
    <xdr:to>
      <xdr:col>3</xdr:col>
      <xdr:colOff>981075</xdr:colOff>
      <xdr:row>27</xdr:row>
      <xdr:rowOff>9525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9525" y="5343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26</xdr:row>
      <xdr:rowOff>0</xdr:rowOff>
    </xdr:from>
    <xdr:to>
      <xdr:col>4</xdr:col>
      <xdr:colOff>866775</xdr:colOff>
      <xdr:row>27</xdr:row>
      <xdr:rowOff>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76850" y="5334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26</xdr:row>
      <xdr:rowOff>0</xdr:rowOff>
    </xdr:from>
    <xdr:to>
      <xdr:col>5</xdr:col>
      <xdr:colOff>876300</xdr:colOff>
      <xdr:row>27</xdr:row>
      <xdr:rowOff>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00850" y="5334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26</xdr:row>
      <xdr:rowOff>1</xdr:rowOff>
    </xdr:from>
    <xdr:to>
      <xdr:col>6</xdr:col>
      <xdr:colOff>1076325</xdr:colOff>
      <xdr:row>27</xdr:row>
      <xdr:rowOff>1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15325" y="5334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26</xdr:row>
      <xdr:rowOff>0</xdr:rowOff>
    </xdr:from>
    <xdr:to>
      <xdr:col>7</xdr:col>
      <xdr:colOff>819150</xdr:colOff>
      <xdr:row>27</xdr:row>
      <xdr:rowOff>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82225" y="5334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323850</xdr:colOff>
      <xdr:row>6</xdr:row>
      <xdr:rowOff>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1143000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5</xdr:row>
      <xdr:rowOff>9525</xdr:rowOff>
    </xdr:from>
    <xdr:to>
      <xdr:col>2</xdr:col>
      <xdr:colOff>1028700</xdr:colOff>
      <xdr:row>6</xdr:row>
      <xdr:rowOff>9525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2175" y="11525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523875</xdr:colOff>
      <xdr:row>5</xdr:row>
      <xdr:rowOff>9525</xdr:rowOff>
    </xdr:from>
    <xdr:to>
      <xdr:col>3</xdr:col>
      <xdr:colOff>981075</xdr:colOff>
      <xdr:row>6</xdr:row>
      <xdr:rowOff>9525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71900" y="115252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5</xdr:row>
      <xdr:rowOff>0</xdr:rowOff>
    </xdr:from>
    <xdr:to>
      <xdr:col>4</xdr:col>
      <xdr:colOff>866775</xdr:colOff>
      <xdr:row>6</xdr:row>
      <xdr:rowOff>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19650" y="1143000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5</xdr:row>
      <xdr:rowOff>0</xdr:rowOff>
    </xdr:from>
    <xdr:to>
      <xdr:col>5</xdr:col>
      <xdr:colOff>876300</xdr:colOff>
      <xdr:row>6</xdr:row>
      <xdr:rowOff>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29300" y="1143000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257175</xdr:colOff>
      <xdr:row>5</xdr:row>
      <xdr:rowOff>1</xdr:rowOff>
    </xdr:from>
    <xdr:to>
      <xdr:col>6</xdr:col>
      <xdr:colOff>1076325</xdr:colOff>
      <xdr:row>6</xdr:row>
      <xdr:rowOff>1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00900" y="1143001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0</xdr:rowOff>
    </xdr:from>
    <xdr:to>
      <xdr:col>7</xdr:col>
      <xdr:colOff>819150</xdr:colOff>
      <xdr:row>6</xdr:row>
      <xdr:rowOff>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10650" y="1143000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104775</xdr:colOff>
      <xdr:row>1</xdr:row>
      <xdr:rowOff>190500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047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76200</xdr:colOff>
      <xdr:row>1</xdr:row>
      <xdr:rowOff>190500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6207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190500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7775" y="13620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457200</xdr:colOff>
      <xdr:row>1</xdr:row>
      <xdr:rowOff>361950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48025" y="13620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390525</xdr:colOff>
      <xdr:row>1</xdr:row>
      <xdr:rowOff>190500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00600" y="1362075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457200</xdr:colOff>
      <xdr:row>1</xdr:row>
      <xdr:rowOff>323850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81775" y="1362075"/>
          <a:ext cx="457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1</xdr:rowOff>
    </xdr:from>
    <xdr:to>
      <xdr:col>6</xdr:col>
      <xdr:colOff>819150</xdr:colOff>
      <xdr:row>1</xdr:row>
      <xdr:rowOff>361951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772525" y="1362076"/>
          <a:ext cx="819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409575</xdr:colOff>
      <xdr:row>1</xdr:row>
      <xdr:rowOff>190500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00" y="1362075"/>
          <a:ext cx="4095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M10"/>
  <sheetViews>
    <sheetView workbookViewId="0">
      <selection activeCell="C3" sqref="C3"/>
    </sheetView>
  </sheetViews>
  <sheetFormatPr defaultRowHeight="15"/>
  <cols>
    <col min="3" max="5" width="9.28515625" bestFit="1" customWidth="1"/>
    <col min="6" max="6" width="24.85546875" customWidth="1"/>
    <col min="7" max="7" width="25.85546875" customWidth="1"/>
    <col min="8" max="8" width="26.42578125" customWidth="1"/>
    <col min="9" max="9" width="27.140625" customWidth="1"/>
    <col min="10" max="10" width="25.42578125" customWidth="1"/>
    <col min="11" max="11" width="26.7109375" bestFit="1" customWidth="1"/>
  </cols>
  <sheetData>
    <row r="1" spans="1:13" ht="10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5" t="s">
        <v>11</v>
      </c>
    </row>
    <row r="2" spans="1:13" ht="31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M2">
        <v>4</v>
      </c>
    </row>
    <row r="3" spans="1:13" ht="15" customHeight="1">
      <c r="A3" s="3">
        <v>3</v>
      </c>
      <c r="B3" s="2"/>
      <c r="C3" s="6">
        <v>81</v>
      </c>
      <c r="D3" s="6">
        <v>1</v>
      </c>
      <c r="E3" s="6">
        <v>3</v>
      </c>
      <c r="F3" s="9">
        <v>81</v>
      </c>
      <c r="G3" s="11"/>
      <c r="H3" s="12">
        <f>C3-F3</f>
        <v>0</v>
      </c>
      <c r="I3" s="11"/>
      <c r="J3" s="11"/>
      <c r="K3" s="11"/>
    </row>
    <row r="4" spans="1:13">
      <c r="A4" s="52">
        <v>4</v>
      </c>
      <c r="B4" s="53"/>
      <c r="C4" s="54">
        <v>243</v>
      </c>
      <c r="D4" s="6">
        <v>1</v>
      </c>
      <c r="E4" s="6">
        <v>3</v>
      </c>
      <c r="F4" s="9">
        <v>253.125</v>
      </c>
      <c r="G4" s="11"/>
      <c r="H4" s="12">
        <f>C4-F4</f>
        <v>-10.125</v>
      </c>
      <c r="I4" s="11"/>
      <c r="J4" s="11"/>
      <c r="K4" s="11"/>
    </row>
    <row r="5" spans="1:13">
      <c r="A5" s="52"/>
      <c r="B5" s="53"/>
      <c r="C5" s="54"/>
      <c r="D5" s="6">
        <v>2</v>
      </c>
      <c r="E5" s="6">
        <v>1.5</v>
      </c>
      <c r="F5" s="9">
        <v>243.6328125</v>
      </c>
      <c r="G5" s="8">
        <f>(C4-F4)/(C4-F5)</f>
        <v>16</v>
      </c>
      <c r="H5" s="12">
        <f>C4-F5</f>
        <v>-0.6328125</v>
      </c>
      <c r="I5" s="8">
        <f>(F5-F4)/(2^M2-1)</f>
        <v>-0.6328125</v>
      </c>
      <c r="J5" s="8">
        <f>(2^M2*F5-F4)/(2^M2-1)</f>
        <v>243</v>
      </c>
      <c r="K5" s="8">
        <f>C4-J5</f>
        <v>0</v>
      </c>
    </row>
    <row r="6" spans="1:13">
      <c r="A6" s="52">
        <v>5</v>
      </c>
      <c r="B6" s="53"/>
      <c r="C6" s="54">
        <v>729</v>
      </c>
      <c r="D6" s="6">
        <v>1</v>
      </c>
      <c r="E6" s="6">
        <v>3</v>
      </c>
      <c r="F6" s="9">
        <v>820.125</v>
      </c>
      <c r="G6" s="11"/>
      <c r="H6" s="12">
        <f>C6-F6</f>
        <v>-91.125</v>
      </c>
      <c r="I6" s="11"/>
      <c r="J6" s="11"/>
      <c r="K6" s="11"/>
    </row>
    <row r="7" spans="1:13">
      <c r="A7" s="52"/>
      <c r="B7" s="53"/>
      <c r="C7" s="54"/>
      <c r="D7" s="6">
        <v>2</v>
      </c>
      <c r="E7" s="6">
        <v>1.5</v>
      </c>
      <c r="F7" s="9">
        <v>734.6953125</v>
      </c>
      <c r="G7" s="8">
        <f>(C6-F6)/(C6-F7)</f>
        <v>16</v>
      </c>
      <c r="H7" s="12">
        <f>C6-F7</f>
        <v>-5.6953125</v>
      </c>
      <c r="I7" s="8">
        <f>(F7-F6)/(2^M2-1)</f>
        <v>-5.6953125</v>
      </c>
      <c r="J7" s="8">
        <f>(2^M2*F7-F6)/(2^M2-1)</f>
        <v>729</v>
      </c>
      <c r="K7" s="8">
        <f>C6-J7</f>
        <v>0</v>
      </c>
    </row>
    <row r="8" spans="1:13">
      <c r="A8" s="52">
        <v>6</v>
      </c>
      <c r="B8" s="53"/>
      <c r="C8" s="54">
        <v>2187</v>
      </c>
      <c r="D8" s="6">
        <v>1</v>
      </c>
      <c r="E8" s="6">
        <v>3</v>
      </c>
      <c r="F8" s="9">
        <v>2710.96875</v>
      </c>
      <c r="G8" s="11"/>
      <c r="H8" s="12">
        <f t="shared" ref="H8" si="0">C8-F8</f>
        <v>-523.96875</v>
      </c>
      <c r="I8" s="11"/>
      <c r="J8" s="11"/>
      <c r="K8" s="11"/>
    </row>
    <row r="9" spans="1:13">
      <c r="A9" s="52"/>
      <c r="B9" s="53"/>
      <c r="C9" s="54"/>
      <c r="D9" s="6">
        <v>2</v>
      </c>
      <c r="E9" s="6">
        <v>1.5</v>
      </c>
      <c r="F9" s="9">
        <v>2225.08740234375</v>
      </c>
      <c r="G9" s="8">
        <f>(C8-F8)/(C8-F9)</f>
        <v>13.757009345789999</v>
      </c>
      <c r="H9" s="12">
        <f>C8-F9</f>
        <v>-38.08740234375</v>
      </c>
      <c r="I9" s="8">
        <f>(F9-F8)/(2^M2-1)</f>
        <v>-32.39208984375</v>
      </c>
      <c r="J9" s="8">
        <f>(2^M2*F9-F8)/(2^M2-1)</f>
        <v>2192.6953125</v>
      </c>
      <c r="K9" s="8">
        <f>C8-J9</f>
        <v>-5.6953125</v>
      </c>
    </row>
    <row r="10" spans="1:13">
      <c r="J10" s="10"/>
    </row>
  </sheetData>
  <mergeCells count="9">
    <mergeCell ref="A8:A9"/>
    <mergeCell ref="B8:B9"/>
    <mergeCell ref="C8:C9"/>
    <mergeCell ref="A4:A5"/>
    <mergeCell ref="A6:A7"/>
    <mergeCell ref="B4:B5"/>
    <mergeCell ref="C4:C5"/>
    <mergeCell ref="B6:B7"/>
    <mergeCell ref="C6:C7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/>
  <dimension ref="A1:S12"/>
  <sheetViews>
    <sheetView workbookViewId="0">
      <selection activeCell="C11" sqref="C11"/>
    </sheetView>
  </sheetViews>
  <sheetFormatPr defaultRowHeight="15"/>
  <cols>
    <col min="3" max="3" width="26.85546875" customWidth="1"/>
    <col min="4" max="4" width="22.5703125" customWidth="1"/>
    <col min="5" max="5" width="24" customWidth="1"/>
    <col min="6" max="6" width="24.42578125" customWidth="1"/>
    <col min="7" max="7" width="21.7109375" customWidth="1"/>
    <col min="8" max="8" width="25.42578125" customWidth="1"/>
    <col min="18" max="18" width="23.140625" customWidth="1"/>
  </cols>
  <sheetData>
    <row r="1" spans="1:19" ht="107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9">
      <c r="A2" s="4"/>
      <c r="B2" s="4"/>
      <c r="C2" s="4"/>
      <c r="D2" s="4"/>
      <c r="E2" s="4"/>
      <c r="F2" s="4"/>
      <c r="G2" s="4"/>
      <c r="H2" s="4"/>
    </row>
    <row r="3" spans="1:19">
      <c r="A3" s="7">
        <v>1</v>
      </c>
      <c r="B3" s="7">
        <f>$R$5/A3</f>
        <v>3</v>
      </c>
      <c r="C3" s="16">
        <v>164572.88450624901</v>
      </c>
      <c r="D3" s="11"/>
      <c r="E3" s="12">
        <f>$S$5-C3</f>
        <v>12574.11549375</v>
      </c>
      <c r="F3" s="11"/>
      <c r="G3" s="11"/>
      <c r="H3" s="11"/>
    </row>
    <row r="4" spans="1:19">
      <c r="A4" s="7">
        <v>2</v>
      </c>
      <c r="B4" s="7">
        <f t="shared" ref="B4:B12" si="0">$R$5/A4</f>
        <v>1.5</v>
      </c>
      <c r="C4" s="16">
        <v>176764.83540540101</v>
      </c>
      <c r="D4" s="8">
        <f>($S$5-C3)/($S$5-C4)</f>
        <v>32.902355873509997</v>
      </c>
      <c r="E4" s="12">
        <f>$S$5-C4</f>
        <v>382.164594599</v>
      </c>
      <c r="F4" s="8">
        <f>(C4-C3)/(POWER(2,$P$5)-1)</f>
        <v>193.5230301453</v>
      </c>
      <c r="G4" s="8">
        <f>(POWER(2,$P$5)*C4-C3)/(POWER(2,$P$5)-1)</f>
        <v>176958.35843550001</v>
      </c>
      <c r="H4" s="8">
        <f>$S$5-G4</f>
        <v>188.64156449999999</v>
      </c>
      <c r="P4" t="s">
        <v>11</v>
      </c>
      <c r="Q4" t="s">
        <v>12</v>
      </c>
      <c r="R4" t="s">
        <v>13</v>
      </c>
      <c r="S4" t="s">
        <v>14</v>
      </c>
    </row>
    <row r="5" spans="1:19">
      <c r="A5" s="7">
        <v>4</v>
      </c>
      <c r="B5" s="7">
        <f t="shared" si="0"/>
        <v>0.75</v>
      </c>
      <c r="C5" s="16">
        <v>177140.16439422299</v>
      </c>
      <c r="D5" s="8">
        <f t="shared" ref="D5:D12" si="1">($S$5-C4)/($S$5-C5)</f>
        <v>55.907933702679998</v>
      </c>
      <c r="E5" s="12">
        <f t="shared" ref="E5:E12" si="2">$S$5-C5</f>
        <v>6.835605777014</v>
      </c>
      <c r="F5" s="8">
        <f t="shared" ref="F5:F12" si="3">(C5-C4)/(POWER(2,$P$5)-1)</f>
        <v>5.9576029971739999</v>
      </c>
      <c r="G5" s="8">
        <f t="shared" ref="G5:G12" si="4">(POWER(2,$P$5)*C5-C4)/(POWER(2,$P$5)-1)</f>
        <v>177146.12199720001</v>
      </c>
      <c r="H5" s="8">
        <f t="shared" ref="H5:H12" si="5">$S$5-G5</f>
        <v>0.87800279998919994</v>
      </c>
      <c r="P5">
        <v>6</v>
      </c>
      <c r="Q5">
        <v>0</v>
      </c>
      <c r="R5" s="10">
        <v>3</v>
      </c>
      <c r="S5">
        <v>177147</v>
      </c>
    </row>
    <row r="6" spans="1:19">
      <c r="A6" s="7">
        <v>8</v>
      </c>
      <c r="B6" s="7">
        <f t="shared" si="0"/>
        <v>0.375</v>
      </c>
      <c r="C6" s="16">
        <v>177146.88968188901</v>
      </c>
      <c r="D6" s="8">
        <f t="shared" si="1"/>
        <v>61.962679703580001</v>
      </c>
      <c r="E6" s="12">
        <f t="shared" si="2"/>
        <v>0.1103181109938</v>
      </c>
      <c r="F6" s="8">
        <f t="shared" si="3"/>
        <v>0.1067505978733</v>
      </c>
      <c r="G6" s="8">
        <f t="shared" si="4"/>
        <v>177146.99643249999</v>
      </c>
      <c r="H6" s="8">
        <f t="shared" si="5"/>
        <v>3.5675000108310001E-3</v>
      </c>
    </row>
    <row r="7" spans="1:19">
      <c r="A7" s="7">
        <v>16</v>
      </c>
      <c r="B7" s="7">
        <f t="shared" si="0"/>
        <v>0.1875</v>
      </c>
      <c r="C7" s="16">
        <v>177146.998262429</v>
      </c>
      <c r="D7" s="8">
        <f t="shared" si="1"/>
        <v>63.489843529959998</v>
      </c>
      <c r="E7" s="12">
        <f t="shared" si="2"/>
        <v>1.737571001286E-3</v>
      </c>
      <c r="F7" s="8">
        <f t="shared" si="3"/>
        <v>1.723500634802E-3</v>
      </c>
      <c r="G7" s="8">
        <f t="shared" si="4"/>
        <v>177146.99998590001</v>
      </c>
      <c r="H7" s="8">
        <f t="shared" si="5"/>
        <v>1.409999094903E-5</v>
      </c>
    </row>
    <row r="8" spans="1:19">
      <c r="A8" s="7">
        <v>32</v>
      </c>
      <c r="B8" s="7">
        <f t="shared" si="0"/>
        <v>9.375E-2</v>
      </c>
      <c r="C8" s="16">
        <v>177146.99997279601</v>
      </c>
      <c r="D8" s="8">
        <f t="shared" si="1"/>
        <v>63.871915927940002</v>
      </c>
      <c r="E8" s="12">
        <f t="shared" si="2"/>
        <v>2.720399061218E-5</v>
      </c>
      <c r="F8" s="8">
        <f t="shared" si="3"/>
        <v>2.7148682709099999E-5</v>
      </c>
      <c r="G8" s="8">
        <f t="shared" si="4"/>
        <v>177146.9999999</v>
      </c>
      <c r="H8" s="8">
        <f t="shared" si="5"/>
        <v>1.000007614493E-7</v>
      </c>
    </row>
    <row r="9" spans="1:19">
      <c r="A9" s="7">
        <v>64</v>
      </c>
      <c r="B9" s="7">
        <f t="shared" si="0"/>
        <v>4.6875E-2</v>
      </c>
      <c r="C9" s="16">
        <v>177146.99999957401</v>
      </c>
      <c r="D9" s="8">
        <f t="shared" si="1"/>
        <v>63.860217257629998</v>
      </c>
      <c r="E9" s="12">
        <f t="shared" si="2"/>
        <v>4.259927663952E-7</v>
      </c>
      <c r="F9" s="8">
        <f t="shared" si="3"/>
        <v>4.2504758485369998E-7</v>
      </c>
      <c r="G9" s="8">
        <f t="shared" si="4"/>
        <v>177147</v>
      </c>
      <c r="H9" s="8">
        <f t="shared" si="5"/>
        <v>0</v>
      </c>
    </row>
    <row r="10" spans="1:19">
      <c r="A10" s="7">
        <v>128</v>
      </c>
      <c r="B10" s="7">
        <f t="shared" si="0"/>
        <v>2.34375E-2</v>
      </c>
      <c r="C10" s="16">
        <v>177146.99999999299</v>
      </c>
      <c r="D10" s="8">
        <f t="shared" si="1"/>
        <v>60.734439834020002</v>
      </c>
      <c r="E10" s="12">
        <f t="shared" si="2"/>
        <v>7.0140231400729996E-9</v>
      </c>
      <c r="F10" s="8">
        <f t="shared" si="3"/>
        <v>6.6504562421450001E-9</v>
      </c>
      <c r="G10" s="8">
        <f t="shared" si="4"/>
        <v>177147</v>
      </c>
      <c r="H10" s="8">
        <f t="shared" si="5"/>
        <v>0</v>
      </c>
    </row>
    <row r="11" spans="1:19">
      <c r="A11" s="7">
        <v>256</v>
      </c>
      <c r="B11" s="7">
        <f t="shared" si="0"/>
        <v>1.171875E-2</v>
      </c>
      <c r="C11" s="16">
        <v>177146.99999999901</v>
      </c>
      <c r="D11" s="8">
        <f t="shared" si="1"/>
        <v>7.0882352941180002</v>
      </c>
      <c r="E11" s="12">
        <f t="shared" si="2"/>
        <v>9.8953023552890001E-10</v>
      </c>
      <c r="F11" s="8">
        <f t="shared" si="3"/>
        <v>9.5626871500700005E-11</v>
      </c>
      <c r="G11" s="8">
        <f t="shared" si="4"/>
        <v>177147</v>
      </c>
      <c r="H11" s="8">
        <f t="shared" si="5"/>
        <v>0</v>
      </c>
    </row>
    <row r="12" spans="1:19">
      <c r="A12" s="7">
        <v>512</v>
      </c>
      <c r="B12" s="7">
        <f t="shared" si="0"/>
        <v>5.859375E-3</v>
      </c>
      <c r="C12" s="16">
        <v>177147.00000000099</v>
      </c>
      <c r="D12" s="8">
        <f t="shared" si="1"/>
        <v>-1</v>
      </c>
      <c r="E12" s="12">
        <f t="shared" si="2"/>
        <v>-9.8953023552890001E-10</v>
      </c>
      <c r="F12" s="8">
        <f t="shared" si="3"/>
        <v>3.1413658270759999E-11</v>
      </c>
      <c r="G12" s="8">
        <f t="shared" si="4"/>
        <v>177147</v>
      </c>
      <c r="H12" s="8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M10"/>
  <sheetViews>
    <sheetView workbookViewId="0">
      <selection activeCell="A3" sqref="A3"/>
    </sheetView>
  </sheetViews>
  <sheetFormatPr defaultRowHeight="15"/>
  <cols>
    <col min="3" max="5" width="9.28515625" bestFit="1" customWidth="1"/>
    <col min="6" max="6" width="24.85546875" customWidth="1"/>
    <col min="7" max="7" width="25.85546875" customWidth="1"/>
    <col min="8" max="8" width="26.42578125" customWidth="1"/>
    <col min="9" max="9" width="27.140625" customWidth="1"/>
    <col min="10" max="10" width="25.42578125" customWidth="1"/>
    <col min="11" max="11" width="26.7109375" bestFit="1" customWidth="1"/>
  </cols>
  <sheetData>
    <row r="1" spans="1:13" ht="10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5" t="s">
        <v>11</v>
      </c>
    </row>
    <row r="2" spans="1:13" ht="31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M2">
        <v>4</v>
      </c>
    </row>
    <row r="3" spans="1:13" ht="15" customHeight="1">
      <c r="A3" s="3">
        <v>3</v>
      </c>
      <c r="B3" s="2"/>
      <c r="C3" s="6">
        <v>81</v>
      </c>
      <c r="D3" s="6">
        <v>1</v>
      </c>
      <c r="E3" s="6">
        <v>3</v>
      </c>
      <c r="F3" s="9">
        <v>81</v>
      </c>
      <c r="G3" s="11"/>
      <c r="H3" s="12">
        <f>C3-F3</f>
        <v>0</v>
      </c>
      <c r="I3" s="11"/>
      <c r="J3" s="11"/>
      <c r="K3" s="11"/>
    </row>
    <row r="4" spans="1:13">
      <c r="A4" s="52">
        <v>4</v>
      </c>
      <c r="B4" s="53"/>
      <c r="C4" s="54">
        <v>243</v>
      </c>
      <c r="D4" s="6">
        <v>1</v>
      </c>
      <c r="E4" s="6">
        <v>3</v>
      </c>
      <c r="F4" s="9">
        <v>253.125</v>
      </c>
      <c r="G4" s="11"/>
      <c r="H4" s="12">
        <f>C4-F4</f>
        <v>-10.125</v>
      </c>
      <c r="I4" s="11"/>
      <c r="J4" s="11"/>
      <c r="K4" s="11"/>
    </row>
    <row r="5" spans="1:13">
      <c r="A5" s="52"/>
      <c r="B5" s="53"/>
      <c r="C5" s="54"/>
      <c r="D5" s="6">
        <v>2</v>
      </c>
      <c r="E5" s="6">
        <v>1.5</v>
      </c>
      <c r="F5" s="9">
        <v>243.6328125</v>
      </c>
      <c r="G5" s="8">
        <f>(C4-F4)/(C4-F5)</f>
        <v>16</v>
      </c>
      <c r="H5" s="12">
        <f>C4-F5</f>
        <v>-0.6328125</v>
      </c>
      <c r="I5" s="8">
        <f>(F5-F4)/(2^M2-1)</f>
        <v>-0.6328125</v>
      </c>
      <c r="J5" s="8">
        <f>(2^M2*F5-F4)/(2^M2-1)</f>
        <v>243</v>
      </c>
      <c r="K5" s="8">
        <f>C4-J5</f>
        <v>0</v>
      </c>
    </row>
    <row r="6" spans="1:13">
      <c r="A6" s="52">
        <v>5</v>
      </c>
      <c r="B6" s="53"/>
      <c r="C6" s="54">
        <v>729</v>
      </c>
      <c r="D6" s="6">
        <v>1</v>
      </c>
      <c r="E6" s="6">
        <v>3</v>
      </c>
      <c r="F6" s="9">
        <v>820.125</v>
      </c>
      <c r="G6" s="11"/>
      <c r="H6" s="12">
        <f>C6-F6</f>
        <v>-91.125</v>
      </c>
      <c r="I6" s="11"/>
      <c r="J6" s="11"/>
      <c r="K6" s="11"/>
    </row>
    <row r="7" spans="1:13">
      <c r="A7" s="52"/>
      <c r="B7" s="53"/>
      <c r="C7" s="54"/>
      <c r="D7" s="6">
        <v>2</v>
      </c>
      <c r="E7" s="6">
        <v>1.5</v>
      </c>
      <c r="F7" s="9">
        <v>734.6953125</v>
      </c>
      <c r="G7" s="8">
        <f>(C6-F6)/(C6-F7)</f>
        <v>16</v>
      </c>
      <c r="H7" s="12">
        <f>C6-F7</f>
        <v>-5.6953125</v>
      </c>
      <c r="I7" s="8">
        <f>(F7-F6)/(2^M2-1)</f>
        <v>-5.6953125</v>
      </c>
      <c r="J7" s="8">
        <f>(2^M2*F7-F6)/(2^M2-1)</f>
        <v>729</v>
      </c>
      <c r="K7" s="8">
        <f>C6-J7</f>
        <v>0</v>
      </c>
    </row>
    <row r="8" spans="1:13">
      <c r="A8" s="52">
        <v>6</v>
      </c>
      <c r="B8" s="53"/>
      <c r="C8" s="54">
        <v>2187</v>
      </c>
      <c r="D8" s="6">
        <v>1</v>
      </c>
      <c r="E8" s="6">
        <v>3</v>
      </c>
      <c r="F8" s="9">
        <v>2710.96875</v>
      </c>
      <c r="G8" s="11"/>
      <c r="H8" s="12">
        <f t="shared" ref="H8" si="0">C8-F8</f>
        <v>-523.96875</v>
      </c>
      <c r="I8" s="11"/>
      <c r="J8" s="11"/>
      <c r="K8" s="11"/>
    </row>
    <row r="9" spans="1:13">
      <c r="A9" s="52"/>
      <c r="B9" s="53"/>
      <c r="C9" s="54"/>
      <c r="D9" s="6">
        <v>2</v>
      </c>
      <c r="E9" s="6">
        <v>1.5</v>
      </c>
      <c r="F9" s="9">
        <v>2225.08740234375</v>
      </c>
      <c r="G9" s="8">
        <f>(C8-F8)/(C8-F9)</f>
        <v>13.757009345789999</v>
      </c>
      <c r="H9" s="12">
        <f>C8-F9</f>
        <v>-38.08740234375</v>
      </c>
      <c r="I9" s="8">
        <f>(F9-F8)/(2^M2-1)</f>
        <v>-32.39208984375</v>
      </c>
      <c r="J9" s="8">
        <f>(2^M2*F9-F8)/(2^M2-1)</f>
        <v>2192.6953125</v>
      </c>
      <c r="K9" s="8">
        <f>C8-J9</f>
        <v>-5.6953125</v>
      </c>
    </row>
    <row r="10" spans="1:13">
      <c r="J10" s="10"/>
    </row>
  </sheetData>
  <mergeCells count="9">
    <mergeCell ref="A8:A9"/>
    <mergeCell ref="B8:B9"/>
    <mergeCell ref="C8:C9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U25"/>
  <sheetViews>
    <sheetView workbookViewId="0">
      <selection activeCell="A3" sqref="A3:D3"/>
    </sheetView>
  </sheetViews>
  <sheetFormatPr defaultRowHeight="15"/>
  <cols>
    <col min="1" max="1" width="4.42578125" customWidth="1"/>
    <col min="2" max="2" width="7.5703125" customWidth="1"/>
    <col min="3" max="3" width="6" customWidth="1"/>
    <col min="4" max="4" width="43.7109375" customWidth="1"/>
    <col min="5" max="5" width="27.140625" customWidth="1"/>
    <col min="6" max="6" width="24" customWidth="1"/>
    <col min="7" max="7" width="22.5703125" customWidth="1"/>
    <col min="8" max="8" width="24.5703125" customWidth="1"/>
    <col min="9" max="9" width="24.42578125" customWidth="1"/>
    <col min="10" max="10" width="23.140625" bestFit="1" customWidth="1"/>
    <col min="19" max="19" width="6.5703125" customWidth="1"/>
    <col min="20" max="20" width="24" customWidth="1"/>
  </cols>
  <sheetData>
    <row r="1" spans="1:21" ht="17.25" customHeight="1">
      <c r="A1" s="56" t="s">
        <v>23</v>
      </c>
      <c r="B1" s="56"/>
      <c r="C1" s="56"/>
      <c r="D1" s="56"/>
    </row>
    <row r="2" spans="1:21" ht="17.25" customHeight="1">
      <c r="A2" s="57" t="s">
        <v>25</v>
      </c>
      <c r="B2" s="57"/>
      <c r="C2" s="57"/>
      <c r="D2" s="57"/>
    </row>
    <row r="3" spans="1:21" ht="17.25" customHeight="1">
      <c r="A3" s="57" t="s">
        <v>27</v>
      </c>
      <c r="B3" s="57"/>
      <c r="C3" s="57"/>
      <c r="D3" s="57"/>
    </row>
    <row r="4" spans="1:21" ht="105" customHeight="1">
      <c r="A4" s="23" t="s">
        <v>0</v>
      </c>
      <c r="B4" s="23" t="s">
        <v>15</v>
      </c>
      <c r="C4" s="23" t="s">
        <v>16</v>
      </c>
      <c r="D4" s="14" t="s">
        <v>3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</row>
    <row r="5" spans="1:21">
      <c r="A5" s="18" t="s">
        <v>24</v>
      </c>
      <c r="B5" s="18" t="s">
        <v>22</v>
      </c>
      <c r="C5" s="18" t="s">
        <v>17</v>
      </c>
      <c r="D5" s="13"/>
      <c r="E5" s="13"/>
      <c r="F5" s="13"/>
      <c r="G5" s="13"/>
      <c r="H5" s="13"/>
      <c r="I5" s="13"/>
      <c r="J5" s="13"/>
    </row>
    <row r="6" spans="1:21">
      <c r="A6" s="17">
        <v>2</v>
      </c>
      <c r="B6" s="17" t="s">
        <v>18</v>
      </c>
      <c r="C6" s="17">
        <v>1</v>
      </c>
      <c r="D6" s="7">
        <v>1</v>
      </c>
      <c r="E6" s="34">
        <v>1</v>
      </c>
      <c r="F6" s="33"/>
      <c r="G6" s="35">
        <f>$C6-E6</f>
        <v>0</v>
      </c>
      <c r="H6" s="33"/>
      <c r="I6" s="33"/>
      <c r="J6" s="33"/>
    </row>
    <row r="7" spans="1:21">
      <c r="A7" s="55">
        <v>3</v>
      </c>
      <c r="B7" s="55" t="s">
        <v>19</v>
      </c>
      <c r="C7" s="55">
        <v>1</v>
      </c>
      <c r="D7" s="7">
        <v>1</v>
      </c>
      <c r="E7" s="34">
        <v>1</v>
      </c>
      <c r="F7" s="33"/>
      <c r="G7" s="36">
        <f t="shared" ref="G7:G11" si="0">$C7-E7</f>
        <v>0</v>
      </c>
      <c r="H7" s="33"/>
      <c r="I7" s="33"/>
      <c r="J7" s="33"/>
      <c r="R7" t="s">
        <v>11</v>
      </c>
      <c r="S7" t="s">
        <v>12</v>
      </c>
      <c r="T7" t="s">
        <v>13</v>
      </c>
      <c r="U7" t="s">
        <v>14</v>
      </c>
    </row>
    <row r="8" spans="1:21">
      <c r="A8" s="55"/>
      <c r="B8" s="55"/>
      <c r="C8" s="55"/>
      <c r="D8" s="7">
        <v>2</v>
      </c>
      <c r="E8" s="34">
        <v>1</v>
      </c>
      <c r="F8" s="32" t="e">
        <f>($C7-E7)/($C7-E8)</f>
        <v>#DIV/0!</v>
      </c>
      <c r="G8" s="36">
        <f>C7-E8</f>
        <v>0</v>
      </c>
      <c r="H8" s="34">
        <f>(E8-E7)/(16-1)</f>
        <v>0</v>
      </c>
      <c r="I8" s="34">
        <f>(16*E8-E7)/(16-1)</f>
        <v>1</v>
      </c>
      <c r="J8" s="34">
        <f>C7-I8</f>
        <v>0</v>
      </c>
      <c r="R8">
        <v>4</v>
      </c>
      <c r="S8">
        <v>0</v>
      </c>
      <c r="T8" s="10">
        <f>2*PI()/3</f>
        <v>2.0943951023932001</v>
      </c>
      <c r="U8">
        <v>-1.5</v>
      </c>
    </row>
    <row r="9" spans="1:21">
      <c r="A9" s="55">
        <v>4</v>
      </c>
      <c r="B9" s="55" t="s">
        <v>20</v>
      </c>
      <c r="C9" s="55">
        <v>1</v>
      </c>
      <c r="D9" s="7">
        <v>1</v>
      </c>
      <c r="E9" s="34">
        <v>1.0416666000000001</v>
      </c>
      <c r="F9" s="33"/>
      <c r="G9" s="35">
        <f t="shared" si="0"/>
        <v>-4.1666599999999998E-2</v>
      </c>
      <c r="H9" s="38"/>
      <c r="I9" s="38"/>
      <c r="J9" s="40"/>
    </row>
    <row r="10" spans="1:21">
      <c r="A10" s="55"/>
      <c r="B10" s="55"/>
      <c r="C10" s="55"/>
      <c r="D10" s="7">
        <v>2</v>
      </c>
      <c r="E10" s="34">
        <v>1.0026041000000001</v>
      </c>
      <c r="F10" s="41">
        <f>($C9-E9)/($C9-E10)</f>
        <v>16.000384</v>
      </c>
      <c r="G10" s="37">
        <f>C9-E10</f>
        <v>-2.6040999999999998E-3</v>
      </c>
      <c r="H10" s="34">
        <f>(E10-E9)/(16-1)</f>
        <v>-2.6042000000000001E-3</v>
      </c>
      <c r="I10" s="34">
        <v>1</v>
      </c>
      <c r="J10" s="39">
        <f>C9-I10</f>
        <v>0</v>
      </c>
    </row>
    <row r="11" spans="1:21">
      <c r="A11" s="55">
        <v>5</v>
      </c>
      <c r="B11" s="55" t="s">
        <v>21</v>
      </c>
      <c r="C11" s="55">
        <v>1</v>
      </c>
      <c r="D11" s="7">
        <v>1</v>
      </c>
      <c r="E11" s="34">
        <v>1.125</v>
      </c>
      <c r="F11" s="33"/>
      <c r="G11" s="37">
        <f t="shared" si="0"/>
        <v>-0.125</v>
      </c>
      <c r="H11" s="38"/>
      <c r="I11" s="38"/>
      <c r="J11" s="40"/>
    </row>
    <row r="12" spans="1:21">
      <c r="A12" s="55"/>
      <c r="B12" s="55"/>
      <c r="C12" s="55"/>
      <c r="D12" s="7">
        <v>2</v>
      </c>
      <c r="E12" s="34">
        <v>1.0078125</v>
      </c>
      <c r="F12" s="41">
        <f>($C11-E11)/($C11-E12)</f>
        <v>16</v>
      </c>
      <c r="G12" s="37">
        <f>C11-E12</f>
        <v>-7.8125E-3</v>
      </c>
      <c r="H12" s="34">
        <f>(E12-E11)/(16-1)</f>
        <v>-7.8125E-3</v>
      </c>
      <c r="I12" s="34">
        <f>(16*E12-E11)/(16-1)</f>
        <v>1</v>
      </c>
      <c r="J12" s="34">
        <f>C11-I12</f>
        <v>0</v>
      </c>
    </row>
    <row r="14" spans="1:21">
      <c r="A14" s="56" t="s">
        <v>26</v>
      </c>
      <c r="B14" s="56"/>
      <c r="C14" s="56"/>
      <c r="D14" s="56"/>
    </row>
    <row r="15" spans="1:21">
      <c r="A15" s="57" t="s">
        <v>25</v>
      </c>
      <c r="B15" s="57"/>
      <c r="C15" s="57"/>
      <c r="D15" s="57"/>
    </row>
    <row r="16" spans="1:21">
      <c r="A16" s="57" t="s">
        <v>27</v>
      </c>
      <c r="B16" s="57"/>
      <c r="C16" s="57"/>
      <c r="D16" s="57"/>
    </row>
    <row r="17" spans="1:10" ht="102.75">
      <c r="A17" s="23" t="s">
        <v>0</v>
      </c>
      <c r="B17" s="23" t="s">
        <v>15</v>
      </c>
      <c r="C17" s="23" t="s">
        <v>16</v>
      </c>
      <c r="D17" s="14" t="s">
        <v>3</v>
      </c>
      <c r="E17" s="14" t="s">
        <v>5</v>
      </c>
      <c r="F17" s="14" t="s">
        <v>6</v>
      </c>
      <c r="G17" s="14" t="s">
        <v>7</v>
      </c>
      <c r="H17" s="14" t="s">
        <v>8</v>
      </c>
      <c r="I17" s="14" t="s">
        <v>9</v>
      </c>
      <c r="J17" s="14" t="s">
        <v>10</v>
      </c>
    </row>
    <row r="18" spans="1:10">
      <c r="A18" s="18" t="s">
        <v>24</v>
      </c>
      <c r="B18" s="18" t="s">
        <v>22</v>
      </c>
      <c r="C18" s="18" t="s">
        <v>17</v>
      </c>
      <c r="D18" s="13"/>
      <c r="E18" s="13"/>
      <c r="F18" s="13"/>
      <c r="G18" s="13"/>
      <c r="H18" s="13"/>
      <c r="I18" s="13"/>
      <c r="J18" s="13"/>
    </row>
    <row r="19" spans="1:10">
      <c r="A19" s="17">
        <v>2</v>
      </c>
      <c r="B19" s="17" t="s">
        <v>18</v>
      </c>
      <c r="C19" s="17">
        <v>1</v>
      </c>
      <c r="D19" s="15">
        <v>1</v>
      </c>
      <c r="E19" s="34">
        <v>1</v>
      </c>
      <c r="F19" s="33"/>
      <c r="G19" s="35">
        <f>$C19-E19</f>
        <v>0</v>
      </c>
      <c r="H19" s="33"/>
      <c r="I19" s="33"/>
      <c r="J19" s="33"/>
    </row>
    <row r="20" spans="1:10">
      <c r="A20" s="55">
        <v>3</v>
      </c>
      <c r="B20" s="55" t="s">
        <v>19</v>
      </c>
      <c r="C20" s="55">
        <v>1</v>
      </c>
      <c r="D20" s="15">
        <v>1</v>
      </c>
      <c r="E20" s="34">
        <v>1</v>
      </c>
      <c r="F20" s="33"/>
      <c r="G20" s="36">
        <f t="shared" ref="G20:G24" si="1">$C20-E20</f>
        <v>0</v>
      </c>
      <c r="H20" s="33"/>
      <c r="I20" s="33"/>
      <c r="J20" s="33"/>
    </row>
    <row r="21" spans="1:10">
      <c r="A21" s="55"/>
      <c r="B21" s="55"/>
      <c r="C21" s="55"/>
      <c r="D21" s="15">
        <v>2</v>
      </c>
      <c r="E21" s="34">
        <v>1</v>
      </c>
      <c r="F21" s="34" t="e">
        <f>($C20-E20)/($C20-E21)</f>
        <v>#DIV/0!</v>
      </c>
      <c r="G21" s="36">
        <f>C20-E21</f>
        <v>0</v>
      </c>
      <c r="H21" s="34">
        <f>(E21-E20)/(16-1)</f>
        <v>0</v>
      </c>
      <c r="I21" s="34">
        <f>(16*E21-E20)/(16-1)</f>
        <v>1</v>
      </c>
      <c r="J21" s="34">
        <f>C20-I21</f>
        <v>0</v>
      </c>
    </row>
    <row r="22" spans="1:10">
      <c r="A22" s="55">
        <v>4</v>
      </c>
      <c r="B22" s="55" t="s">
        <v>20</v>
      </c>
      <c r="C22" s="55">
        <v>1</v>
      </c>
      <c r="D22" s="15">
        <v>1</v>
      </c>
      <c r="E22" s="34">
        <v>0.97222220000000004</v>
      </c>
      <c r="F22" s="38"/>
      <c r="G22" s="35">
        <f t="shared" si="1"/>
        <v>2.7777799999999998E-2</v>
      </c>
      <c r="H22" s="38"/>
      <c r="I22" s="38"/>
      <c r="J22" s="38"/>
    </row>
    <row r="23" spans="1:10">
      <c r="A23" s="55"/>
      <c r="B23" s="55"/>
      <c r="C23" s="55"/>
      <c r="D23" s="15">
        <v>2</v>
      </c>
      <c r="E23" s="34">
        <v>0.99826380000000003</v>
      </c>
      <c r="F23" s="42">
        <f>($C22-E22)/($C22-E23)</f>
        <v>15.99919</v>
      </c>
      <c r="G23" s="37">
        <f>C22-E23</f>
        <v>1.7362E-3</v>
      </c>
      <c r="H23" s="34">
        <f>(E23-E22)/(16-1)</f>
        <v>1.7361E-3</v>
      </c>
      <c r="I23" s="34">
        <v>1</v>
      </c>
      <c r="J23" s="39">
        <f>C22-I23</f>
        <v>0</v>
      </c>
    </row>
    <row r="24" spans="1:10">
      <c r="A24" s="55">
        <v>5</v>
      </c>
      <c r="B24" s="55" t="s">
        <v>21</v>
      </c>
      <c r="C24" s="55">
        <v>1</v>
      </c>
      <c r="D24" s="15">
        <v>1</v>
      </c>
      <c r="E24" s="34">
        <v>0.91666669999999995</v>
      </c>
      <c r="F24" s="38"/>
      <c r="G24" s="37">
        <f t="shared" si="1"/>
        <v>8.3333299999999999E-2</v>
      </c>
      <c r="H24" s="38"/>
      <c r="I24" s="38"/>
      <c r="J24" s="38"/>
    </row>
    <row r="25" spans="1:10">
      <c r="A25" s="55"/>
      <c r="B25" s="55"/>
      <c r="C25" s="55"/>
      <c r="D25" s="15">
        <v>2</v>
      </c>
      <c r="E25" s="34">
        <v>0.9947916</v>
      </c>
      <c r="F25" s="42">
        <f>($C24-E24)/($C24-E25)</f>
        <v>15.999790000000001</v>
      </c>
      <c r="G25" s="37">
        <f>C24-E25</f>
        <v>5.2084000000000002E-3</v>
      </c>
      <c r="H25" s="34">
        <f>(E25-E24)/(16-1)</f>
        <v>5.2082999999999999E-3</v>
      </c>
      <c r="I25" s="34">
        <v>1</v>
      </c>
      <c r="J25" s="34">
        <f>C24-I25</f>
        <v>0</v>
      </c>
    </row>
  </sheetData>
  <mergeCells count="24">
    <mergeCell ref="A16:D16"/>
    <mergeCell ref="C7:C8"/>
    <mergeCell ref="B7:B8"/>
    <mergeCell ref="A7:A8"/>
    <mergeCell ref="C9:C10"/>
    <mergeCell ref="C11:C12"/>
    <mergeCell ref="B9:B10"/>
    <mergeCell ref="B11:B12"/>
    <mergeCell ref="A9:A10"/>
    <mergeCell ref="A11:A12"/>
    <mergeCell ref="A1:D1"/>
    <mergeCell ref="A2:D2"/>
    <mergeCell ref="A3:D3"/>
    <mergeCell ref="A14:D14"/>
    <mergeCell ref="A15:D15"/>
    <mergeCell ref="A24:A25"/>
    <mergeCell ref="B24:B25"/>
    <mergeCell ref="C24:C25"/>
    <mergeCell ref="A20:A21"/>
    <mergeCell ref="B20:B21"/>
    <mergeCell ref="C20:C21"/>
    <mergeCell ref="A22:A23"/>
    <mergeCell ref="B22:B23"/>
    <mergeCell ref="C22:C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H46"/>
  <sheetViews>
    <sheetView workbookViewId="0">
      <selection sqref="A1:H25"/>
    </sheetView>
  </sheetViews>
  <sheetFormatPr defaultRowHeight="15"/>
  <cols>
    <col min="2" max="2" width="9.5703125" customWidth="1"/>
    <col min="3" max="3" width="30" customWidth="1"/>
    <col min="4" max="4" width="16.42578125" customWidth="1"/>
    <col min="5" max="5" width="16" customWidth="1"/>
    <col min="6" max="6" width="23" customWidth="1"/>
    <col min="7" max="7" width="24.85546875" customWidth="1"/>
    <col min="8" max="8" width="21.140625" customWidth="1"/>
    <col min="18" max="18" width="23" customWidth="1"/>
  </cols>
  <sheetData>
    <row r="1" spans="1:8">
      <c r="A1" s="56" t="s">
        <v>23</v>
      </c>
      <c r="B1" s="56"/>
      <c r="C1" s="56"/>
      <c r="D1" s="56"/>
    </row>
    <row r="2" spans="1:8">
      <c r="A2" s="57" t="s">
        <v>25</v>
      </c>
      <c r="B2" s="57"/>
      <c r="C2" s="57"/>
      <c r="D2" s="57"/>
      <c r="E2" s="22"/>
    </row>
    <row r="3" spans="1:8">
      <c r="A3" s="58" t="s">
        <v>34</v>
      </c>
      <c r="B3" s="58"/>
      <c r="C3" s="20" t="s">
        <v>29</v>
      </c>
      <c r="D3" s="43">
        <v>0</v>
      </c>
      <c r="E3" s="22">
        <v>1</v>
      </c>
    </row>
    <row r="4" spans="1:8">
      <c r="A4" s="58" t="s">
        <v>35</v>
      </c>
      <c r="B4" s="58"/>
      <c r="C4" s="20" t="s">
        <v>31</v>
      </c>
      <c r="D4" s="43">
        <v>1</v>
      </c>
      <c r="E4" s="27"/>
    </row>
    <row r="5" spans="1:8" ht="30">
      <c r="A5" s="25" t="s">
        <v>3</v>
      </c>
      <c r="B5" s="25" t="s">
        <v>32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</row>
    <row r="6" spans="1:8">
      <c r="A6" s="24"/>
      <c r="B6" s="24" t="s">
        <v>33</v>
      </c>
      <c r="C6" s="24"/>
      <c r="D6" s="24"/>
      <c r="E6" s="24"/>
      <c r="F6" s="24"/>
      <c r="G6" s="24"/>
      <c r="H6" s="24"/>
    </row>
    <row r="7" spans="1:8">
      <c r="A7" s="26">
        <v>1</v>
      </c>
      <c r="B7" s="26">
        <f>$E$3/A7</f>
        <v>1</v>
      </c>
      <c r="C7" s="34">
        <v>1.375</v>
      </c>
      <c r="D7" s="38"/>
      <c r="E7" s="35">
        <f>$D$4-C7</f>
        <v>-0.375</v>
      </c>
      <c r="F7" s="38"/>
      <c r="G7" s="38"/>
      <c r="H7" s="38"/>
    </row>
    <row r="8" spans="1:8">
      <c r="A8" s="26">
        <v>2</v>
      </c>
      <c r="B8" s="26">
        <f t="shared" ref="B8:B19" si="0">$E$3/A8</f>
        <v>0.5</v>
      </c>
      <c r="C8" s="34">
        <v>1.0332030999999999</v>
      </c>
      <c r="D8" s="34">
        <f>($D$4-C7)/($D$4-C8)</f>
        <v>11.294126199999999</v>
      </c>
      <c r="E8" s="35">
        <f t="shared" ref="E8:E19" si="1">$D$4-C8</f>
        <v>-3.3203099999999999E-2</v>
      </c>
      <c r="F8" s="34">
        <f>(C8-C7)/(16-1)</f>
        <v>-2.2786500000000001E-2</v>
      </c>
      <c r="G8" s="34">
        <f>(16*C8-C7)/(16-1)</f>
        <v>1.0104166000000001</v>
      </c>
      <c r="H8" s="34">
        <f>$D$4-G8</f>
        <v>-1.04166E-2</v>
      </c>
    </row>
    <row r="9" spans="1:8">
      <c r="A9" s="26">
        <v>4</v>
      </c>
      <c r="B9" s="26">
        <f t="shared" si="0"/>
        <v>0.25</v>
      </c>
      <c r="C9" s="34">
        <v>1.0022278</v>
      </c>
      <c r="D9" s="34">
        <f t="shared" ref="D9:D19" si="2">($D$4-C8)/($D$4-C9)</f>
        <v>14.903986</v>
      </c>
      <c r="E9" s="35">
        <f t="shared" si="1"/>
        <v>-2.2277999999999998E-3</v>
      </c>
      <c r="F9" s="34">
        <f t="shared" ref="F9:F19" si="3">(C9-C8)/(16-1)</f>
        <v>-2.065E-3</v>
      </c>
      <c r="G9" s="34">
        <f t="shared" ref="G9:G19" si="4">(16*C9-C8)/(16-1)</f>
        <v>1.0001628</v>
      </c>
      <c r="H9" s="34">
        <f t="shared" ref="H9:H19" si="5">$D$4-G9</f>
        <v>-1.628E-4</v>
      </c>
    </row>
    <row r="10" spans="1:8">
      <c r="A10" s="26">
        <v>8</v>
      </c>
      <c r="B10" s="26">
        <f t="shared" si="0"/>
        <v>0.125</v>
      </c>
      <c r="C10" s="34">
        <v>1.0001416000000001</v>
      </c>
      <c r="D10" s="34">
        <f t="shared" si="2"/>
        <v>15.733050799999999</v>
      </c>
      <c r="E10" s="35">
        <f t="shared" si="1"/>
        <v>-1.416E-4</v>
      </c>
      <c r="F10" s="34">
        <f t="shared" si="3"/>
        <v>-1.3909999999999999E-4</v>
      </c>
      <c r="G10" s="34">
        <f t="shared" si="4"/>
        <v>1.0000024999999999</v>
      </c>
      <c r="H10" s="34">
        <f t="shared" si="5"/>
        <v>-2.5000000000000002E-6</v>
      </c>
    </row>
    <row r="11" spans="1:8">
      <c r="A11" s="26">
        <v>16</v>
      </c>
      <c r="B11" s="26">
        <f t="shared" si="0"/>
        <v>6.25E-2</v>
      </c>
      <c r="C11" s="34">
        <v>1.0000089000000001</v>
      </c>
      <c r="D11" s="34">
        <f t="shared" si="2"/>
        <v>15.910112399999999</v>
      </c>
      <c r="E11" s="35">
        <f t="shared" si="1"/>
        <v>-8.8999999999999995E-6</v>
      </c>
      <c r="F11" s="34">
        <f t="shared" si="3"/>
        <v>-8.8000000000000004E-6</v>
      </c>
      <c r="G11" s="34">
        <f t="shared" si="4"/>
        <v>1.0000001000000001</v>
      </c>
      <c r="H11" s="34">
        <f t="shared" si="5"/>
        <v>-9.9999999999999995E-8</v>
      </c>
    </row>
    <row r="12" spans="1:8">
      <c r="A12" s="26">
        <v>32</v>
      </c>
      <c r="B12" s="26">
        <f t="shared" si="0"/>
        <v>3.125E-2</v>
      </c>
      <c r="C12" s="34">
        <v>1.0000005999999999</v>
      </c>
      <c r="D12" s="34">
        <f t="shared" si="2"/>
        <v>14.8333333</v>
      </c>
      <c r="E12" s="35">
        <f t="shared" si="1"/>
        <v>-5.9999999999999997E-7</v>
      </c>
      <c r="F12" s="34">
        <f t="shared" si="3"/>
        <v>-5.9999999999999997E-7</v>
      </c>
      <c r="G12" s="34">
        <f t="shared" si="4"/>
        <v>1</v>
      </c>
      <c r="H12" s="34">
        <f t="shared" si="5"/>
        <v>0</v>
      </c>
    </row>
    <row r="13" spans="1:8">
      <c r="A13" s="26">
        <v>64</v>
      </c>
      <c r="B13" s="26">
        <f t="shared" si="0"/>
        <v>1.5625E-2</v>
      </c>
      <c r="C13" s="34">
        <v>1</v>
      </c>
      <c r="D13" s="34" t="e">
        <f t="shared" si="2"/>
        <v>#DIV/0!</v>
      </c>
      <c r="E13" s="35">
        <f t="shared" si="1"/>
        <v>0</v>
      </c>
      <c r="F13" s="34">
        <f t="shared" si="3"/>
        <v>0</v>
      </c>
      <c r="G13" s="34">
        <f t="shared" si="4"/>
        <v>1</v>
      </c>
      <c r="H13" s="34">
        <f t="shared" si="5"/>
        <v>0</v>
      </c>
    </row>
    <row r="14" spans="1:8">
      <c r="A14" s="26">
        <v>128</v>
      </c>
      <c r="B14" s="26">
        <f t="shared" si="0"/>
        <v>7.8125E-3</v>
      </c>
      <c r="C14" s="34">
        <v>1</v>
      </c>
      <c r="D14" s="34" t="e">
        <f t="shared" si="2"/>
        <v>#DIV/0!</v>
      </c>
      <c r="E14" s="35">
        <f t="shared" si="1"/>
        <v>0</v>
      </c>
      <c r="F14" s="34">
        <f t="shared" si="3"/>
        <v>0</v>
      </c>
      <c r="G14" s="34">
        <f t="shared" si="4"/>
        <v>1</v>
      </c>
      <c r="H14" s="34">
        <f t="shared" si="5"/>
        <v>0</v>
      </c>
    </row>
    <row r="15" spans="1:8">
      <c r="A15" s="26">
        <v>256</v>
      </c>
      <c r="B15" s="26">
        <f t="shared" si="0"/>
        <v>3.90625E-3</v>
      </c>
      <c r="C15" s="34">
        <v>0.99999990000000005</v>
      </c>
      <c r="D15" s="34">
        <f t="shared" si="2"/>
        <v>0</v>
      </c>
      <c r="E15" s="35">
        <f t="shared" si="1"/>
        <v>9.9999999999999995E-8</v>
      </c>
      <c r="F15" s="34">
        <f t="shared" si="3"/>
        <v>0</v>
      </c>
      <c r="G15" s="34">
        <f t="shared" si="4"/>
        <v>0.99999990000000005</v>
      </c>
      <c r="H15" s="34">
        <f t="shared" si="5"/>
        <v>9.9999999999999995E-8</v>
      </c>
    </row>
    <row r="16" spans="1:8">
      <c r="A16" s="26">
        <v>512</v>
      </c>
      <c r="B16" s="26">
        <f t="shared" si="0"/>
        <v>1.953125E-3</v>
      </c>
      <c r="C16" s="34">
        <v>1.0000001000000001</v>
      </c>
      <c r="D16" s="34">
        <f t="shared" si="2"/>
        <v>-1</v>
      </c>
      <c r="E16" s="35">
        <f t="shared" si="1"/>
        <v>-9.9999999999999995E-8</v>
      </c>
      <c r="F16" s="34">
        <f t="shared" si="3"/>
        <v>0</v>
      </c>
      <c r="G16" s="34">
        <f t="shared" si="4"/>
        <v>1.0000001000000001</v>
      </c>
      <c r="H16" s="34">
        <f t="shared" si="5"/>
        <v>-9.9999999999999995E-8</v>
      </c>
    </row>
    <row r="17" spans="1:8">
      <c r="A17" s="26">
        <v>1024</v>
      </c>
      <c r="B17" s="26">
        <f t="shared" si="0"/>
        <v>9.765625E-4</v>
      </c>
      <c r="C17" s="34">
        <v>1</v>
      </c>
      <c r="D17" s="34" t="e">
        <f t="shared" si="2"/>
        <v>#DIV/0!</v>
      </c>
      <c r="E17" s="35">
        <f t="shared" si="1"/>
        <v>0</v>
      </c>
      <c r="F17" s="34">
        <f t="shared" si="3"/>
        <v>0</v>
      </c>
      <c r="G17" s="34">
        <f t="shared" si="4"/>
        <v>1</v>
      </c>
      <c r="H17" s="34">
        <f t="shared" si="5"/>
        <v>0</v>
      </c>
    </row>
    <row r="18" spans="1:8">
      <c r="A18" s="26">
        <v>2048</v>
      </c>
      <c r="B18" s="26">
        <f t="shared" si="0"/>
        <v>4.8828125E-4</v>
      </c>
      <c r="C18" s="34">
        <v>0.99999979999999999</v>
      </c>
      <c r="D18" s="34">
        <f t="shared" si="2"/>
        <v>0</v>
      </c>
      <c r="E18" s="35">
        <f t="shared" si="1"/>
        <v>1.9999999999999999E-7</v>
      </c>
      <c r="F18" s="34">
        <f t="shared" si="3"/>
        <v>0</v>
      </c>
      <c r="G18" s="34">
        <f t="shared" si="4"/>
        <v>0.99999979999999999</v>
      </c>
      <c r="H18" s="34">
        <f t="shared" si="5"/>
        <v>1.9999999999999999E-7</v>
      </c>
    </row>
    <row r="19" spans="1:8" s="47" customFormat="1">
      <c r="A19" s="59">
        <v>4096</v>
      </c>
      <c r="B19" s="59">
        <f t="shared" si="0"/>
        <v>2.44140625E-4</v>
      </c>
      <c r="C19" s="60">
        <v>0.99999990000000005</v>
      </c>
      <c r="D19" s="60">
        <f t="shared" si="2"/>
        <v>2</v>
      </c>
      <c r="E19" s="61">
        <f t="shared" si="1"/>
        <v>9.9999999999999995E-8</v>
      </c>
      <c r="F19" s="60">
        <f t="shared" si="3"/>
        <v>0</v>
      </c>
      <c r="G19" s="60">
        <f t="shared" si="4"/>
        <v>0.99999990000000005</v>
      </c>
      <c r="H19" s="60">
        <f t="shared" si="5"/>
        <v>9.9999999999999995E-8</v>
      </c>
    </row>
    <row r="20" spans="1:8">
      <c r="A20" s="59">
        <v>8192</v>
      </c>
      <c r="B20" s="59">
        <f t="shared" ref="B20" si="6">$E$3/A20</f>
        <v>1.220703125E-4</v>
      </c>
      <c r="C20" s="60">
        <v>1.0000001999999999</v>
      </c>
      <c r="D20" s="60">
        <f t="shared" ref="D20" si="7">($D$4-C19)/($D$4-C20)</f>
        <v>-0.5</v>
      </c>
      <c r="E20" s="61">
        <f t="shared" ref="E20" si="8">$D$4-C20</f>
        <v>-1.9999999999999999E-7</v>
      </c>
      <c r="F20" s="60">
        <f t="shared" ref="F20" si="9">(C20-C19)/(16-1)</f>
        <v>0</v>
      </c>
      <c r="G20" s="60">
        <f t="shared" ref="G20" si="10">(16*C20-C19)/(16-1)</f>
        <v>1.0000001999999999</v>
      </c>
      <c r="H20" s="60">
        <f t="shared" ref="H20" si="11">$D$4-G20</f>
        <v>-1.9999999999999999E-7</v>
      </c>
    </row>
    <row r="21" spans="1:8">
      <c r="A21" s="59">
        <v>16384</v>
      </c>
      <c r="B21" s="59">
        <f t="shared" ref="B21:B22" si="12">$E$3/A21</f>
        <v>6.103515625E-5</v>
      </c>
      <c r="C21" s="60">
        <v>1.0000001000000001</v>
      </c>
      <c r="D21" s="60">
        <f t="shared" ref="D21:D22" si="13">($D$4-C20)/($D$4-C21)</f>
        <v>2</v>
      </c>
      <c r="E21" s="61">
        <f t="shared" ref="E21:E22" si="14">$D$4-C21</f>
        <v>-9.9999999999999995E-8</v>
      </c>
      <c r="F21" s="60">
        <f t="shared" ref="F21:F22" si="15">(C21-C20)/(16-1)</f>
        <v>0</v>
      </c>
      <c r="G21" s="60">
        <f t="shared" ref="G21:G22" si="16">(16*C21-C20)/(16-1)</f>
        <v>1.0000001000000001</v>
      </c>
      <c r="H21" s="60">
        <f t="shared" ref="H21:H22" si="17">$D$4-G21</f>
        <v>-9.9999999999999995E-8</v>
      </c>
    </row>
    <row r="22" spans="1:8">
      <c r="A22" s="59">
        <v>32768</v>
      </c>
      <c r="B22" s="59">
        <f t="shared" si="12"/>
        <v>3.0517578125E-5</v>
      </c>
      <c r="C22" s="60">
        <v>0.99999979999999999</v>
      </c>
      <c r="D22" s="60">
        <f t="shared" si="13"/>
        <v>-0.5</v>
      </c>
      <c r="E22" s="61">
        <f t="shared" si="14"/>
        <v>1.9999999999999999E-7</v>
      </c>
      <c r="F22" s="60">
        <f t="shared" si="15"/>
        <v>0</v>
      </c>
      <c r="G22" s="60">
        <f t="shared" si="16"/>
        <v>0.99999979999999999</v>
      </c>
      <c r="H22" s="60">
        <f t="shared" si="17"/>
        <v>1.9999999999999999E-7</v>
      </c>
    </row>
    <row r="23" spans="1:8">
      <c r="A23" s="59">
        <v>65536</v>
      </c>
      <c r="B23" s="59">
        <f t="shared" ref="B23:B25" si="18">$E$3/A23</f>
        <v>1.52587890625E-5</v>
      </c>
      <c r="C23" s="60">
        <v>1.0000009999999999</v>
      </c>
      <c r="D23" s="60">
        <f t="shared" ref="D23:D25" si="19">($D$4-C22)/($D$4-C23)</f>
        <v>-0.2</v>
      </c>
      <c r="E23" s="61">
        <f t="shared" ref="E23:E25" si="20">$D$4-C23</f>
        <v>-9.9999999999999995E-7</v>
      </c>
      <c r="F23" s="60">
        <f t="shared" ref="F23:F25" si="21">(C23-C22)/(16-1)</f>
        <v>9.9999999999999995E-8</v>
      </c>
      <c r="G23" s="60">
        <f t="shared" ref="G23:G25" si="22">(16*C23-C22)/(16-1)</f>
        <v>1.0000011</v>
      </c>
      <c r="H23" s="60">
        <f t="shared" ref="H23:H25" si="23">$D$4-G23</f>
        <v>-1.1000000000000001E-6</v>
      </c>
    </row>
    <row r="24" spans="1:8">
      <c r="A24" s="59">
        <v>131072</v>
      </c>
      <c r="B24" s="59">
        <f t="shared" si="18"/>
        <v>7.62939453125E-6</v>
      </c>
      <c r="C24" s="60">
        <v>0.99999990000000005</v>
      </c>
      <c r="D24" s="60">
        <f t="shared" si="19"/>
        <v>-10</v>
      </c>
      <c r="E24" s="61">
        <f t="shared" si="20"/>
        <v>9.9999999999999995E-8</v>
      </c>
      <c r="F24" s="60">
        <f t="shared" si="21"/>
        <v>-9.9999999999999995E-8</v>
      </c>
      <c r="G24" s="60">
        <f t="shared" si="22"/>
        <v>0.99999979999999999</v>
      </c>
      <c r="H24" s="60">
        <f t="shared" si="23"/>
        <v>1.9999999999999999E-7</v>
      </c>
    </row>
    <row r="25" spans="1:8">
      <c r="A25" s="59">
        <v>262144</v>
      </c>
      <c r="B25" s="59">
        <f t="shared" si="18"/>
        <v>3.814697265625E-6</v>
      </c>
      <c r="C25" s="60">
        <v>1</v>
      </c>
      <c r="D25" s="60" t="e">
        <f t="shared" si="19"/>
        <v>#DIV/0!</v>
      </c>
      <c r="E25" s="61">
        <f t="shared" si="20"/>
        <v>0</v>
      </c>
      <c r="F25" s="60">
        <f t="shared" si="21"/>
        <v>0</v>
      </c>
      <c r="G25" s="60">
        <f t="shared" si="22"/>
        <v>1</v>
      </c>
      <c r="H25" s="60">
        <f t="shared" si="23"/>
        <v>0</v>
      </c>
    </row>
    <row r="28" spans="1:8">
      <c r="A28" s="56" t="s">
        <v>26</v>
      </c>
      <c r="B28" s="56"/>
      <c r="C28" s="56"/>
      <c r="D28" s="56"/>
    </row>
    <row r="29" spans="1:8">
      <c r="A29" s="57" t="s">
        <v>25</v>
      </c>
      <c r="B29" s="57"/>
      <c r="C29" s="57"/>
      <c r="D29" s="57"/>
      <c r="E29" s="22"/>
    </row>
    <row r="30" spans="1:8">
      <c r="A30" s="58" t="s">
        <v>36</v>
      </c>
      <c r="B30" s="58"/>
      <c r="C30" s="20" t="s">
        <v>29</v>
      </c>
      <c r="D30" s="43">
        <v>0</v>
      </c>
      <c r="E30" s="22">
        <v>1</v>
      </c>
    </row>
    <row r="31" spans="1:8">
      <c r="A31" s="58" t="s">
        <v>35</v>
      </c>
      <c r="B31" s="58"/>
      <c r="C31" s="20" t="s">
        <v>31</v>
      </c>
      <c r="D31" s="43">
        <v>1</v>
      </c>
      <c r="E31" s="27"/>
    </row>
    <row r="32" spans="1:8" ht="30">
      <c r="A32" s="25" t="s">
        <v>3</v>
      </c>
      <c r="B32" s="25" t="s">
        <v>32</v>
      </c>
      <c r="C32" s="25" t="s">
        <v>5</v>
      </c>
      <c r="D32" s="25" t="s">
        <v>6</v>
      </c>
      <c r="E32" s="25" t="s">
        <v>7</v>
      </c>
      <c r="F32" s="25" t="s">
        <v>8</v>
      </c>
      <c r="G32" s="25" t="s">
        <v>9</v>
      </c>
      <c r="H32" s="25" t="s">
        <v>10</v>
      </c>
    </row>
    <row r="33" spans="1:8">
      <c r="A33" s="24"/>
      <c r="B33" s="24" t="s">
        <v>33</v>
      </c>
      <c r="C33" s="24"/>
      <c r="D33" s="24"/>
      <c r="E33" s="24"/>
      <c r="F33" s="24"/>
      <c r="G33" s="24"/>
      <c r="H33" s="24"/>
    </row>
    <row r="34" spans="1:8">
      <c r="A34" s="26">
        <v>1</v>
      </c>
      <c r="B34" s="26">
        <f>$E$3/A34</f>
        <v>1</v>
      </c>
      <c r="C34" s="34">
        <v>0.75925920000000002</v>
      </c>
      <c r="D34" s="38"/>
      <c r="E34" s="35">
        <f>$D$4-C34</f>
        <v>0.2407408</v>
      </c>
      <c r="F34" s="38"/>
      <c r="G34" s="38"/>
      <c r="H34" s="38"/>
    </row>
    <row r="35" spans="1:8">
      <c r="A35" s="26">
        <v>2</v>
      </c>
      <c r="B35" s="26">
        <f t="shared" ref="B35:B46" si="24">$E$3/A35</f>
        <v>0.5</v>
      </c>
      <c r="C35" s="34">
        <v>0.97800900000000002</v>
      </c>
      <c r="D35" s="34">
        <f>($D$4-C34)/($D$4-C35)</f>
        <v>10.9472421</v>
      </c>
      <c r="E35" s="35">
        <f t="shared" ref="E35:E46" si="25">$D$4-C35</f>
        <v>2.1991E-2</v>
      </c>
      <c r="F35" s="34">
        <f>(C35-C34)/(16-1)</f>
        <v>1.45833E-2</v>
      </c>
      <c r="G35" s="34">
        <f>(16*C35-C34)/(16-1)</f>
        <v>0.99259229999999998</v>
      </c>
      <c r="H35" s="34">
        <f>$D$4-G35</f>
        <v>7.4076999999999997E-3</v>
      </c>
    </row>
    <row r="36" spans="1:8">
      <c r="A36" s="26">
        <v>4</v>
      </c>
      <c r="B36" s="26">
        <f t="shared" si="24"/>
        <v>0.25</v>
      </c>
      <c r="C36" s="34">
        <v>0.99851699999999999</v>
      </c>
      <c r="D36" s="34">
        <f t="shared" ref="D36:D46" si="26">($D$4-C35)/($D$4-C36)</f>
        <v>14.8287256</v>
      </c>
      <c r="E36" s="35">
        <f t="shared" si="25"/>
        <v>1.4829999999999999E-3</v>
      </c>
      <c r="F36" s="34">
        <f t="shared" ref="F36:F46" si="27">(C36-C35)/(16-1)</f>
        <v>1.3672000000000001E-3</v>
      </c>
      <c r="G36" s="34">
        <f t="shared" ref="G36:G46" si="28">(16*C36-C35)/(16-1)</f>
        <v>0.9998842</v>
      </c>
      <c r="H36" s="34">
        <f t="shared" ref="H36:H46" si="29">$D$4-G36</f>
        <v>1.158E-4</v>
      </c>
    </row>
    <row r="37" spans="1:8">
      <c r="A37" s="26">
        <v>8</v>
      </c>
      <c r="B37" s="26">
        <f t="shared" si="24"/>
        <v>0.125</v>
      </c>
      <c r="C37" s="34">
        <v>0.99990559999999995</v>
      </c>
      <c r="D37" s="34">
        <f t="shared" si="26"/>
        <v>15.7097458</v>
      </c>
      <c r="E37" s="35">
        <f t="shared" si="25"/>
        <v>9.4400000000000004E-5</v>
      </c>
      <c r="F37" s="34">
        <f t="shared" si="27"/>
        <v>9.2600000000000001E-5</v>
      </c>
      <c r="G37" s="34">
        <f t="shared" si="28"/>
        <v>0.99999819999999995</v>
      </c>
      <c r="H37" s="34">
        <f t="shared" si="29"/>
        <v>1.7999999999999999E-6</v>
      </c>
    </row>
    <row r="38" spans="1:8">
      <c r="A38" s="26">
        <v>16</v>
      </c>
      <c r="B38" s="26">
        <f t="shared" si="24"/>
        <v>6.25E-2</v>
      </c>
      <c r="C38" s="34">
        <v>0.9999941</v>
      </c>
      <c r="D38" s="34">
        <f t="shared" si="26"/>
        <v>16</v>
      </c>
      <c r="E38" s="35">
        <f t="shared" si="25"/>
        <v>5.9000000000000003E-6</v>
      </c>
      <c r="F38" s="34">
        <f t="shared" si="27"/>
        <v>5.9000000000000003E-6</v>
      </c>
      <c r="G38" s="34">
        <f t="shared" si="28"/>
        <v>1</v>
      </c>
      <c r="H38" s="34">
        <f t="shared" si="29"/>
        <v>0</v>
      </c>
    </row>
    <row r="39" spans="1:8" s="47" customFormat="1">
      <c r="A39" s="26">
        <v>32</v>
      </c>
      <c r="B39" s="26">
        <f t="shared" si="24"/>
        <v>3.125E-2</v>
      </c>
      <c r="C39" s="34">
        <v>0.99999959999999999</v>
      </c>
      <c r="D39" s="34">
        <f t="shared" si="26"/>
        <v>14.75</v>
      </c>
      <c r="E39" s="35">
        <f t="shared" si="25"/>
        <v>3.9999999999999998E-7</v>
      </c>
      <c r="F39" s="34">
        <f t="shared" si="27"/>
        <v>3.9999999999999998E-7</v>
      </c>
      <c r="G39" s="34">
        <f t="shared" si="28"/>
        <v>1</v>
      </c>
      <c r="H39" s="34">
        <f t="shared" si="29"/>
        <v>0</v>
      </c>
    </row>
    <row r="40" spans="1:8" s="47" customFormat="1">
      <c r="A40" s="26">
        <v>64</v>
      </c>
      <c r="B40" s="26">
        <f t="shared" si="24"/>
        <v>1.5625E-2</v>
      </c>
      <c r="C40" s="34">
        <v>0.99999990000000005</v>
      </c>
      <c r="D40" s="34">
        <f t="shared" si="26"/>
        <v>4</v>
      </c>
      <c r="E40" s="35">
        <f t="shared" si="25"/>
        <v>9.9999999999999995E-8</v>
      </c>
      <c r="F40" s="34">
        <f t="shared" si="27"/>
        <v>0</v>
      </c>
      <c r="G40" s="34">
        <f t="shared" si="28"/>
        <v>0.99999990000000005</v>
      </c>
      <c r="H40" s="34">
        <f t="shared" si="29"/>
        <v>9.9999999999999995E-8</v>
      </c>
    </row>
    <row r="41" spans="1:8">
      <c r="A41" s="26">
        <v>128</v>
      </c>
      <c r="B41" s="26">
        <f t="shared" si="24"/>
        <v>7.8125E-3</v>
      </c>
      <c r="C41" s="34">
        <v>1</v>
      </c>
      <c r="D41" s="34" t="e">
        <f t="shared" si="26"/>
        <v>#DIV/0!</v>
      </c>
      <c r="E41" s="35">
        <f t="shared" si="25"/>
        <v>0</v>
      </c>
      <c r="F41" s="34">
        <f t="shared" si="27"/>
        <v>0</v>
      </c>
      <c r="G41" s="34">
        <f t="shared" si="28"/>
        <v>1</v>
      </c>
      <c r="H41" s="34">
        <f t="shared" si="29"/>
        <v>0</v>
      </c>
    </row>
    <row r="42" spans="1:8">
      <c r="A42" s="26">
        <v>256</v>
      </c>
      <c r="B42" s="26">
        <f t="shared" si="24"/>
        <v>3.90625E-3</v>
      </c>
      <c r="C42" s="34">
        <v>0.99999990000000005</v>
      </c>
      <c r="D42" s="34">
        <f t="shared" si="26"/>
        <v>0</v>
      </c>
      <c r="E42" s="35">
        <f t="shared" si="25"/>
        <v>9.9999999999999995E-8</v>
      </c>
      <c r="F42" s="34">
        <f t="shared" si="27"/>
        <v>0</v>
      </c>
      <c r="G42" s="34">
        <f t="shared" si="28"/>
        <v>0.99999990000000005</v>
      </c>
      <c r="H42" s="34">
        <f t="shared" si="29"/>
        <v>9.9999999999999995E-8</v>
      </c>
    </row>
    <row r="43" spans="1:8">
      <c r="A43" s="26">
        <v>512</v>
      </c>
      <c r="B43" s="26">
        <f t="shared" si="24"/>
        <v>1.953125E-3</v>
      </c>
      <c r="C43" s="34">
        <v>0.99999990000000005</v>
      </c>
      <c r="D43" s="34">
        <f t="shared" si="26"/>
        <v>1</v>
      </c>
      <c r="E43" s="35">
        <f t="shared" si="25"/>
        <v>9.9999999999999995E-8</v>
      </c>
      <c r="F43" s="34">
        <f t="shared" si="27"/>
        <v>0</v>
      </c>
      <c r="G43" s="34">
        <f t="shared" si="28"/>
        <v>0.99999990000000005</v>
      </c>
      <c r="H43" s="34">
        <f t="shared" si="29"/>
        <v>9.9999999999999995E-8</v>
      </c>
    </row>
    <row r="44" spans="1:8">
      <c r="A44" s="26">
        <v>1024</v>
      </c>
      <c r="B44" s="26">
        <f t="shared" si="24"/>
        <v>9.765625E-4</v>
      </c>
      <c r="C44" s="34">
        <v>1</v>
      </c>
      <c r="D44" s="34" t="e">
        <f t="shared" si="26"/>
        <v>#DIV/0!</v>
      </c>
      <c r="E44" s="35">
        <f t="shared" si="25"/>
        <v>0</v>
      </c>
      <c r="F44" s="34">
        <f t="shared" si="27"/>
        <v>0</v>
      </c>
      <c r="G44" s="34">
        <f t="shared" si="28"/>
        <v>1</v>
      </c>
      <c r="H44" s="34">
        <f t="shared" si="29"/>
        <v>0</v>
      </c>
    </row>
    <row r="45" spans="1:8">
      <c r="A45" s="59">
        <v>2048</v>
      </c>
      <c r="B45" s="59">
        <f t="shared" si="24"/>
        <v>4.8828125E-4</v>
      </c>
      <c r="C45" s="60">
        <v>0.99999990000000005</v>
      </c>
      <c r="D45" s="60">
        <f t="shared" si="26"/>
        <v>0</v>
      </c>
      <c r="E45" s="61">
        <f t="shared" si="25"/>
        <v>9.9999999999999995E-8</v>
      </c>
      <c r="F45" s="60">
        <f t="shared" si="27"/>
        <v>0</v>
      </c>
      <c r="G45" s="60">
        <f t="shared" si="28"/>
        <v>0.99999990000000005</v>
      </c>
      <c r="H45" s="60">
        <f t="shared" si="29"/>
        <v>9.9999999999999995E-8</v>
      </c>
    </row>
    <row r="46" spans="1:8">
      <c r="A46" s="59">
        <v>4096</v>
      </c>
      <c r="B46" s="59">
        <f t="shared" si="24"/>
        <v>2.44140625E-4</v>
      </c>
      <c r="C46" s="60">
        <v>1.0000001999999999</v>
      </c>
      <c r="D46" s="60">
        <f t="shared" si="26"/>
        <v>-0.5</v>
      </c>
      <c r="E46" s="61">
        <f t="shared" si="25"/>
        <v>-1.9999999999999999E-7</v>
      </c>
      <c r="F46" s="60">
        <f t="shared" si="27"/>
        <v>0</v>
      </c>
      <c r="G46" s="60">
        <f t="shared" si="28"/>
        <v>1.0000001999999999</v>
      </c>
      <c r="H46" s="60">
        <f t="shared" si="29"/>
        <v>-1.9999999999999999E-7</v>
      </c>
    </row>
  </sheetData>
  <mergeCells count="8">
    <mergeCell ref="A28:D28"/>
    <mergeCell ref="A29:D29"/>
    <mergeCell ref="A30:B30"/>
    <mergeCell ref="A31:B31"/>
    <mergeCell ref="A1:D1"/>
    <mergeCell ref="A2:D2"/>
    <mergeCell ref="A3:B3"/>
    <mergeCell ref="A4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H40"/>
  <sheetViews>
    <sheetView topLeftCell="A7" workbookViewId="0">
      <selection activeCell="H5" sqref="H5"/>
    </sheetView>
  </sheetViews>
  <sheetFormatPr defaultRowHeight="15"/>
  <cols>
    <col min="2" max="2" width="13.85546875" customWidth="1"/>
    <col min="3" max="3" width="19.5703125" customWidth="1"/>
    <col min="4" max="4" width="16.7109375" customWidth="1"/>
    <col min="5" max="5" width="16.5703125" customWidth="1"/>
    <col min="6" max="6" width="25.140625" customWidth="1"/>
    <col min="7" max="7" width="25.7109375" customWidth="1"/>
    <col min="8" max="8" width="22.85546875" customWidth="1"/>
    <col min="18" max="18" width="28.42578125" customWidth="1"/>
  </cols>
  <sheetData>
    <row r="1" spans="1:8">
      <c r="A1" s="56" t="s">
        <v>23</v>
      </c>
      <c r="B1" s="56"/>
      <c r="C1" s="56"/>
      <c r="D1" s="56"/>
    </row>
    <row r="2" spans="1:8">
      <c r="A2" s="57" t="s">
        <v>25</v>
      </c>
      <c r="B2" s="57"/>
      <c r="C2" s="57"/>
      <c r="D2" s="57"/>
      <c r="E2" s="22"/>
    </row>
    <row r="3" spans="1:8">
      <c r="A3" s="58" t="s">
        <v>28</v>
      </c>
      <c r="B3" s="58"/>
      <c r="C3" s="20" t="s">
        <v>29</v>
      </c>
      <c r="D3" s="43">
        <v>0</v>
      </c>
      <c r="E3" s="22">
        <f>2*PI()/3</f>
        <v>2.0943951023932001</v>
      </c>
    </row>
    <row r="4" spans="1:8">
      <c r="A4" s="58" t="s">
        <v>30</v>
      </c>
      <c r="B4" s="58"/>
      <c r="C4" s="20" t="s">
        <v>31</v>
      </c>
      <c r="D4" s="43">
        <v>-1.5</v>
      </c>
      <c r="E4" s="19"/>
    </row>
    <row r="5" spans="1:8" ht="30">
      <c r="A5" s="28" t="s">
        <v>3</v>
      </c>
      <c r="B5" s="28" t="s">
        <v>4</v>
      </c>
      <c r="C5" s="14" t="s">
        <v>5</v>
      </c>
      <c r="D5" s="28" t="s">
        <v>6</v>
      </c>
      <c r="E5" s="28" t="s">
        <v>7</v>
      </c>
      <c r="F5" s="28" t="s">
        <v>8</v>
      </c>
      <c r="G5" s="14" t="s">
        <v>9</v>
      </c>
      <c r="H5" s="28" t="s">
        <v>10</v>
      </c>
    </row>
    <row r="6" spans="1:8">
      <c r="A6" s="13"/>
      <c r="B6" s="13" t="s">
        <v>33</v>
      </c>
      <c r="C6" s="13"/>
      <c r="D6" s="13"/>
      <c r="E6" s="13"/>
      <c r="F6" s="13"/>
      <c r="G6" s="13"/>
      <c r="H6" s="13"/>
    </row>
    <row r="7" spans="1:8">
      <c r="A7" s="15">
        <v>1</v>
      </c>
      <c r="B7" s="15">
        <f>$E$3/A7</f>
        <v>2.0943951023932001</v>
      </c>
      <c r="C7" s="34">
        <v>9.0690001999999996</v>
      </c>
      <c r="D7" s="38"/>
      <c r="E7" s="35">
        <f>$D$4-C7</f>
        <v>-10.5690002</v>
      </c>
      <c r="F7" s="38"/>
      <c r="G7" s="38"/>
      <c r="H7" s="38"/>
    </row>
    <row r="8" spans="1:8">
      <c r="A8" s="15">
        <v>2</v>
      </c>
      <c r="B8" s="15">
        <f t="shared" ref="B8:B19" si="0">$E$3/A8</f>
        <v>1.0471975511966001</v>
      </c>
      <c r="C8" s="34">
        <v>7.5575017999999998</v>
      </c>
      <c r="D8" s="34">
        <f>($D$4-C7)/($D$4-C8)</f>
        <v>1.1668780999999999</v>
      </c>
      <c r="E8" s="35">
        <f t="shared" ref="E8:E16" si="1">$D$4-C8</f>
        <v>-9.0575018000000007</v>
      </c>
      <c r="F8" s="34">
        <f>(C8-C7)/(16-1)</f>
        <v>-0.1007666</v>
      </c>
      <c r="G8" s="34">
        <f>(16*C8-C7)/(16-1)</f>
        <v>7.4567351999999998</v>
      </c>
      <c r="H8" s="34">
        <f>$D$4-G8</f>
        <v>-8.9567352000000007</v>
      </c>
    </row>
    <row r="9" spans="1:8">
      <c r="A9" s="15">
        <v>4</v>
      </c>
      <c r="B9" s="15">
        <f t="shared" si="0"/>
        <v>0.52359877559830004</v>
      </c>
      <c r="C9" s="34">
        <v>-2.9687402000000001</v>
      </c>
      <c r="D9" s="34">
        <f t="shared" ref="D9:D19" si="2">($D$4-C8)/($D$4-C9)</f>
        <v>-6.1668509</v>
      </c>
      <c r="E9" s="35">
        <f t="shared" si="1"/>
        <v>1.4687402000000001</v>
      </c>
      <c r="F9" s="34">
        <f t="shared" ref="F9:F16" si="3">(C9-C8)/(16-1)</f>
        <v>-0.70174950000000003</v>
      </c>
      <c r="G9" s="34">
        <f t="shared" ref="G9:G16" si="4">(16*C9-C8)/(16-1)</f>
        <v>-3.6704897000000001</v>
      </c>
      <c r="H9" s="34">
        <f t="shared" ref="H9:H19" si="5">$D$4-G9</f>
        <v>2.1704897000000001</v>
      </c>
    </row>
    <row r="10" spans="1:8">
      <c r="A10" s="15">
        <v>8</v>
      </c>
      <c r="B10" s="15">
        <f t="shared" si="0"/>
        <v>0.26179938779915002</v>
      </c>
      <c r="C10" s="34">
        <v>-1.530545</v>
      </c>
      <c r="D10" s="34">
        <f t="shared" si="2"/>
        <v>48.084472099999999</v>
      </c>
      <c r="E10" s="35">
        <f t="shared" si="1"/>
        <v>3.0544999999999999E-2</v>
      </c>
      <c r="F10" s="34">
        <f t="shared" si="3"/>
        <v>9.5879699999999998E-2</v>
      </c>
      <c r="G10" s="34">
        <f t="shared" si="4"/>
        <v>-1.4346653</v>
      </c>
      <c r="H10" s="34">
        <f t="shared" si="5"/>
        <v>-6.5334699999999996E-2</v>
      </c>
    </row>
    <row r="11" spans="1:8">
      <c r="A11" s="15">
        <v>16</v>
      </c>
      <c r="B11" s="15">
        <f t="shared" si="0"/>
        <v>0.13089969389957501</v>
      </c>
      <c r="C11" s="34">
        <v>-1.5016107999999999</v>
      </c>
      <c r="D11" s="34">
        <f t="shared" si="2"/>
        <v>18.962627300000001</v>
      </c>
      <c r="E11" s="35">
        <f t="shared" si="1"/>
        <v>1.6107999999999999E-3</v>
      </c>
      <c r="F11" s="34">
        <f t="shared" si="3"/>
        <v>1.9289000000000001E-3</v>
      </c>
      <c r="G11" s="34">
        <f t="shared" si="4"/>
        <v>-1.4996818999999999</v>
      </c>
      <c r="H11" s="34">
        <f t="shared" si="5"/>
        <v>-3.1809999999999998E-4</v>
      </c>
    </row>
    <row r="12" spans="1:8">
      <c r="A12" s="15">
        <v>32</v>
      </c>
      <c r="B12" s="15">
        <f t="shared" si="0"/>
        <v>6.5449846949787505E-2</v>
      </c>
      <c r="C12" s="34">
        <v>-1.5000974</v>
      </c>
      <c r="D12" s="34">
        <f t="shared" si="2"/>
        <v>16.537987699999999</v>
      </c>
      <c r="E12" s="35">
        <f t="shared" si="1"/>
        <v>9.7399999999999996E-5</v>
      </c>
      <c r="F12" s="34">
        <f t="shared" si="3"/>
        <v>1.009E-4</v>
      </c>
      <c r="G12" s="34">
        <f t="shared" si="4"/>
        <v>-1.4999965</v>
      </c>
      <c r="H12" s="34">
        <f t="shared" si="5"/>
        <v>-3.4999999999999999E-6</v>
      </c>
    </row>
    <row r="13" spans="1:8">
      <c r="A13" s="15">
        <v>64</v>
      </c>
      <c r="B13" s="15">
        <f t="shared" si="0"/>
        <v>3.2724923474893801E-2</v>
      </c>
      <c r="C13" s="34">
        <v>-1.5000061</v>
      </c>
      <c r="D13" s="34">
        <f t="shared" si="2"/>
        <v>15.9672131</v>
      </c>
      <c r="E13" s="35">
        <f t="shared" si="1"/>
        <v>6.1E-6</v>
      </c>
      <c r="F13" s="34">
        <f t="shared" si="3"/>
        <v>6.1E-6</v>
      </c>
      <c r="G13" s="34">
        <f t="shared" si="4"/>
        <v>-1.5</v>
      </c>
      <c r="H13" s="34">
        <f t="shared" si="5"/>
        <v>0</v>
      </c>
    </row>
    <row r="14" spans="1:8">
      <c r="A14" s="15">
        <v>128</v>
      </c>
      <c r="B14" s="15">
        <f t="shared" si="0"/>
        <v>1.63624617374469E-2</v>
      </c>
      <c r="C14" s="34">
        <v>-1.5000009999999999</v>
      </c>
      <c r="D14" s="34">
        <f t="shared" si="2"/>
        <v>6.1</v>
      </c>
      <c r="E14" s="35">
        <f t="shared" si="1"/>
        <v>9.9999999999999995E-7</v>
      </c>
      <c r="F14" s="34">
        <f t="shared" si="3"/>
        <v>2.9999999999999999E-7</v>
      </c>
      <c r="G14" s="34">
        <f t="shared" si="4"/>
        <v>-1.5000007</v>
      </c>
      <c r="H14" s="34">
        <f t="shared" si="5"/>
        <v>6.9999999999999997E-7</v>
      </c>
    </row>
    <row r="15" spans="1:8">
      <c r="A15" s="15">
        <v>256</v>
      </c>
      <c r="B15" s="15">
        <f t="shared" si="0"/>
        <v>8.1812308687234398E-3</v>
      </c>
      <c r="C15" s="34">
        <v>-1.5000001999999999</v>
      </c>
      <c r="D15" s="34">
        <f t="shared" si="2"/>
        <v>5</v>
      </c>
      <c r="E15" s="35">
        <f t="shared" si="1"/>
        <v>1.9999999999999999E-7</v>
      </c>
      <c r="F15" s="34">
        <f t="shared" si="3"/>
        <v>9.9999999999999995E-8</v>
      </c>
      <c r="G15" s="34">
        <f t="shared" si="4"/>
        <v>-1.5000001000000001</v>
      </c>
      <c r="H15" s="34">
        <f t="shared" si="5"/>
        <v>9.9999999999999995E-8</v>
      </c>
    </row>
    <row r="16" spans="1:8">
      <c r="A16" s="15">
        <v>512</v>
      </c>
      <c r="B16" s="15">
        <f t="shared" si="0"/>
        <v>4.0906154343617199E-3</v>
      </c>
      <c r="C16" s="34">
        <v>-1.5000007</v>
      </c>
      <c r="D16" s="34">
        <f t="shared" si="2"/>
        <v>0.28571429999999998</v>
      </c>
      <c r="E16" s="35">
        <f t="shared" si="1"/>
        <v>6.9999999999999997E-7</v>
      </c>
      <c r="F16" s="34">
        <f t="shared" si="3"/>
        <v>0</v>
      </c>
      <c r="G16" s="34">
        <f t="shared" si="4"/>
        <v>-1.5000007</v>
      </c>
      <c r="H16" s="34">
        <f t="shared" si="5"/>
        <v>6.9999999999999997E-7</v>
      </c>
    </row>
    <row r="17" spans="1:8">
      <c r="A17" s="15">
        <v>1024</v>
      </c>
      <c r="B17" s="15">
        <f t="shared" si="0"/>
        <v>2.04530771718086E-3</v>
      </c>
      <c r="C17" s="34">
        <v>-1.5000007</v>
      </c>
      <c r="D17" s="34">
        <f t="shared" si="2"/>
        <v>1</v>
      </c>
      <c r="E17" s="35">
        <f t="shared" ref="E17:E19" si="6">$D$4-C17</f>
        <v>6.9999999999999997E-7</v>
      </c>
      <c r="F17" s="34">
        <f t="shared" ref="F17:F19" si="7">(C17-C16)/(16-1)</f>
        <v>0</v>
      </c>
      <c r="G17" s="34">
        <f t="shared" ref="G17:G19" si="8">(16*C17-C16)/(16-1)</f>
        <v>-1.5000007</v>
      </c>
      <c r="H17" s="34">
        <f t="shared" si="5"/>
        <v>6.9999999999999997E-7</v>
      </c>
    </row>
    <row r="18" spans="1:8">
      <c r="A18" s="15">
        <v>2048</v>
      </c>
      <c r="B18" s="15">
        <f t="shared" si="0"/>
        <v>1.02265385859043E-3</v>
      </c>
      <c r="C18" s="34">
        <v>-1.5000005999999999</v>
      </c>
      <c r="D18" s="34">
        <f t="shared" si="2"/>
        <v>1.1666666999999999</v>
      </c>
      <c r="E18" s="35">
        <f t="shared" si="6"/>
        <v>5.9999999999999997E-7</v>
      </c>
      <c r="F18" s="34">
        <f t="shared" si="7"/>
        <v>0</v>
      </c>
      <c r="G18" s="34">
        <f t="shared" si="8"/>
        <v>-1.5000005999999999</v>
      </c>
      <c r="H18" s="34">
        <f t="shared" si="5"/>
        <v>5.9999999999999997E-7</v>
      </c>
    </row>
    <row r="19" spans="1:8">
      <c r="A19" s="15">
        <v>4096</v>
      </c>
      <c r="B19" s="15">
        <f t="shared" si="0"/>
        <v>5.1132692929521499E-4</v>
      </c>
      <c r="C19" s="34">
        <v>-1.5</v>
      </c>
      <c r="D19" s="34" t="e">
        <f t="shared" si="2"/>
        <v>#DIV/0!</v>
      </c>
      <c r="E19" s="35">
        <f t="shared" si="6"/>
        <v>0</v>
      </c>
      <c r="F19" s="34">
        <f t="shared" si="7"/>
        <v>0</v>
      </c>
      <c r="G19" s="34">
        <f t="shared" si="8"/>
        <v>-1.5</v>
      </c>
      <c r="H19" s="34">
        <f t="shared" si="5"/>
        <v>0</v>
      </c>
    </row>
    <row r="20" spans="1:8">
      <c r="C20" s="21"/>
    </row>
    <row r="21" spans="1:8">
      <c r="C21" s="21"/>
    </row>
    <row r="22" spans="1:8">
      <c r="A22" s="56" t="s">
        <v>26</v>
      </c>
      <c r="B22" s="56"/>
      <c r="C22" s="56"/>
      <c r="D22" s="56"/>
    </row>
    <row r="23" spans="1:8">
      <c r="A23" s="57" t="s">
        <v>25</v>
      </c>
      <c r="B23" s="57"/>
      <c r="C23" s="57"/>
      <c r="D23" s="57"/>
      <c r="E23" s="22"/>
    </row>
    <row r="24" spans="1:8">
      <c r="A24" s="58" t="s">
        <v>28</v>
      </c>
      <c r="B24" s="58"/>
      <c r="C24" s="20" t="s">
        <v>29</v>
      </c>
      <c r="D24" s="43">
        <v>0</v>
      </c>
      <c r="E24" s="22">
        <f>2*PI()/3</f>
        <v>2.0943951023932001</v>
      </c>
    </row>
    <row r="25" spans="1:8">
      <c r="A25" s="58" t="s">
        <v>30</v>
      </c>
      <c r="B25" s="58"/>
      <c r="C25" s="20" t="s">
        <v>31</v>
      </c>
      <c r="D25" s="43">
        <v>-1.5</v>
      </c>
      <c r="E25" s="19"/>
    </row>
    <row r="26" spans="1:8" ht="30">
      <c r="A26" s="14" t="s">
        <v>3</v>
      </c>
      <c r="B26" s="14" t="s">
        <v>32</v>
      </c>
      <c r="C26" s="14" t="s">
        <v>5</v>
      </c>
      <c r="D26" s="14" t="s">
        <v>6</v>
      </c>
      <c r="E26" s="14" t="s">
        <v>7</v>
      </c>
      <c r="F26" s="14" t="s">
        <v>8</v>
      </c>
      <c r="G26" s="14" t="s">
        <v>9</v>
      </c>
      <c r="H26" s="14" t="s">
        <v>10</v>
      </c>
    </row>
    <row r="27" spans="1:8">
      <c r="A27" s="13"/>
      <c r="B27" s="13" t="s">
        <v>33</v>
      </c>
      <c r="C27" s="13"/>
      <c r="D27" s="13"/>
      <c r="E27" s="13"/>
      <c r="F27" s="13"/>
      <c r="G27" s="13"/>
      <c r="H27" s="13"/>
    </row>
    <row r="28" spans="1:8">
      <c r="A28" s="15">
        <v>1</v>
      </c>
      <c r="B28" s="15">
        <f>$E$3/A28</f>
        <v>2.0943951023932001</v>
      </c>
      <c r="C28" s="34">
        <v>17.630184199999999</v>
      </c>
      <c r="D28" s="38"/>
      <c r="E28" s="35">
        <f>$D$4-C28</f>
        <v>-19.130184199999999</v>
      </c>
      <c r="F28" s="38"/>
      <c r="G28" s="38"/>
      <c r="H28" s="38"/>
    </row>
    <row r="29" spans="1:8">
      <c r="A29" s="15">
        <v>2</v>
      </c>
      <c r="B29" s="15">
        <f t="shared" ref="B29:B40" si="9">$E$3/A29</f>
        <v>1.0471975511966001</v>
      </c>
      <c r="C29" s="34">
        <v>-9.0053005000000006</v>
      </c>
      <c r="D29" s="34">
        <f>($D$4-C28)/($D$4-C29)</f>
        <v>-2.5488898</v>
      </c>
      <c r="E29" s="35">
        <f t="shared" ref="E29:E40" si="10">$D$4-C29</f>
        <v>7.5053004999999997</v>
      </c>
      <c r="F29" s="34">
        <f>(C29-C28)/(16-1)</f>
        <v>-1.7756989999999999</v>
      </c>
      <c r="G29" s="34">
        <f>(16*C29-C28)/(16-1)</f>
        <v>-10.7809995</v>
      </c>
      <c r="H29" s="34">
        <f>$D$4-G29</f>
        <v>9.2809995000000001</v>
      </c>
    </row>
    <row r="30" spans="1:8">
      <c r="A30" s="15">
        <v>4</v>
      </c>
      <c r="B30" s="15">
        <f t="shared" si="9"/>
        <v>0.52359877559830004</v>
      </c>
      <c r="C30" s="34">
        <v>-0.46544479999999999</v>
      </c>
      <c r="D30" s="34">
        <f t="shared" ref="D30:D40" si="11">($D$4-C29)/($D$4-C30)</f>
        <v>-7.2546157999999998</v>
      </c>
      <c r="E30" s="35">
        <f t="shared" si="10"/>
        <v>-1.0345552</v>
      </c>
      <c r="F30" s="34">
        <f t="shared" ref="F30:F40" si="12">(C30-C29)/(16-1)</f>
        <v>0.56932369999999999</v>
      </c>
      <c r="G30" s="34">
        <f t="shared" ref="G30:G40" si="13">(16*C30-C29)/(16-1)</f>
        <v>0.1038789</v>
      </c>
      <c r="H30" s="34">
        <f t="shared" ref="H30:H40" si="14">$D$4-G30</f>
        <v>-1.6038789</v>
      </c>
    </row>
    <row r="31" spans="1:8">
      <c r="A31" s="15">
        <v>8</v>
      </c>
      <c r="B31" s="15">
        <f t="shared" si="9"/>
        <v>0.26179938779915002</v>
      </c>
      <c r="C31" s="34">
        <v>-1.4793569</v>
      </c>
      <c r="D31" s="34">
        <f t="shared" si="11"/>
        <v>50.116271300000001</v>
      </c>
      <c r="E31" s="35">
        <f t="shared" si="10"/>
        <v>-2.0643100000000001E-2</v>
      </c>
      <c r="F31" s="34">
        <f t="shared" si="12"/>
        <v>-6.7594100000000004E-2</v>
      </c>
      <c r="G31" s="34">
        <f t="shared" si="13"/>
        <v>-1.546951</v>
      </c>
      <c r="H31" s="34">
        <f t="shared" si="14"/>
        <v>4.6951E-2</v>
      </c>
    </row>
    <row r="32" spans="1:8">
      <c r="A32" s="15">
        <v>16</v>
      </c>
      <c r="B32" s="15">
        <f t="shared" si="9"/>
        <v>0.13089969389957501</v>
      </c>
      <c r="C32" s="34">
        <v>-1.4989231000000001</v>
      </c>
      <c r="D32" s="34">
        <f t="shared" si="11"/>
        <v>19.1690036</v>
      </c>
      <c r="E32" s="35">
        <f t="shared" si="10"/>
        <v>-1.0769E-3</v>
      </c>
      <c r="F32" s="34">
        <f t="shared" si="12"/>
        <v>-1.3044E-3</v>
      </c>
      <c r="G32" s="34">
        <f t="shared" si="13"/>
        <v>-1.5002275</v>
      </c>
      <c r="H32" s="34">
        <f t="shared" si="14"/>
        <v>2.275E-4</v>
      </c>
    </row>
    <row r="33" spans="1:8">
      <c r="A33" s="15">
        <v>32</v>
      </c>
      <c r="B33" s="15">
        <f t="shared" si="9"/>
        <v>6.5449846949787505E-2</v>
      </c>
      <c r="C33" s="34">
        <v>-1.4999355999999999</v>
      </c>
      <c r="D33" s="34">
        <f t="shared" si="11"/>
        <v>16.722049699999999</v>
      </c>
      <c r="E33" s="35">
        <f t="shared" si="10"/>
        <v>-6.4399999999999993E-5</v>
      </c>
      <c r="F33" s="34">
        <f t="shared" si="12"/>
        <v>-6.7500000000000001E-5</v>
      </c>
      <c r="G33" s="34">
        <f t="shared" si="13"/>
        <v>-1.5000031</v>
      </c>
      <c r="H33" s="34">
        <f t="shared" si="14"/>
        <v>3.1E-6</v>
      </c>
    </row>
    <row r="34" spans="1:8">
      <c r="A34" s="15">
        <v>64</v>
      </c>
      <c r="B34" s="15">
        <f t="shared" si="9"/>
        <v>3.2724923474893801E-2</v>
      </c>
      <c r="C34" s="34">
        <v>-1.4999963999999999</v>
      </c>
      <c r="D34" s="34">
        <f t="shared" si="11"/>
        <v>17.888888900000001</v>
      </c>
      <c r="E34" s="35">
        <f t="shared" si="10"/>
        <v>-3.5999999999999998E-6</v>
      </c>
      <c r="F34" s="34">
        <f t="shared" si="12"/>
        <v>-4.0999999999999997E-6</v>
      </c>
      <c r="G34" s="34">
        <f t="shared" si="13"/>
        <v>-1.5000005000000001</v>
      </c>
      <c r="H34" s="34">
        <f t="shared" si="14"/>
        <v>4.9999999999999998E-7</v>
      </c>
    </row>
    <row r="35" spans="1:8">
      <c r="A35" s="15">
        <v>128</v>
      </c>
      <c r="B35" s="15">
        <f t="shared" si="9"/>
        <v>1.63624617374469E-2</v>
      </c>
      <c r="C35" s="34">
        <v>-1.5</v>
      </c>
      <c r="D35" s="34" t="e">
        <f t="shared" si="11"/>
        <v>#DIV/0!</v>
      </c>
      <c r="E35" s="35">
        <f t="shared" si="10"/>
        <v>0</v>
      </c>
      <c r="F35" s="34">
        <f t="shared" si="12"/>
        <v>-1.9999999999999999E-7</v>
      </c>
      <c r="G35" s="34">
        <f t="shared" si="13"/>
        <v>-1.5000001999999999</v>
      </c>
      <c r="H35" s="34">
        <f t="shared" si="14"/>
        <v>1.9999999999999999E-7</v>
      </c>
    </row>
    <row r="36" spans="1:8">
      <c r="A36" s="15">
        <v>256</v>
      </c>
      <c r="B36" s="15">
        <f t="shared" si="9"/>
        <v>8.1812308687234398E-3</v>
      </c>
      <c r="C36" s="34">
        <v>-1.5000005999999999</v>
      </c>
      <c r="D36" s="34">
        <f t="shared" si="11"/>
        <v>0</v>
      </c>
      <c r="E36" s="35">
        <f t="shared" si="10"/>
        <v>5.9999999999999997E-7</v>
      </c>
      <c r="F36" s="34">
        <f t="shared" si="12"/>
        <v>0</v>
      </c>
      <c r="G36" s="34">
        <f t="shared" si="13"/>
        <v>-1.5000005999999999</v>
      </c>
      <c r="H36" s="34">
        <f t="shared" si="14"/>
        <v>5.9999999999999997E-7</v>
      </c>
    </row>
    <row r="37" spans="1:8">
      <c r="A37" s="15">
        <v>512</v>
      </c>
      <c r="B37" s="15">
        <f t="shared" si="9"/>
        <v>4.0906154343617199E-3</v>
      </c>
      <c r="C37" s="34">
        <v>-1.5000001000000001</v>
      </c>
      <c r="D37" s="34">
        <f t="shared" si="11"/>
        <v>6</v>
      </c>
      <c r="E37" s="35">
        <f t="shared" si="10"/>
        <v>9.9999999999999995E-8</v>
      </c>
      <c r="F37" s="34">
        <f t="shared" si="12"/>
        <v>0</v>
      </c>
      <c r="G37" s="34">
        <f t="shared" si="13"/>
        <v>-1.5000001000000001</v>
      </c>
      <c r="H37" s="34">
        <f t="shared" si="14"/>
        <v>9.9999999999999995E-8</v>
      </c>
    </row>
    <row r="38" spans="1:8">
      <c r="A38" s="15">
        <v>1024</v>
      </c>
      <c r="B38" s="15">
        <f t="shared" si="9"/>
        <v>2.04530771718086E-3</v>
      </c>
      <c r="C38" s="34">
        <v>-1.5000009999999999</v>
      </c>
      <c r="D38" s="34">
        <f t="shared" si="11"/>
        <v>0.1</v>
      </c>
      <c r="E38" s="35">
        <f t="shared" si="10"/>
        <v>9.9999999999999995E-7</v>
      </c>
      <c r="F38" s="34">
        <f t="shared" si="12"/>
        <v>-9.9999999999999995E-8</v>
      </c>
      <c r="G38" s="34">
        <f t="shared" si="13"/>
        <v>-1.5000011</v>
      </c>
      <c r="H38" s="34">
        <f t="shared" si="14"/>
        <v>1.1000000000000001E-6</v>
      </c>
    </row>
    <row r="39" spans="1:8">
      <c r="A39" s="15">
        <v>2048</v>
      </c>
      <c r="B39" s="15">
        <f t="shared" si="9"/>
        <v>1.02265385859043E-3</v>
      </c>
      <c r="C39" s="34">
        <v>-1.5000015</v>
      </c>
      <c r="D39" s="34">
        <f t="shared" si="11"/>
        <v>0.66666669999999995</v>
      </c>
      <c r="E39" s="35">
        <f t="shared" si="10"/>
        <v>1.5E-6</v>
      </c>
      <c r="F39" s="34">
        <f t="shared" si="12"/>
        <v>0</v>
      </c>
      <c r="G39" s="34">
        <f t="shared" si="13"/>
        <v>-1.5000015</v>
      </c>
      <c r="H39" s="34">
        <f t="shared" si="14"/>
        <v>1.5E-6</v>
      </c>
    </row>
    <row r="40" spans="1:8" s="47" customFormat="1">
      <c r="A40" s="44">
        <v>4096</v>
      </c>
      <c r="B40" s="44">
        <f t="shared" si="9"/>
        <v>5.1132692929521499E-4</v>
      </c>
      <c r="C40" s="45">
        <v>-1.5000009999999999</v>
      </c>
      <c r="D40" s="45">
        <f t="shared" si="11"/>
        <v>1.5</v>
      </c>
      <c r="E40" s="46">
        <f t="shared" si="10"/>
        <v>9.9999999999999995E-7</v>
      </c>
      <c r="F40" s="45">
        <f t="shared" si="12"/>
        <v>0</v>
      </c>
      <c r="G40" s="45">
        <f t="shared" si="13"/>
        <v>-1.5000009999999999</v>
      </c>
      <c r="H40" s="45">
        <f t="shared" si="14"/>
        <v>9.9999999999999995E-7</v>
      </c>
    </row>
  </sheetData>
  <mergeCells count="8">
    <mergeCell ref="A22:D22"/>
    <mergeCell ref="A23:D23"/>
    <mergeCell ref="A24:B24"/>
    <mergeCell ref="A25:B25"/>
    <mergeCell ref="A1:D1"/>
    <mergeCell ref="A2:D2"/>
    <mergeCell ref="A3:B3"/>
    <mergeCell ref="A4:B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H40"/>
  <sheetViews>
    <sheetView workbookViewId="0">
      <selection sqref="A1:H19"/>
    </sheetView>
  </sheetViews>
  <sheetFormatPr defaultRowHeight="15"/>
  <cols>
    <col min="2" max="2" width="9.5703125" customWidth="1"/>
    <col min="3" max="3" width="30" customWidth="1"/>
    <col min="4" max="4" width="16.42578125" customWidth="1"/>
    <col min="5" max="5" width="16" customWidth="1"/>
    <col min="6" max="6" width="23" customWidth="1"/>
    <col min="7" max="7" width="24.85546875" customWidth="1"/>
    <col min="8" max="8" width="21.140625" customWidth="1"/>
    <col min="18" max="18" width="22.42578125" customWidth="1"/>
  </cols>
  <sheetData>
    <row r="1" spans="1:8">
      <c r="A1" s="56" t="s">
        <v>23</v>
      </c>
      <c r="B1" s="56"/>
      <c r="C1" s="56"/>
      <c r="D1" s="56"/>
    </row>
    <row r="2" spans="1:8">
      <c r="A2" s="57" t="s">
        <v>25</v>
      </c>
      <c r="B2" s="57"/>
      <c r="C2" s="57"/>
      <c r="D2" s="57"/>
      <c r="E2" s="22"/>
    </row>
    <row r="3" spans="1:8">
      <c r="A3" s="58" t="s">
        <v>34</v>
      </c>
      <c r="B3" s="58"/>
      <c r="C3" s="20" t="s">
        <v>29</v>
      </c>
      <c r="D3" s="43">
        <v>0</v>
      </c>
      <c r="E3" s="22">
        <v>1</v>
      </c>
    </row>
    <row r="4" spans="1:8">
      <c r="A4" s="58" t="s">
        <v>35</v>
      </c>
      <c r="B4" s="58"/>
      <c r="C4" s="20" t="s">
        <v>31</v>
      </c>
      <c r="D4" s="43">
        <v>1</v>
      </c>
      <c r="E4" s="31"/>
    </row>
    <row r="5" spans="1:8" ht="30">
      <c r="A5" s="29" t="s">
        <v>3</v>
      </c>
      <c r="B5" s="29" t="s">
        <v>32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</row>
    <row r="6" spans="1:8">
      <c r="A6" s="28"/>
      <c r="B6" s="28" t="s">
        <v>33</v>
      </c>
      <c r="C6" s="28"/>
      <c r="D6" s="28"/>
      <c r="E6" s="28"/>
      <c r="F6" s="28"/>
      <c r="G6" s="28"/>
      <c r="H6" s="28"/>
    </row>
    <row r="7" spans="1:8">
      <c r="A7" s="30">
        <v>1</v>
      </c>
      <c r="B7" s="30">
        <f>$E$3/A7</f>
        <v>1</v>
      </c>
      <c r="C7" s="34">
        <v>1.375</v>
      </c>
      <c r="D7" s="38"/>
      <c r="E7" s="35">
        <f>$D$4-C7</f>
        <v>-0.375</v>
      </c>
      <c r="F7" s="38"/>
      <c r="G7" s="38"/>
      <c r="H7" s="38"/>
    </row>
    <row r="8" spans="1:8">
      <c r="A8" s="30">
        <v>2</v>
      </c>
      <c r="B8" s="30">
        <f t="shared" ref="B8:B19" si="0">$E$3/A8</f>
        <v>0.5</v>
      </c>
      <c r="C8" s="34">
        <v>1.0332030999999999</v>
      </c>
      <c r="D8" s="34">
        <f>($D$4-C7)/($D$4-C8)</f>
        <v>11.294126199999999</v>
      </c>
      <c r="E8" s="35">
        <f t="shared" ref="E8:E19" si="1">$D$4-C8</f>
        <v>-3.3203099999999999E-2</v>
      </c>
      <c r="F8" s="34">
        <f>(C8-C7)/(16-1)</f>
        <v>-2.2786500000000001E-2</v>
      </c>
      <c r="G8" s="34">
        <f>(16*C8-C7)/(16-1)</f>
        <v>1.0104166000000001</v>
      </c>
      <c r="H8" s="34">
        <f>$D$4-G8</f>
        <v>-1.04166E-2</v>
      </c>
    </row>
    <row r="9" spans="1:8">
      <c r="A9" s="30">
        <v>4</v>
      </c>
      <c r="B9" s="30">
        <f t="shared" si="0"/>
        <v>0.25</v>
      </c>
      <c r="C9" s="34">
        <v>1.0022278</v>
      </c>
      <c r="D9" s="34">
        <f t="shared" ref="D9:D19" si="2">($D$4-C8)/($D$4-C9)</f>
        <v>14.903986</v>
      </c>
      <c r="E9" s="35">
        <f t="shared" si="1"/>
        <v>-2.2277999999999998E-3</v>
      </c>
      <c r="F9" s="34">
        <f t="shared" ref="F9:F19" si="3">(C9-C8)/(16-1)</f>
        <v>-2.065E-3</v>
      </c>
      <c r="G9" s="34">
        <f t="shared" ref="G9:G19" si="4">(16*C9-C8)/(16-1)</f>
        <v>1.0001628</v>
      </c>
      <c r="H9" s="34">
        <f t="shared" ref="H9:H19" si="5">$D$4-G9</f>
        <v>-1.628E-4</v>
      </c>
    </row>
    <row r="10" spans="1:8">
      <c r="A10" s="30">
        <v>8</v>
      </c>
      <c r="B10" s="30">
        <f t="shared" si="0"/>
        <v>0.125</v>
      </c>
      <c r="C10" s="34">
        <v>1.0001416000000001</v>
      </c>
      <c r="D10" s="34">
        <f t="shared" si="2"/>
        <v>15.733050799999999</v>
      </c>
      <c r="E10" s="35">
        <f t="shared" si="1"/>
        <v>-1.416E-4</v>
      </c>
      <c r="F10" s="34">
        <f t="shared" si="3"/>
        <v>-1.3909999999999999E-4</v>
      </c>
      <c r="G10" s="34">
        <f t="shared" si="4"/>
        <v>1.0000024999999999</v>
      </c>
      <c r="H10" s="34">
        <f t="shared" si="5"/>
        <v>-2.5000000000000002E-6</v>
      </c>
    </row>
    <row r="11" spans="1:8">
      <c r="A11" s="30">
        <v>16</v>
      </c>
      <c r="B11" s="30">
        <f t="shared" si="0"/>
        <v>6.25E-2</v>
      </c>
      <c r="C11" s="34">
        <v>1.0000089000000001</v>
      </c>
      <c r="D11" s="34">
        <f t="shared" si="2"/>
        <v>15.910112399999999</v>
      </c>
      <c r="E11" s="35">
        <f t="shared" si="1"/>
        <v>-8.8999999999999995E-6</v>
      </c>
      <c r="F11" s="34">
        <f t="shared" si="3"/>
        <v>-8.8000000000000004E-6</v>
      </c>
      <c r="G11" s="34">
        <f t="shared" si="4"/>
        <v>1.0000001000000001</v>
      </c>
      <c r="H11" s="34">
        <f t="shared" si="5"/>
        <v>-9.9999999999999995E-8</v>
      </c>
    </row>
    <row r="12" spans="1:8">
      <c r="A12" s="30">
        <v>32</v>
      </c>
      <c r="B12" s="30">
        <f t="shared" si="0"/>
        <v>3.125E-2</v>
      </c>
      <c r="C12" s="34">
        <v>1.0000005999999999</v>
      </c>
      <c r="D12" s="34">
        <f t="shared" si="2"/>
        <v>14.8333333</v>
      </c>
      <c r="E12" s="35">
        <f t="shared" si="1"/>
        <v>-5.9999999999999997E-7</v>
      </c>
      <c r="F12" s="34">
        <f t="shared" si="3"/>
        <v>-5.9999999999999997E-7</v>
      </c>
      <c r="G12" s="34">
        <f t="shared" si="4"/>
        <v>1</v>
      </c>
      <c r="H12" s="34">
        <f t="shared" si="5"/>
        <v>0</v>
      </c>
    </row>
    <row r="13" spans="1:8">
      <c r="A13" s="30">
        <v>64</v>
      </c>
      <c r="B13" s="30">
        <f t="shared" si="0"/>
        <v>1.5625E-2</v>
      </c>
      <c r="C13" s="34">
        <v>1</v>
      </c>
      <c r="D13" s="34" t="e">
        <f t="shared" si="2"/>
        <v>#DIV/0!</v>
      </c>
      <c r="E13" s="35">
        <f t="shared" si="1"/>
        <v>0</v>
      </c>
      <c r="F13" s="34">
        <f t="shared" si="3"/>
        <v>0</v>
      </c>
      <c r="G13" s="34">
        <f t="shared" si="4"/>
        <v>1</v>
      </c>
      <c r="H13" s="34">
        <f t="shared" si="5"/>
        <v>0</v>
      </c>
    </row>
    <row r="14" spans="1:8">
      <c r="A14" s="30">
        <v>128</v>
      </c>
      <c r="B14" s="30">
        <f t="shared" si="0"/>
        <v>7.8125E-3</v>
      </c>
      <c r="C14" s="34">
        <v>1</v>
      </c>
      <c r="D14" s="34" t="e">
        <f t="shared" si="2"/>
        <v>#DIV/0!</v>
      </c>
      <c r="E14" s="35">
        <f t="shared" si="1"/>
        <v>0</v>
      </c>
      <c r="F14" s="34">
        <f t="shared" si="3"/>
        <v>0</v>
      </c>
      <c r="G14" s="34">
        <f t="shared" si="4"/>
        <v>1</v>
      </c>
      <c r="H14" s="34">
        <f t="shared" si="5"/>
        <v>0</v>
      </c>
    </row>
    <row r="15" spans="1:8">
      <c r="A15" s="30">
        <v>256</v>
      </c>
      <c r="B15" s="30">
        <f t="shared" si="0"/>
        <v>3.90625E-3</v>
      </c>
      <c r="C15" s="34">
        <v>1</v>
      </c>
      <c r="D15" s="34" t="e">
        <f t="shared" si="2"/>
        <v>#DIV/0!</v>
      </c>
      <c r="E15" s="35">
        <f t="shared" si="1"/>
        <v>0</v>
      </c>
      <c r="F15" s="34">
        <f t="shared" si="3"/>
        <v>0</v>
      </c>
      <c r="G15" s="34">
        <f t="shared" si="4"/>
        <v>1</v>
      </c>
      <c r="H15" s="34">
        <f t="shared" si="5"/>
        <v>0</v>
      </c>
    </row>
    <row r="16" spans="1:8">
      <c r="A16" s="30">
        <v>512</v>
      </c>
      <c r="B16" s="30">
        <f t="shared" si="0"/>
        <v>1.953125E-3</v>
      </c>
      <c r="C16" s="34">
        <v>1</v>
      </c>
      <c r="D16" s="34" t="e">
        <f t="shared" si="2"/>
        <v>#DIV/0!</v>
      </c>
      <c r="E16" s="35">
        <f t="shared" si="1"/>
        <v>0</v>
      </c>
      <c r="F16" s="34">
        <f t="shared" si="3"/>
        <v>0</v>
      </c>
      <c r="G16" s="34">
        <f t="shared" si="4"/>
        <v>1</v>
      </c>
      <c r="H16" s="34">
        <f t="shared" si="5"/>
        <v>0</v>
      </c>
    </row>
    <row r="17" spans="1:8">
      <c r="A17" s="30">
        <v>1024</v>
      </c>
      <c r="B17" s="30">
        <f t="shared" si="0"/>
        <v>9.765625E-4</v>
      </c>
      <c r="C17" s="34">
        <v>1</v>
      </c>
      <c r="D17" s="34" t="e">
        <f t="shared" si="2"/>
        <v>#DIV/0!</v>
      </c>
      <c r="E17" s="35">
        <f t="shared" si="1"/>
        <v>0</v>
      </c>
      <c r="F17" s="34">
        <f t="shared" si="3"/>
        <v>0</v>
      </c>
      <c r="G17" s="34">
        <f t="shared" si="4"/>
        <v>1</v>
      </c>
      <c r="H17" s="34">
        <f t="shared" si="5"/>
        <v>0</v>
      </c>
    </row>
    <row r="18" spans="1:8">
      <c r="A18" s="30">
        <v>2048</v>
      </c>
      <c r="B18" s="30">
        <f t="shared" si="0"/>
        <v>4.8828125E-4</v>
      </c>
      <c r="C18" s="34">
        <v>1</v>
      </c>
      <c r="D18" s="34" t="e">
        <f t="shared" si="2"/>
        <v>#DIV/0!</v>
      </c>
      <c r="E18" s="35">
        <f t="shared" si="1"/>
        <v>0</v>
      </c>
      <c r="F18" s="34">
        <f t="shared" si="3"/>
        <v>0</v>
      </c>
      <c r="G18" s="34">
        <f t="shared" si="4"/>
        <v>1</v>
      </c>
      <c r="H18" s="34">
        <f t="shared" si="5"/>
        <v>0</v>
      </c>
    </row>
    <row r="19" spans="1:8">
      <c r="A19" s="59">
        <v>4096</v>
      </c>
      <c r="B19" s="59">
        <f t="shared" si="0"/>
        <v>2.44140625E-4</v>
      </c>
      <c r="C19" s="60">
        <v>1</v>
      </c>
      <c r="D19" s="60" t="e">
        <f t="shared" si="2"/>
        <v>#DIV/0!</v>
      </c>
      <c r="E19" s="61">
        <f t="shared" si="1"/>
        <v>0</v>
      </c>
      <c r="F19" s="60">
        <f t="shared" si="3"/>
        <v>0</v>
      </c>
      <c r="G19" s="60">
        <f t="shared" si="4"/>
        <v>1</v>
      </c>
      <c r="H19" s="60">
        <f t="shared" si="5"/>
        <v>0</v>
      </c>
    </row>
    <row r="22" spans="1:8">
      <c r="A22" s="56" t="s">
        <v>26</v>
      </c>
      <c r="B22" s="56"/>
      <c r="C22" s="56"/>
      <c r="D22" s="56"/>
    </row>
    <row r="23" spans="1:8">
      <c r="A23" s="57" t="s">
        <v>25</v>
      </c>
      <c r="B23" s="57"/>
      <c r="C23" s="57"/>
      <c r="D23" s="57"/>
      <c r="E23" s="22"/>
    </row>
    <row r="24" spans="1:8">
      <c r="A24" s="58" t="s">
        <v>36</v>
      </c>
      <c r="B24" s="58"/>
      <c r="C24" s="20" t="s">
        <v>29</v>
      </c>
      <c r="D24" s="43">
        <v>0</v>
      </c>
      <c r="E24" s="22">
        <v>1</v>
      </c>
    </row>
    <row r="25" spans="1:8">
      <c r="A25" s="58" t="s">
        <v>35</v>
      </c>
      <c r="B25" s="58"/>
      <c r="C25" s="20" t="s">
        <v>31</v>
      </c>
      <c r="D25" s="43">
        <v>1</v>
      </c>
      <c r="E25" s="31"/>
    </row>
    <row r="26" spans="1:8" ht="30">
      <c r="A26" s="29" t="s">
        <v>3</v>
      </c>
      <c r="B26" s="29" t="s">
        <v>32</v>
      </c>
      <c r="C26" s="29" t="s">
        <v>5</v>
      </c>
      <c r="D26" s="29" t="s">
        <v>6</v>
      </c>
      <c r="E26" s="29" t="s">
        <v>7</v>
      </c>
      <c r="F26" s="29" t="s">
        <v>8</v>
      </c>
      <c r="G26" s="29" t="s">
        <v>9</v>
      </c>
      <c r="H26" s="29" t="s">
        <v>10</v>
      </c>
    </row>
    <row r="27" spans="1:8">
      <c r="A27" s="28"/>
      <c r="B27" s="28" t="s">
        <v>33</v>
      </c>
      <c r="C27" s="28"/>
      <c r="D27" s="28"/>
      <c r="E27" s="28"/>
      <c r="F27" s="28"/>
      <c r="G27" s="28"/>
      <c r="H27" s="28"/>
    </row>
    <row r="28" spans="1:8">
      <c r="A28" s="30">
        <v>1</v>
      </c>
      <c r="B28" s="30">
        <f>$E$3/A28</f>
        <v>1</v>
      </c>
      <c r="C28" s="34">
        <v>0.75925920000000002</v>
      </c>
      <c r="D28" s="38"/>
      <c r="E28" s="35">
        <f>$D$4-C28</f>
        <v>0.2407408</v>
      </c>
      <c r="F28" s="38"/>
      <c r="G28" s="38"/>
      <c r="H28" s="38"/>
    </row>
    <row r="29" spans="1:8">
      <c r="A29" s="30">
        <v>2</v>
      </c>
      <c r="B29" s="30">
        <f t="shared" ref="B29:B40" si="6">$E$3/A29</f>
        <v>0.5</v>
      </c>
      <c r="C29" s="34">
        <v>0.97800900000000002</v>
      </c>
      <c r="D29" s="34">
        <f>($D$4-C28)/($D$4-C29)</f>
        <v>10.9472421</v>
      </c>
      <c r="E29" s="35">
        <f t="shared" ref="E29:E40" si="7">$D$4-C29</f>
        <v>2.1991E-2</v>
      </c>
      <c r="F29" s="34">
        <f>(C29-C28)/(16-1)</f>
        <v>1.45833E-2</v>
      </c>
      <c r="G29" s="34">
        <f>(16*C29-C28)/(16-1)</f>
        <v>0.99259229999999998</v>
      </c>
      <c r="H29" s="34">
        <f>$D$4-G29</f>
        <v>7.4076999999999997E-3</v>
      </c>
    </row>
    <row r="30" spans="1:8">
      <c r="A30" s="30">
        <v>4</v>
      </c>
      <c r="B30" s="30">
        <f t="shared" si="6"/>
        <v>0.25</v>
      </c>
      <c r="C30" s="34">
        <v>0.99851699999999999</v>
      </c>
      <c r="D30" s="34">
        <f t="shared" ref="D30:D40" si="8">($D$4-C29)/($D$4-C30)</f>
        <v>14.8287256</v>
      </c>
      <c r="E30" s="35">
        <f t="shared" si="7"/>
        <v>1.4829999999999999E-3</v>
      </c>
      <c r="F30" s="34">
        <f t="shared" ref="F30:F40" si="9">(C30-C29)/(16-1)</f>
        <v>1.3672000000000001E-3</v>
      </c>
      <c r="G30" s="34">
        <f t="shared" ref="G30:G40" si="10">(16*C30-C29)/(16-1)</f>
        <v>0.9998842</v>
      </c>
      <c r="H30" s="34">
        <f t="shared" ref="H30:H40" si="11">$D$4-G30</f>
        <v>1.158E-4</v>
      </c>
    </row>
    <row r="31" spans="1:8">
      <c r="A31" s="30">
        <v>8</v>
      </c>
      <c r="B31" s="30">
        <f t="shared" si="6"/>
        <v>0.125</v>
      </c>
      <c r="C31" s="34">
        <v>0.99990559999999995</v>
      </c>
      <c r="D31" s="34">
        <f t="shared" si="8"/>
        <v>15.7097458</v>
      </c>
      <c r="E31" s="35">
        <f t="shared" si="7"/>
        <v>9.4400000000000004E-5</v>
      </c>
      <c r="F31" s="34">
        <f t="shared" si="9"/>
        <v>9.2600000000000001E-5</v>
      </c>
      <c r="G31" s="34">
        <f t="shared" si="10"/>
        <v>0.99999819999999995</v>
      </c>
      <c r="H31" s="34">
        <f t="shared" si="11"/>
        <v>1.7999999999999999E-6</v>
      </c>
    </row>
    <row r="32" spans="1:8">
      <c r="A32" s="30">
        <v>16</v>
      </c>
      <c r="B32" s="30">
        <f t="shared" si="6"/>
        <v>6.25E-2</v>
      </c>
      <c r="C32" s="34">
        <v>0.99999400000000005</v>
      </c>
      <c r="D32" s="34">
        <f t="shared" si="8"/>
        <v>15.7333333</v>
      </c>
      <c r="E32" s="35">
        <f t="shared" si="7"/>
        <v>6.0000000000000002E-6</v>
      </c>
      <c r="F32" s="34">
        <f t="shared" si="9"/>
        <v>5.9000000000000003E-6</v>
      </c>
      <c r="G32" s="34">
        <f t="shared" si="10"/>
        <v>0.99999990000000005</v>
      </c>
      <c r="H32" s="34">
        <f t="shared" si="11"/>
        <v>9.9999999999999995E-8</v>
      </c>
    </row>
    <row r="33" spans="1:8">
      <c r="A33" s="30">
        <v>32</v>
      </c>
      <c r="B33" s="30">
        <f t="shared" si="6"/>
        <v>3.125E-2</v>
      </c>
      <c r="C33" s="34">
        <v>0.99999959999999999</v>
      </c>
      <c r="D33" s="34">
        <f t="shared" si="8"/>
        <v>15</v>
      </c>
      <c r="E33" s="35">
        <f t="shared" si="7"/>
        <v>3.9999999999999998E-7</v>
      </c>
      <c r="F33" s="34">
        <f t="shared" si="9"/>
        <v>3.9999999999999998E-7</v>
      </c>
      <c r="G33" s="34">
        <f t="shared" si="10"/>
        <v>1</v>
      </c>
      <c r="H33" s="34">
        <f t="shared" si="11"/>
        <v>0</v>
      </c>
    </row>
    <row r="34" spans="1:8">
      <c r="A34" s="30">
        <v>64</v>
      </c>
      <c r="B34" s="30">
        <f t="shared" si="6"/>
        <v>1.5625E-2</v>
      </c>
      <c r="C34" s="34">
        <v>1</v>
      </c>
      <c r="D34" s="34" t="e">
        <f t="shared" si="8"/>
        <v>#DIV/0!</v>
      </c>
      <c r="E34" s="35">
        <f t="shared" si="7"/>
        <v>0</v>
      </c>
      <c r="F34" s="34">
        <f t="shared" si="9"/>
        <v>0</v>
      </c>
      <c r="G34" s="34">
        <f t="shared" si="10"/>
        <v>1</v>
      </c>
      <c r="H34" s="34">
        <f t="shared" si="11"/>
        <v>0</v>
      </c>
    </row>
    <row r="35" spans="1:8">
      <c r="A35" s="30">
        <v>128</v>
      </c>
      <c r="B35" s="30">
        <f t="shared" si="6"/>
        <v>7.8125E-3</v>
      </c>
      <c r="C35" s="34">
        <v>1</v>
      </c>
      <c r="D35" s="34" t="e">
        <f t="shared" si="8"/>
        <v>#DIV/0!</v>
      </c>
      <c r="E35" s="35">
        <f t="shared" si="7"/>
        <v>0</v>
      </c>
      <c r="F35" s="34">
        <f t="shared" si="9"/>
        <v>0</v>
      </c>
      <c r="G35" s="34">
        <f t="shared" si="10"/>
        <v>1</v>
      </c>
      <c r="H35" s="34">
        <f t="shared" si="11"/>
        <v>0</v>
      </c>
    </row>
    <row r="36" spans="1:8">
      <c r="A36" s="30">
        <v>256</v>
      </c>
      <c r="B36" s="30">
        <f t="shared" si="6"/>
        <v>3.90625E-3</v>
      </c>
      <c r="C36" s="34">
        <v>1</v>
      </c>
      <c r="D36" s="34" t="e">
        <f t="shared" si="8"/>
        <v>#DIV/0!</v>
      </c>
      <c r="E36" s="35">
        <f t="shared" si="7"/>
        <v>0</v>
      </c>
      <c r="F36" s="34">
        <f t="shared" si="9"/>
        <v>0</v>
      </c>
      <c r="G36" s="34">
        <f t="shared" si="10"/>
        <v>1</v>
      </c>
      <c r="H36" s="34">
        <f t="shared" si="11"/>
        <v>0</v>
      </c>
    </row>
    <row r="37" spans="1:8">
      <c r="A37" s="30">
        <v>512</v>
      </c>
      <c r="B37" s="30">
        <f t="shared" si="6"/>
        <v>1.953125E-3</v>
      </c>
      <c r="C37" s="34">
        <v>1</v>
      </c>
      <c r="D37" s="34" t="e">
        <f t="shared" si="8"/>
        <v>#DIV/0!</v>
      </c>
      <c r="E37" s="35">
        <f t="shared" si="7"/>
        <v>0</v>
      </c>
      <c r="F37" s="34">
        <f t="shared" si="9"/>
        <v>0</v>
      </c>
      <c r="G37" s="34">
        <f t="shared" si="10"/>
        <v>1</v>
      </c>
      <c r="H37" s="34">
        <f t="shared" si="11"/>
        <v>0</v>
      </c>
    </row>
    <row r="38" spans="1:8">
      <c r="A38" s="30">
        <v>1024</v>
      </c>
      <c r="B38" s="30">
        <f t="shared" si="6"/>
        <v>9.765625E-4</v>
      </c>
      <c r="C38" s="34">
        <v>1</v>
      </c>
      <c r="D38" s="34" t="e">
        <f t="shared" si="8"/>
        <v>#DIV/0!</v>
      </c>
      <c r="E38" s="35">
        <f t="shared" si="7"/>
        <v>0</v>
      </c>
      <c r="F38" s="34">
        <f t="shared" si="9"/>
        <v>0</v>
      </c>
      <c r="G38" s="34">
        <f t="shared" si="10"/>
        <v>1</v>
      </c>
      <c r="H38" s="34">
        <f t="shared" si="11"/>
        <v>0</v>
      </c>
    </row>
    <row r="39" spans="1:8">
      <c r="A39" s="59">
        <v>2048</v>
      </c>
      <c r="B39" s="59">
        <f t="shared" si="6"/>
        <v>4.8828125E-4</v>
      </c>
      <c r="C39" s="60">
        <v>1</v>
      </c>
      <c r="D39" s="60" t="e">
        <f t="shared" si="8"/>
        <v>#DIV/0!</v>
      </c>
      <c r="E39" s="61">
        <f t="shared" si="7"/>
        <v>0</v>
      </c>
      <c r="F39" s="60">
        <f t="shared" si="9"/>
        <v>0</v>
      </c>
      <c r="G39" s="60">
        <f t="shared" si="10"/>
        <v>1</v>
      </c>
      <c r="H39" s="60">
        <f t="shared" si="11"/>
        <v>0</v>
      </c>
    </row>
    <row r="40" spans="1:8">
      <c r="A40" s="59">
        <v>4096</v>
      </c>
      <c r="B40" s="59">
        <f t="shared" si="6"/>
        <v>2.44140625E-4</v>
      </c>
      <c r="C40" s="60">
        <v>1</v>
      </c>
      <c r="D40" s="60" t="e">
        <f t="shared" si="8"/>
        <v>#DIV/0!</v>
      </c>
      <c r="E40" s="61">
        <f t="shared" si="7"/>
        <v>0</v>
      </c>
      <c r="F40" s="60">
        <f t="shared" si="9"/>
        <v>0</v>
      </c>
      <c r="G40" s="60">
        <f t="shared" si="10"/>
        <v>1</v>
      </c>
      <c r="H40" s="60">
        <f t="shared" si="11"/>
        <v>0</v>
      </c>
    </row>
  </sheetData>
  <mergeCells count="8">
    <mergeCell ref="A24:B24"/>
    <mergeCell ref="A25:B25"/>
    <mergeCell ref="A1:D1"/>
    <mergeCell ref="A2:D2"/>
    <mergeCell ref="A3:B3"/>
    <mergeCell ref="A4:B4"/>
    <mergeCell ref="A22:D22"/>
    <mergeCell ref="A23:D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H40"/>
  <sheetViews>
    <sheetView workbookViewId="0">
      <selection activeCell="C41" sqref="C41"/>
    </sheetView>
  </sheetViews>
  <sheetFormatPr defaultRowHeight="15"/>
  <cols>
    <col min="2" max="2" width="13.85546875" customWidth="1"/>
    <col min="3" max="3" width="19.5703125" customWidth="1"/>
    <col min="4" max="4" width="16.7109375" customWidth="1"/>
    <col min="5" max="5" width="16.5703125" customWidth="1"/>
    <col min="6" max="6" width="25.140625" customWidth="1"/>
    <col min="7" max="7" width="25.7109375" customWidth="1"/>
    <col min="8" max="8" width="23" customWidth="1"/>
    <col min="18" max="18" width="22.85546875" customWidth="1"/>
  </cols>
  <sheetData>
    <row r="1" spans="1:8">
      <c r="A1" s="56" t="s">
        <v>23</v>
      </c>
      <c r="B1" s="56"/>
      <c r="C1" s="56"/>
      <c r="D1" s="56"/>
    </row>
    <row r="2" spans="1:8">
      <c r="A2" s="57" t="s">
        <v>25</v>
      </c>
      <c r="B2" s="57"/>
      <c r="C2" s="57"/>
      <c r="D2" s="57"/>
      <c r="E2" s="22"/>
    </row>
    <row r="3" spans="1:8">
      <c r="A3" s="58" t="s">
        <v>28</v>
      </c>
      <c r="B3" s="58"/>
      <c r="C3" s="20" t="s">
        <v>29</v>
      </c>
      <c r="D3" s="43">
        <v>0</v>
      </c>
      <c r="E3" s="22">
        <f>2*PI()/3</f>
        <v>2.0943951023932001</v>
      </c>
    </row>
    <row r="4" spans="1:8">
      <c r="A4" s="58" t="s">
        <v>30</v>
      </c>
      <c r="B4" s="58"/>
      <c r="C4" s="20" t="s">
        <v>31</v>
      </c>
      <c r="D4" s="43">
        <v>-1.5</v>
      </c>
      <c r="E4" s="31"/>
    </row>
    <row r="5" spans="1:8" ht="30">
      <c r="A5" s="28" t="s">
        <v>3</v>
      </c>
      <c r="B5" s="28" t="s">
        <v>4</v>
      </c>
      <c r="C5" s="28" t="s">
        <v>5</v>
      </c>
      <c r="D5" s="28" t="s">
        <v>6</v>
      </c>
      <c r="E5" s="28" t="s">
        <v>7</v>
      </c>
      <c r="F5" s="28" t="s">
        <v>8</v>
      </c>
      <c r="G5" s="28" t="s">
        <v>9</v>
      </c>
      <c r="H5" s="28" t="s">
        <v>10</v>
      </c>
    </row>
    <row r="6" spans="1:8">
      <c r="A6" s="28"/>
      <c r="B6" s="28" t="s">
        <v>33</v>
      </c>
      <c r="C6" s="28"/>
      <c r="D6" s="28"/>
      <c r="E6" s="28"/>
      <c r="F6" s="28"/>
      <c r="G6" s="28"/>
      <c r="H6" s="28"/>
    </row>
    <row r="7" spans="1:8">
      <c r="A7" s="30">
        <v>1</v>
      </c>
      <c r="B7" s="30">
        <f>$E$3/A7</f>
        <v>2.0943951023932001</v>
      </c>
      <c r="C7" s="34">
        <v>9.0690001999999996</v>
      </c>
      <c r="D7" s="38"/>
      <c r="E7" s="35">
        <f>$D$4-C7</f>
        <v>-10.5690002</v>
      </c>
      <c r="F7" s="38"/>
      <c r="G7" s="38"/>
      <c r="H7" s="38"/>
    </row>
    <row r="8" spans="1:8">
      <c r="A8" s="30">
        <v>2</v>
      </c>
      <c r="B8" s="30">
        <f t="shared" ref="B8:B19" si="0">$E$3/A8</f>
        <v>1.0471975511966001</v>
      </c>
      <c r="C8" s="34">
        <v>7.5575017999999998</v>
      </c>
      <c r="D8" s="34">
        <f>($D$4-C7)/($D$4-C8)</f>
        <v>1.1668780999999999</v>
      </c>
      <c r="E8" s="35">
        <f t="shared" ref="E8:E19" si="1">$D$4-C8</f>
        <v>-9.0575018000000007</v>
      </c>
      <c r="F8" s="34">
        <f>(C8-C7)/(16-1)</f>
        <v>-0.1007666</v>
      </c>
      <c r="G8" s="34">
        <f>(16*C8-C7)/(16-1)</f>
        <v>7.4567351999999998</v>
      </c>
      <c r="H8" s="34">
        <f>$D$4-G8</f>
        <v>-8.9567352000000007</v>
      </c>
    </row>
    <row r="9" spans="1:8">
      <c r="A9" s="30">
        <v>4</v>
      </c>
      <c r="B9" s="30">
        <f t="shared" si="0"/>
        <v>0.52359877559830004</v>
      </c>
      <c r="C9" s="34">
        <v>-2.9687402000000001</v>
      </c>
      <c r="D9" s="34">
        <f t="shared" ref="D9:D19" si="2">($D$4-C8)/($D$4-C9)</f>
        <v>-6.1668509</v>
      </c>
      <c r="E9" s="35">
        <f t="shared" si="1"/>
        <v>1.4687402000000001</v>
      </c>
      <c r="F9" s="34">
        <f t="shared" ref="F9:F19" si="3">(C9-C8)/(16-1)</f>
        <v>-0.70174950000000003</v>
      </c>
      <c r="G9" s="34">
        <f t="shared" ref="G9:G19" si="4">(16*C9-C8)/(16-1)</f>
        <v>-3.6704897000000001</v>
      </c>
      <c r="H9" s="34">
        <f t="shared" ref="H9:H19" si="5">$D$4-G9</f>
        <v>2.1704897000000001</v>
      </c>
    </row>
    <row r="10" spans="1:8">
      <c r="A10" s="30">
        <v>8</v>
      </c>
      <c r="B10" s="30">
        <f t="shared" si="0"/>
        <v>0.26179938779915002</v>
      </c>
      <c r="C10" s="34">
        <v>-1.530545</v>
      </c>
      <c r="D10" s="34">
        <f t="shared" si="2"/>
        <v>48.084472099999999</v>
      </c>
      <c r="E10" s="35">
        <f t="shared" si="1"/>
        <v>3.0544999999999999E-2</v>
      </c>
      <c r="F10" s="34">
        <f t="shared" si="3"/>
        <v>9.5879699999999998E-2</v>
      </c>
      <c r="G10" s="34">
        <f t="shared" si="4"/>
        <v>-1.4346653</v>
      </c>
      <c r="H10" s="34">
        <f t="shared" si="5"/>
        <v>-6.5334699999999996E-2</v>
      </c>
    </row>
    <row r="11" spans="1:8">
      <c r="A11" s="30">
        <v>16</v>
      </c>
      <c r="B11" s="30">
        <f t="shared" si="0"/>
        <v>0.13089969389957501</v>
      </c>
      <c r="C11" s="34">
        <v>-1.5016107999999999</v>
      </c>
      <c r="D11" s="34">
        <f t="shared" si="2"/>
        <v>18.962627300000001</v>
      </c>
      <c r="E11" s="35">
        <f t="shared" si="1"/>
        <v>1.6107999999999999E-3</v>
      </c>
      <c r="F11" s="34">
        <f t="shared" si="3"/>
        <v>1.9289000000000001E-3</v>
      </c>
      <c r="G11" s="34">
        <f t="shared" si="4"/>
        <v>-1.4996818999999999</v>
      </c>
      <c r="H11" s="34">
        <f t="shared" si="5"/>
        <v>-3.1809999999999998E-4</v>
      </c>
    </row>
    <row r="12" spans="1:8">
      <c r="A12" s="30">
        <v>32</v>
      </c>
      <c r="B12" s="30">
        <f t="shared" si="0"/>
        <v>6.5449846949787505E-2</v>
      </c>
      <c r="C12" s="34">
        <v>-1.5000971999999999</v>
      </c>
      <c r="D12" s="34">
        <f t="shared" si="2"/>
        <v>16.5720165</v>
      </c>
      <c r="E12" s="35">
        <f t="shared" si="1"/>
        <v>9.7200000000000004E-5</v>
      </c>
      <c r="F12" s="34">
        <f t="shared" si="3"/>
        <v>1.009E-4</v>
      </c>
      <c r="G12" s="34">
        <f t="shared" si="4"/>
        <v>-1.4999963000000001</v>
      </c>
      <c r="H12" s="34">
        <f t="shared" si="5"/>
        <v>-3.7000000000000002E-6</v>
      </c>
    </row>
    <row r="13" spans="1:8">
      <c r="A13" s="30">
        <v>64</v>
      </c>
      <c r="B13" s="30">
        <f t="shared" si="0"/>
        <v>3.2724923474893801E-2</v>
      </c>
      <c r="C13" s="34">
        <v>-1.5000062999999999</v>
      </c>
      <c r="D13" s="34">
        <f t="shared" si="2"/>
        <v>15.428571399999999</v>
      </c>
      <c r="E13" s="35">
        <f t="shared" si="1"/>
        <v>6.2999999999999998E-6</v>
      </c>
      <c r="F13" s="34">
        <f t="shared" si="3"/>
        <v>6.1E-6</v>
      </c>
      <c r="G13" s="34">
        <f t="shared" si="4"/>
        <v>-1.5000001999999999</v>
      </c>
      <c r="H13" s="34">
        <f t="shared" si="5"/>
        <v>1.9999999999999999E-7</v>
      </c>
    </row>
    <row r="14" spans="1:8">
      <c r="A14" s="30">
        <v>128</v>
      </c>
      <c r="B14" s="30">
        <f t="shared" si="0"/>
        <v>1.63624617374469E-2</v>
      </c>
      <c r="C14" s="34">
        <v>-1.5000009999999999</v>
      </c>
      <c r="D14" s="34">
        <f t="shared" si="2"/>
        <v>6.3</v>
      </c>
      <c r="E14" s="35">
        <f t="shared" si="1"/>
        <v>9.9999999999999995E-7</v>
      </c>
      <c r="F14" s="34">
        <f t="shared" si="3"/>
        <v>3.9999999999999998E-7</v>
      </c>
      <c r="G14" s="34">
        <f t="shared" si="4"/>
        <v>-1.5000005999999999</v>
      </c>
      <c r="H14" s="34">
        <f t="shared" si="5"/>
        <v>5.9999999999999997E-7</v>
      </c>
    </row>
    <row r="15" spans="1:8">
      <c r="A15" s="30">
        <v>256</v>
      </c>
      <c r="B15" s="30">
        <f t="shared" si="0"/>
        <v>8.1812308687234398E-3</v>
      </c>
      <c r="C15" s="34">
        <v>-1.5000005000000001</v>
      </c>
      <c r="D15" s="34">
        <f t="shared" si="2"/>
        <v>2</v>
      </c>
      <c r="E15" s="35">
        <f t="shared" si="1"/>
        <v>4.9999999999999998E-7</v>
      </c>
      <c r="F15" s="34">
        <f t="shared" si="3"/>
        <v>0</v>
      </c>
      <c r="G15" s="34">
        <f t="shared" si="4"/>
        <v>-1.5000005000000001</v>
      </c>
      <c r="H15" s="34">
        <f t="shared" si="5"/>
        <v>4.9999999999999998E-7</v>
      </c>
    </row>
    <row r="16" spans="1:8">
      <c r="A16" s="30">
        <v>512</v>
      </c>
      <c r="B16" s="30">
        <f t="shared" si="0"/>
        <v>4.0906154343617199E-3</v>
      </c>
      <c r="C16" s="34">
        <v>-1.5000005999999999</v>
      </c>
      <c r="D16" s="34">
        <f t="shared" si="2"/>
        <v>0.83333330000000005</v>
      </c>
      <c r="E16" s="35">
        <f t="shared" si="1"/>
        <v>5.9999999999999997E-7</v>
      </c>
      <c r="F16" s="34">
        <f t="shared" si="3"/>
        <v>0</v>
      </c>
      <c r="G16" s="34">
        <f t="shared" si="4"/>
        <v>-1.5000005999999999</v>
      </c>
      <c r="H16" s="34">
        <f t="shared" si="5"/>
        <v>5.9999999999999997E-7</v>
      </c>
    </row>
    <row r="17" spans="1:8">
      <c r="A17" s="30">
        <v>1024</v>
      </c>
      <c r="B17" s="30">
        <f t="shared" si="0"/>
        <v>2.04530771718086E-3</v>
      </c>
      <c r="C17" s="34">
        <v>-1.5000005000000001</v>
      </c>
      <c r="D17" s="34">
        <f t="shared" si="2"/>
        <v>1.2</v>
      </c>
      <c r="E17" s="35">
        <f t="shared" si="1"/>
        <v>4.9999999999999998E-7</v>
      </c>
      <c r="F17" s="34">
        <f t="shared" si="3"/>
        <v>0</v>
      </c>
      <c r="G17" s="34">
        <f t="shared" si="4"/>
        <v>-1.5000005000000001</v>
      </c>
      <c r="H17" s="34">
        <f t="shared" si="5"/>
        <v>4.9999999999999998E-7</v>
      </c>
    </row>
    <row r="18" spans="1:8">
      <c r="A18" s="30">
        <v>2048</v>
      </c>
      <c r="B18" s="30">
        <f t="shared" si="0"/>
        <v>1.02265385859043E-3</v>
      </c>
      <c r="C18" s="34">
        <v>-1.5000005000000001</v>
      </c>
      <c r="D18" s="34">
        <f t="shared" si="2"/>
        <v>1</v>
      </c>
      <c r="E18" s="35">
        <f t="shared" si="1"/>
        <v>4.9999999999999998E-7</v>
      </c>
      <c r="F18" s="34">
        <f t="shared" si="3"/>
        <v>0</v>
      </c>
      <c r="G18" s="34">
        <f t="shared" si="4"/>
        <v>-1.5000005000000001</v>
      </c>
      <c r="H18" s="34">
        <f t="shared" si="5"/>
        <v>4.9999999999999998E-7</v>
      </c>
    </row>
    <row r="19" spans="1:8">
      <c r="A19" s="30">
        <v>4096</v>
      </c>
      <c r="B19" s="30">
        <f t="shared" si="0"/>
        <v>5.1132692929521499E-4</v>
      </c>
      <c r="C19" s="34">
        <v>-1.5000005000000001</v>
      </c>
      <c r="D19" s="34">
        <f t="shared" si="2"/>
        <v>1</v>
      </c>
      <c r="E19" s="35">
        <f t="shared" si="1"/>
        <v>4.9999999999999998E-7</v>
      </c>
      <c r="F19" s="34">
        <f t="shared" si="3"/>
        <v>0</v>
      </c>
      <c r="G19" s="34">
        <f t="shared" si="4"/>
        <v>-1.5000005000000001</v>
      </c>
      <c r="H19" s="34">
        <f t="shared" si="5"/>
        <v>4.9999999999999998E-7</v>
      </c>
    </row>
    <row r="22" spans="1:8">
      <c r="A22" s="56" t="s">
        <v>26</v>
      </c>
      <c r="B22" s="56"/>
      <c r="C22" s="56"/>
      <c r="D22" s="56"/>
    </row>
    <row r="23" spans="1:8">
      <c r="A23" s="57" t="s">
        <v>25</v>
      </c>
      <c r="B23" s="57"/>
      <c r="C23" s="57"/>
      <c r="D23" s="57"/>
      <c r="E23" s="22"/>
    </row>
    <row r="24" spans="1:8">
      <c r="A24" s="58" t="s">
        <v>28</v>
      </c>
      <c r="B24" s="58"/>
      <c r="C24" s="20" t="s">
        <v>29</v>
      </c>
      <c r="D24" s="43">
        <v>0</v>
      </c>
      <c r="E24" s="22">
        <f>2*PI()/3</f>
        <v>2.0943951023932001</v>
      </c>
    </row>
    <row r="25" spans="1:8">
      <c r="A25" s="58" t="s">
        <v>30</v>
      </c>
      <c r="B25" s="58"/>
      <c r="C25" s="20" t="s">
        <v>31</v>
      </c>
      <c r="D25" s="43">
        <v>-1.5</v>
      </c>
      <c r="E25" s="31"/>
    </row>
    <row r="26" spans="1:8" ht="30">
      <c r="A26" s="29" t="s">
        <v>3</v>
      </c>
      <c r="B26" s="29" t="s">
        <v>32</v>
      </c>
      <c r="C26" s="29" t="s">
        <v>5</v>
      </c>
      <c r="D26" s="29" t="s">
        <v>6</v>
      </c>
      <c r="E26" s="29" t="s">
        <v>7</v>
      </c>
      <c r="F26" s="29" t="s">
        <v>8</v>
      </c>
      <c r="G26" s="29" t="s">
        <v>9</v>
      </c>
      <c r="H26" s="29" t="s">
        <v>10</v>
      </c>
    </row>
    <row r="27" spans="1:8">
      <c r="A27" s="28"/>
      <c r="B27" s="28" t="s">
        <v>33</v>
      </c>
      <c r="C27" s="28"/>
      <c r="D27" s="28"/>
      <c r="E27" s="28"/>
      <c r="F27" s="28"/>
      <c r="G27" s="28"/>
      <c r="H27" s="28"/>
    </row>
    <row r="28" spans="1:8">
      <c r="A28" s="30">
        <v>1</v>
      </c>
      <c r="B28" s="30">
        <f>$E$3/A28</f>
        <v>2.0943951023932001</v>
      </c>
      <c r="C28" s="34">
        <v>17.630184199999999</v>
      </c>
      <c r="D28" s="38"/>
      <c r="E28" s="35">
        <f>$D$4-C28</f>
        <v>-19.130184199999999</v>
      </c>
      <c r="F28" s="38"/>
      <c r="G28" s="38"/>
      <c r="H28" s="38"/>
    </row>
    <row r="29" spans="1:8">
      <c r="A29" s="30">
        <v>2</v>
      </c>
      <c r="B29" s="30">
        <f t="shared" ref="B29:B40" si="6">$E$3/A29</f>
        <v>1.0471975511966001</v>
      </c>
      <c r="C29" s="34">
        <v>-9.0053005000000006</v>
      </c>
      <c r="D29" s="34">
        <f>($D$4-C28)/($D$4-C29)</f>
        <v>-2.5488898</v>
      </c>
      <c r="E29" s="35">
        <f t="shared" ref="E29:E40" si="7">$D$4-C29</f>
        <v>7.5053004999999997</v>
      </c>
      <c r="F29" s="34">
        <f>(C29-C28)/(16-1)</f>
        <v>-1.7756989999999999</v>
      </c>
      <c r="G29" s="34">
        <f>(16*C29-C28)/(16-1)</f>
        <v>-10.7809995</v>
      </c>
      <c r="H29" s="34">
        <f>$D$4-G29</f>
        <v>9.2809995000000001</v>
      </c>
    </row>
    <row r="30" spans="1:8">
      <c r="A30" s="30">
        <v>4</v>
      </c>
      <c r="B30" s="30">
        <f t="shared" si="6"/>
        <v>0.52359877559830004</v>
      </c>
      <c r="C30" s="34">
        <v>-0.46544459999999999</v>
      </c>
      <c r="D30" s="34">
        <f t="shared" ref="D30:D40" si="8">($D$4-C29)/($D$4-C30)</f>
        <v>-7.2546144000000004</v>
      </c>
      <c r="E30" s="35">
        <f t="shared" si="7"/>
        <v>-1.0345553999999999</v>
      </c>
      <c r="F30" s="34">
        <f t="shared" ref="F30:F40" si="9">(C30-C29)/(16-1)</f>
        <v>0.56932369999999999</v>
      </c>
      <c r="G30" s="34">
        <f t="shared" ref="G30:G40" si="10">(16*C30-C29)/(16-1)</f>
        <v>0.1038791</v>
      </c>
      <c r="H30" s="34">
        <f t="shared" ref="H30:H40" si="11">$D$4-G30</f>
        <v>-1.6038790999999999</v>
      </c>
    </row>
    <row r="31" spans="1:8">
      <c r="A31" s="30">
        <v>8</v>
      </c>
      <c r="B31" s="30">
        <f t="shared" si="6"/>
        <v>0.26179938779915002</v>
      </c>
      <c r="C31" s="34">
        <v>-1.4793567999999999</v>
      </c>
      <c r="D31" s="34">
        <f t="shared" si="8"/>
        <v>50.116038199999998</v>
      </c>
      <c r="E31" s="35">
        <f t="shared" si="7"/>
        <v>-2.06432E-2</v>
      </c>
      <c r="F31" s="34">
        <f t="shared" si="9"/>
        <v>-6.7594100000000004E-2</v>
      </c>
      <c r="G31" s="34">
        <f t="shared" si="10"/>
        <v>-1.5469508999999999</v>
      </c>
      <c r="H31" s="34">
        <f t="shared" si="11"/>
        <v>4.6950899999999997E-2</v>
      </c>
    </row>
    <row r="32" spans="1:8">
      <c r="A32" s="30">
        <v>16</v>
      </c>
      <c r="B32" s="30">
        <f t="shared" si="6"/>
        <v>0.13089969389957501</v>
      </c>
      <c r="C32" s="34">
        <v>-1.4989231000000001</v>
      </c>
      <c r="D32" s="34">
        <f t="shared" si="8"/>
        <v>19.169096499999998</v>
      </c>
      <c r="E32" s="35">
        <f t="shared" si="7"/>
        <v>-1.0769E-3</v>
      </c>
      <c r="F32" s="34">
        <f t="shared" si="9"/>
        <v>-1.3044E-3</v>
      </c>
      <c r="G32" s="34">
        <f t="shared" si="10"/>
        <v>-1.5002275</v>
      </c>
      <c r="H32" s="34">
        <f t="shared" si="11"/>
        <v>2.275E-4</v>
      </c>
    </row>
    <row r="33" spans="1:8">
      <c r="A33" s="30">
        <v>32</v>
      </c>
      <c r="B33" s="30">
        <f t="shared" si="6"/>
        <v>6.5449846949787505E-2</v>
      </c>
      <c r="C33" s="34">
        <v>-1.4999355999999999</v>
      </c>
      <c r="D33" s="34">
        <f t="shared" si="8"/>
        <v>16.722049699999999</v>
      </c>
      <c r="E33" s="35">
        <f t="shared" si="7"/>
        <v>-6.4399999999999993E-5</v>
      </c>
      <c r="F33" s="34">
        <f t="shared" si="9"/>
        <v>-6.7500000000000001E-5</v>
      </c>
      <c r="G33" s="34">
        <f t="shared" si="10"/>
        <v>-1.5000031</v>
      </c>
      <c r="H33" s="34">
        <f t="shared" si="11"/>
        <v>3.1E-6</v>
      </c>
    </row>
    <row r="34" spans="1:8">
      <c r="A34" s="30">
        <v>64</v>
      </c>
      <c r="B34" s="30">
        <f t="shared" si="6"/>
        <v>3.2724923474893801E-2</v>
      </c>
      <c r="C34" s="34">
        <v>-1.4999963999999999</v>
      </c>
      <c r="D34" s="34">
        <f t="shared" si="8"/>
        <v>17.888888900000001</v>
      </c>
      <c r="E34" s="35">
        <f t="shared" si="7"/>
        <v>-3.5999999999999998E-6</v>
      </c>
      <c r="F34" s="34">
        <f t="shared" si="9"/>
        <v>-4.0999999999999997E-6</v>
      </c>
      <c r="G34" s="34">
        <f t="shared" si="10"/>
        <v>-1.5000005000000001</v>
      </c>
      <c r="H34" s="34">
        <f t="shared" si="11"/>
        <v>4.9999999999999998E-7</v>
      </c>
    </row>
    <row r="35" spans="1:8">
      <c r="A35" s="30">
        <v>128</v>
      </c>
      <c r="B35" s="30">
        <f t="shared" si="6"/>
        <v>1.63624617374469E-2</v>
      </c>
      <c r="C35" s="34">
        <v>-1.5</v>
      </c>
      <c r="D35" s="34" t="e">
        <f t="shared" si="8"/>
        <v>#DIV/0!</v>
      </c>
      <c r="E35" s="35">
        <f t="shared" si="7"/>
        <v>0</v>
      </c>
      <c r="F35" s="34">
        <f t="shared" si="9"/>
        <v>-1.9999999999999999E-7</v>
      </c>
      <c r="G35" s="34">
        <f t="shared" si="10"/>
        <v>-1.5000001999999999</v>
      </c>
      <c r="H35" s="34">
        <f t="shared" si="11"/>
        <v>1.9999999999999999E-7</v>
      </c>
    </row>
    <row r="36" spans="1:8">
      <c r="A36" s="30">
        <v>256</v>
      </c>
      <c r="B36" s="30">
        <f t="shared" si="6"/>
        <v>8.1812308687234398E-3</v>
      </c>
      <c r="C36" s="34">
        <v>-1.5000005000000001</v>
      </c>
      <c r="D36" s="34">
        <f t="shared" si="8"/>
        <v>0</v>
      </c>
      <c r="E36" s="35">
        <f t="shared" si="7"/>
        <v>4.9999999999999998E-7</v>
      </c>
      <c r="F36" s="34">
        <f t="shared" si="9"/>
        <v>0</v>
      </c>
      <c r="G36" s="34">
        <f t="shared" si="10"/>
        <v>-1.5000005000000001</v>
      </c>
      <c r="H36" s="34">
        <f t="shared" si="11"/>
        <v>4.9999999999999998E-7</v>
      </c>
    </row>
    <row r="37" spans="1:8">
      <c r="A37" s="30">
        <v>512</v>
      </c>
      <c r="B37" s="30">
        <f t="shared" si="6"/>
        <v>4.0906154343617199E-3</v>
      </c>
      <c r="C37" s="34">
        <v>-1.5000005000000001</v>
      </c>
      <c r="D37" s="34">
        <f t="shared" si="8"/>
        <v>1</v>
      </c>
      <c r="E37" s="35">
        <f t="shared" si="7"/>
        <v>4.9999999999999998E-7</v>
      </c>
      <c r="F37" s="34">
        <f t="shared" si="9"/>
        <v>0</v>
      </c>
      <c r="G37" s="34">
        <f t="shared" si="10"/>
        <v>-1.5000005000000001</v>
      </c>
      <c r="H37" s="34">
        <f t="shared" si="11"/>
        <v>4.9999999999999998E-7</v>
      </c>
    </row>
    <row r="38" spans="1:8">
      <c r="A38" s="30">
        <v>1024</v>
      </c>
      <c r="B38" s="30">
        <f t="shared" si="6"/>
        <v>2.04530771718086E-3</v>
      </c>
      <c r="C38" s="34">
        <v>-1.5000005000000001</v>
      </c>
      <c r="D38" s="34">
        <f t="shared" si="8"/>
        <v>1</v>
      </c>
      <c r="E38" s="35">
        <f t="shared" si="7"/>
        <v>4.9999999999999998E-7</v>
      </c>
      <c r="F38" s="34">
        <f t="shared" si="9"/>
        <v>0</v>
      </c>
      <c r="G38" s="34">
        <f t="shared" si="10"/>
        <v>-1.5000005000000001</v>
      </c>
      <c r="H38" s="34">
        <f t="shared" si="11"/>
        <v>4.9999999999999998E-7</v>
      </c>
    </row>
    <row r="39" spans="1:8">
      <c r="A39" s="30">
        <v>2048</v>
      </c>
      <c r="B39" s="30">
        <f t="shared" si="6"/>
        <v>1.02265385859043E-3</v>
      </c>
      <c r="C39" s="34">
        <v>-1.5000005000000001</v>
      </c>
      <c r="D39" s="34">
        <f t="shared" si="8"/>
        <v>1</v>
      </c>
      <c r="E39" s="35">
        <f t="shared" si="7"/>
        <v>4.9999999999999998E-7</v>
      </c>
      <c r="F39" s="34">
        <f t="shared" si="9"/>
        <v>0</v>
      </c>
      <c r="G39" s="34">
        <f t="shared" si="10"/>
        <v>-1.5000005000000001</v>
      </c>
      <c r="H39" s="34">
        <f t="shared" si="11"/>
        <v>4.9999999999999998E-7</v>
      </c>
    </row>
    <row r="40" spans="1:8">
      <c r="A40" s="59">
        <v>4096</v>
      </c>
      <c r="B40" s="59">
        <f t="shared" si="6"/>
        <v>5.1132692929521499E-4</v>
      </c>
      <c r="C40" s="60">
        <v>-1.5000005000000001</v>
      </c>
      <c r="D40" s="60">
        <f t="shared" si="8"/>
        <v>1</v>
      </c>
      <c r="E40" s="61">
        <f t="shared" si="7"/>
        <v>4.9999999999999998E-7</v>
      </c>
      <c r="F40" s="60">
        <f t="shared" si="9"/>
        <v>0</v>
      </c>
      <c r="G40" s="60">
        <f t="shared" si="10"/>
        <v>-1.5000005000000001</v>
      </c>
      <c r="H40" s="60">
        <f t="shared" si="11"/>
        <v>4.9999999999999998E-7</v>
      </c>
    </row>
  </sheetData>
  <mergeCells count="8">
    <mergeCell ref="A24:B24"/>
    <mergeCell ref="A25:B25"/>
    <mergeCell ref="A1:D1"/>
    <mergeCell ref="A2:D2"/>
    <mergeCell ref="A3:B3"/>
    <mergeCell ref="A4:B4"/>
    <mergeCell ref="A22:D22"/>
    <mergeCell ref="A23:D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S25"/>
  <sheetViews>
    <sheetView tabSelected="1" workbookViewId="0">
      <selection activeCell="D8" sqref="D8"/>
    </sheetView>
  </sheetViews>
  <sheetFormatPr defaultRowHeight="15"/>
  <cols>
    <col min="3" max="3" width="24.7109375" customWidth="1"/>
    <col min="4" max="4" width="25.85546875" customWidth="1"/>
    <col min="5" max="5" width="24.42578125" customWidth="1"/>
    <col min="6" max="6" width="28.7109375" customWidth="1"/>
    <col min="7" max="7" width="22.5703125" customWidth="1"/>
    <col min="8" max="8" width="25.140625" customWidth="1"/>
    <col min="18" max="18" width="23" customWidth="1"/>
  </cols>
  <sheetData>
    <row r="1" spans="1:19">
      <c r="A1" s="56" t="s">
        <v>23</v>
      </c>
      <c r="B1" s="56"/>
      <c r="C1" s="56"/>
      <c r="D1" s="56"/>
    </row>
    <row r="2" spans="1:19">
      <c r="A2" s="57" t="s">
        <v>25</v>
      </c>
      <c r="B2" s="57"/>
      <c r="C2" s="57"/>
      <c r="D2" s="57"/>
      <c r="E2" s="22"/>
    </row>
    <row r="3" spans="1:19">
      <c r="A3" s="58" t="s">
        <v>34</v>
      </c>
      <c r="B3" s="58"/>
      <c r="C3" s="20" t="s">
        <v>29</v>
      </c>
      <c r="D3" s="43">
        <v>1</v>
      </c>
      <c r="E3" s="22">
        <v>3</v>
      </c>
    </row>
    <row r="4" spans="1:19">
      <c r="A4" s="58" t="s">
        <v>35</v>
      </c>
      <c r="B4" s="58"/>
      <c r="C4" s="20" t="s">
        <v>31</v>
      </c>
      <c r="D4" s="43">
        <v>1</v>
      </c>
      <c r="E4" s="51"/>
      <c r="P4" t="s">
        <v>11</v>
      </c>
      <c r="Q4" t="s">
        <v>12</v>
      </c>
      <c r="R4" t="s">
        <v>13</v>
      </c>
      <c r="S4" t="s">
        <v>14</v>
      </c>
    </row>
    <row r="5" spans="1:19" ht="30">
      <c r="A5" s="49" t="s">
        <v>3</v>
      </c>
      <c r="B5" s="49" t="s">
        <v>32</v>
      </c>
      <c r="C5" s="49" t="s">
        <v>5</v>
      </c>
      <c r="D5" s="49" t="s">
        <v>6</v>
      </c>
      <c r="E5" s="49" t="s">
        <v>7</v>
      </c>
      <c r="F5" s="49" t="s">
        <v>8</v>
      </c>
      <c r="G5" s="49" t="s">
        <v>9</v>
      </c>
      <c r="H5" s="49" t="s">
        <v>10</v>
      </c>
      <c r="P5">
        <v>6</v>
      </c>
      <c r="Q5">
        <v>0</v>
      </c>
      <c r="R5" s="10">
        <f>2*PI()/3</f>
        <v>2.0943951023932001</v>
      </c>
      <c r="S5">
        <v>-1.5</v>
      </c>
    </row>
    <row r="6" spans="1:19">
      <c r="A6" s="48"/>
      <c r="B6" s="48" t="s">
        <v>33</v>
      </c>
      <c r="C6" s="48"/>
      <c r="D6" s="48"/>
      <c r="E6" s="48"/>
      <c r="F6" s="48"/>
      <c r="G6" s="48"/>
      <c r="H6" s="48"/>
    </row>
    <row r="7" spans="1:19">
      <c r="A7" s="50">
        <v>1</v>
      </c>
      <c r="B7" s="50">
        <f>$E$3/A7</f>
        <v>3</v>
      </c>
      <c r="C7" s="34">
        <v>1.375</v>
      </c>
      <c r="D7" s="38"/>
      <c r="E7" s="35">
        <f>$D$4-C7</f>
        <v>-0.375</v>
      </c>
      <c r="F7" s="38"/>
      <c r="G7" s="38"/>
      <c r="H7" s="38"/>
    </row>
    <row r="8" spans="1:19">
      <c r="A8" s="50">
        <v>2</v>
      </c>
      <c r="B8" s="50">
        <f t="shared" ref="B8:B25" si="0">$E$3/A8</f>
        <v>1.5</v>
      </c>
      <c r="C8" s="34">
        <v>1.0332030999999999</v>
      </c>
      <c r="D8" s="34">
        <f>($D$4-C7)/($D$4-C8)</f>
        <v>11.294126199999999</v>
      </c>
      <c r="E8" s="35">
        <f t="shared" ref="E8:E25" si="1">$D$4-C8</f>
        <v>-3.3203099999999999E-2</v>
      </c>
      <c r="F8" s="34">
        <f>(C8-C7)/(16-1)</f>
        <v>-2.2786500000000001E-2</v>
      </c>
      <c r="G8" s="34">
        <f>(16*C8-C7)/(16-1)</f>
        <v>1.0104166000000001</v>
      </c>
      <c r="H8" s="34">
        <f>$D$4-G8</f>
        <v>-1.04166E-2</v>
      </c>
    </row>
    <row r="9" spans="1:19">
      <c r="A9" s="50">
        <v>4</v>
      </c>
      <c r="B9" s="50">
        <f t="shared" si="0"/>
        <v>0.75</v>
      </c>
      <c r="C9" s="34">
        <v>1.0022278</v>
      </c>
      <c r="D9" s="34">
        <f t="shared" ref="D9:D25" si="2">($D$4-C8)/($D$4-C9)</f>
        <v>14.903986</v>
      </c>
      <c r="E9" s="35">
        <f t="shared" si="1"/>
        <v>-2.2277999999999998E-3</v>
      </c>
      <c r="F9" s="34">
        <f t="shared" ref="F9:F25" si="3">(C9-C8)/(16-1)</f>
        <v>-2.065E-3</v>
      </c>
      <c r="G9" s="34">
        <f t="shared" ref="G9:G25" si="4">(16*C9-C8)/(16-1)</f>
        <v>1.0001628</v>
      </c>
      <c r="H9" s="34">
        <f t="shared" ref="H9:H25" si="5">$D$4-G9</f>
        <v>-1.628E-4</v>
      </c>
    </row>
    <row r="10" spans="1:19">
      <c r="A10" s="50">
        <v>8</v>
      </c>
      <c r="B10" s="50">
        <f t="shared" si="0"/>
        <v>0.375</v>
      </c>
      <c r="C10" s="34">
        <v>1.0001416000000001</v>
      </c>
      <c r="D10" s="34">
        <f t="shared" si="2"/>
        <v>15.733050799999999</v>
      </c>
      <c r="E10" s="35">
        <f t="shared" si="1"/>
        <v>-1.416E-4</v>
      </c>
      <c r="F10" s="34">
        <f t="shared" si="3"/>
        <v>-1.3909999999999999E-4</v>
      </c>
      <c r="G10" s="34">
        <f t="shared" si="4"/>
        <v>1.0000024999999999</v>
      </c>
      <c r="H10" s="34">
        <f t="shared" si="5"/>
        <v>-2.5000000000000002E-6</v>
      </c>
    </row>
    <row r="11" spans="1:19">
      <c r="A11" s="50">
        <v>16</v>
      </c>
      <c r="B11" s="50">
        <f t="shared" si="0"/>
        <v>0.1875</v>
      </c>
      <c r="C11" s="34">
        <v>1.0000089000000001</v>
      </c>
      <c r="D11" s="34">
        <f t="shared" si="2"/>
        <v>15.910112399999999</v>
      </c>
      <c r="E11" s="35">
        <f t="shared" si="1"/>
        <v>-8.8999999999999995E-6</v>
      </c>
      <c r="F11" s="34">
        <f t="shared" si="3"/>
        <v>-8.8000000000000004E-6</v>
      </c>
      <c r="G11" s="34">
        <f t="shared" si="4"/>
        <v>1.0000001000000001</v>
      </c>
      <c r="H11" s="34">
        <f t="shared" si="5"/>
        <v>-9.9999999999999995E-8</v>
      </c>
    </row>
    <row r="12" spans="1:19">
      <c r="A12" s="50">
        <v>32</v>
      </c>
      <c r="B12" s="50">
        <f t="shared" si="0"/>
        <v>9.375E-2</v>
      </c>
      <c r="C12" s="34">
        <v>1.0000005999999999</v>
      </c>
      <c r="D12" s="34">
        <f t="shared" si="2"/>
        <v>14.8333333</v>
      </c>
      <c r="E12" s="35">
        <f t="shared" si="1"/>
        <v>-5.9999999999999997E-7</v>
      </c>
      <c r="F12" s="34">
        <f t="shared" si="3"/>
        <v>-5.9999999999999997E-7</v>
      </c>
      <c r="G12" s="34">
        <f t="shared" si="4"/>
        <v>1</v>
      </c>
      <c r="H12" s="34">
        <f t="shared" si="5"/>
        <v>0</v>
      </c>
    </row>
    <row r="13" spans="1:19">
      <c r="A13" s="50">
        <v>64</v>
      </c>
      <c r="B13" s="50">
        <f t="shared" si="0"/>
        <v>4.6875E-2</v>
      </c>
      <c r="C13" s="34">
        <v>1</v>
      </c>
      <c r="D13" s="34" t="e">
        <f t="shared" si="2"/>
        <v>#DIV/0!</v>
      </c>
      <c r="E13" s="35">
        <f t="shared" si="1"/>
        <v>0</v>
      </c>
      <c r="F13" s="34">
        <f t="shared" si="3"/>
        <v>0</v>
      </c>
      <c r="G13" s="34">
        <f t="shared" si="4"/>
        <v>1</v>
      </c>
      <c r="H13" s="34">
        <f t="shared" si="5"/>
        <v>0</v>
      </c>
    </row>
    <row r="14" spans="1:19">
      <c r="A14" s="50">
        <v>128</v>
      </c>
      <c r="B14" s="50">
        <f t="shared" si="0"/>
        <v>2.34375E-2</v>
      </c>
      <c r="C14" s="34">
        <v>1</v>
      </c>
      <c r="D14" s="34" t="e">
        <f t="shared" si="2"/>
        <v>#DIV/0!</v>
      </c>
      <c r="E14" s="35">
        <f t="shared" si="1"/>
        <v>0</v>
      </c>
      <c r="F14" s="34">
        <f t="shared" si="3"/>
        <v>0</v>
      </c>
      <c r="G14" s="34">
        <f t="shared" si="4"/>
        <v>1</v>
      </c>
      <c r="H14" s="34">
        <f t="shared" si="5"/>
        <v>0</v>
      </c>
    </row>
    <row r="15" spans="1:19">
      <c r="A15" s="50">
        <v>256</v>
      </c>
      <c r="B15" s="50">
        <f t="shared" si="0"/>
        <v>1.171875E-2</v>
      </c>
      <c r="C15" s="34">
        <v>0.99999990000000005</v>
      </c>
      <c r="D15" s="34">
        <f t="shared" si="2"/>
        <v>0</v>
      </c>
      <c r="E15" s="35">
        <f t="shared" si="1"/>
        <v>9.9999999999999995E-8</v>
      </c>
      <c r="F15" s="34">
        <f t="shared" si="3"/>
        <v>0</v>
      </c>
      <c r="G15" s="34">
        <f t="shared" si="4"/>
        <v>0.99999990000000005</v>
      </c>
      <c r="H15" s="34">
        <f t="shared" si="5"/>
        <v>9.9999999999999995E-8</v>
      </c>
    </row>
    <row r="16" spans="1:19">
      <c r="A16" s="50">
        <v>512</v>
      </c>
      <c r="B16" s="50">
        <f t="shared" si="0"/>
        <v>5.859375E-3</v>
      </c>
      <c r="C16" s="34">
        <v>1.0000001000000001</v>
      </c>
      <c r="D16" s="34">
        <f t="shared" si="2"/>
        <v>-1</v>
      </c>
      <c r="E16" s="35">
        <f t="shared" si="1"/>
        <v>-9.9999999999999995E-8</v>
      </c>
      <c r="F16" s="34">
        <f t="shared" si="3"/>
        <v>0</v>
      </c>
      <c r="G16" s="34">
        <f t="shared" si="4"/>
        <v>1.0000001000000001</v>
      </c>
      <c r="H16" s="34">
        <f t="shared" si="5"/>
        <v>-9.9999999999999995E-8</v>
      </c>
    </row>
    <row r="17" spans="1:8">
      <c r="A17" s="50">
        <v>1024</v>
      </c>
      <c r="B17" s="50">
        <f t="shared" si="0"/>
        <v>2.9296875E-3</v>
      </c>
      <c r="C17" s="34">
        <v>1</v>
      </c>
      <c r="D17" s="34" t="e">
        <f t="shared" si="2"/>
        <v>#DIV/0!</v>
      </c>
      <c r="E17" s="35">
        <f t="shared" si="1"/>
        <v>0</v>
      </c>
      <c r="F17" s="34">
        <f t="shared" si="3"/>
        <v>0</v>
      </c>
      <c r="G17" s="34">
        <f t="shared" si="4"/>
        <v>1</v>
      </c>
      <c r="H17" s="34">
        <f t="shared" si="5"/>
        <v>0</v>
      </c>
    </row>
    <row r="18" spans="1:8">
      <c r="A18" s="50">
        <v>2048</v>
      </c>
      <c r="B18" s="50">
        <f t="shared" si="0"/>
        <v>1.46484375E-3</v>
      </c>
      <c r="C18" s="34">
        <v>0.99999979999999999</v>
      </c>
      <c r="D18" s="34">
        <f t="shared" si="2"/>
        <v>0</v>
      </c>
      <c r="E18" s="35">
        <f t="shared" si="1"/>
        <v>1.9999999999999999E-7</v>
      </c>
      <c r="F18" s="34">
        <f t="shared" si="3"/>
        <v>0</v>
      </c>
      <c r="G18" s="34">
        <f t="shared" si="4"/>
        <v>0.99999979999999999</v>
      </c>
      <c r="H18" s="34">
        <f t="shared" si="5"/>
        <v>1.9999999999999999E-7</v>
      </c>
    </row>
    <row r="19" spans="1:8">
      <c r="A19" s="59">
        <v>4096</v>
      </c>
      <c r="B19" s="59">
        <f t="shared" si="0"/>
        <v>7.32421875E-4</v>
      </c>
      <c r="C19" s="60">
        <v>0.99999990000000005</v>
      </c>
      <c r="D19" s="60">
        <f t="shared" si="2"/>
        <v>2</v>
      </c>
      <c r="E19" s="61">
        <f t="shared" si="1"/>
        <v>9.9999999999999995E-8</v>
      </c>
      <c r="F19" s="60">
        <f t="shared" si="3"/>
        <v>0</v>
      </c>
      <c r="G19" s="60">
        <f t="shared" si="4"/>
        <v>0.99999990000000005</v>
      </c>
      <c r="H19" s="60">
        <f t="shared" si="5"/>
        <v>9.9999999999999995E-8</v>
      </c>
    </row>
    <row r="20" spans="1:8">
      <c r="A20" s="59">
        <v>8192</v>
      </c>
      <c r="B20" s="59">
        <f t="shared" si="0"/>
        <v>3.662109375E-4</v>
      </c>
      <c r="C20" s="60">
        <v>1.0000001999999999</v>
      </c>
      <c r="D20" s="60">
        <f t="shared" si="2"/>
        <v>-0.5</v>
      </c>
      <c r="E20" s="61">
        <f t="shared" si="1"/>
        <v>-1.9999999999999999E-7</v>
      </c>
      <c r="F20" s="60">
        <f t="shared" si="3"/>
        <v>0</v>
      </c>
      <c r="G20" s="60">
        <f t="shared" si="4"/>
        <v>1.0000001999999999</v>
      </c>
      <c r="H20" s="60">
        <f t="shared" si="5"/>
        <v>-1.9999999999999999E-7</v>
      </c>
    </row>
    <row r="21" spans="1:8">
      <c r="A21" s="59">
        <v>16384</v>
      </c>
      <c r="B21" s="59">
        <f t="shared" si="0"/>
        <v>1.8310546875E-4</v>
      </c>
      <c r="C21" s="60">
        <v>1.0000001000000001</v>
      </c>
      <c r="D21" s="60">
        <f t="shared" si="2"/>
        <v>2</v>
      </c>
      <c r="E21" s="61">
        <f t="shared" si="1"/>
        <v>-9.9999999999999995E-8</v>
      </c>
      <c r="F21" s="60">
        <f t="shared" si="3"/>
        <v>0</v>
      </c>
      <c r="G21" s="60">
        <f t="shared" si="4"/>
        <v>1.0000001000000001</v>
      </c>
      <c r="H21" s="60">
        <f t="shared" si="5"/>
        <v>-9.9999999999999995E-8</v>
      </c>
    </row>
    <row r="22" spans="1:8">
      <c r="A22" s="59">
        <v>32768</v>
      </c>
      <c r="B22" s="59">
        <f t="shared" si="0"/>
        <v>9.1552734375E-5</v>
      </c>
      <c r="C22" s="60">
        <v>0.99999979999999999</v>
      </c>
      <c r="D22" s="60">
        <f t="shared" si="2"/>
        <v>-0.5</v>
      </c>
      <c r="E22" s="61">
        <f t="shared" si="1"/>
        <v>1.9999999999999999E-7</v>
      </c>
      <c r="F22" s="60">
        <f t="shared" si="3"/>
        <v>0</v>
      </c>
      <c r="G22" s="60">
        <f t="shared" si="4"/>
        <v>0.99999979999999999</v>
      </c>
      <c r="H22" s="60">
        <f t="shared" si="5"/>
        <v>1.9999999999999999E-7</v>
      </c>
    </row>
    <row r="23" spans="1:8">
      <c r="A23" s="59">
        <v>65536</v>
      </c>
      <c r="B23" s="59">
        <f t="shared" si="0"/>
        <v>4.57763671875E-5</v>
      </c>
      <c r="C23" s="60">
        <v>1.0000009999999999</v>
      </c>
      <c r="D23" s="60">
        <f t="shared" si="2"/>
        <v>-0.2</v>
      </c>
      <c r="E23" s="61">
        <f t="shared" si="1"/>
        <v>-9.9999999999999995E-7</v>
      </c>
      <c r="F23" s="60">
        <f t="shared" si="3"/>
        <v>9.9999999999999995E-8</v>
      </c>
      <c r="G23" s="60">
        <f t="shared" si="4"/>
        <v>1.0000011</v>
      </c>
      <c r="H23" s="60">
        <f t="shared" si="5"/>
        <v>-1.1000000000000001E-6</v>
      </c>
    </row>
    <row r="24" spans="1:8">
      <c r="A24" s="59">
        <v>131072</v>
      </c>
      <c r="B24" s="59">
        <f t="shared" si="0"/>
        <v>2.288818359375E-5</v>
      </c>
      <c r="C24" s="60">
        <v>0.99999990000000005</v>
      </c>
      <c r="D24" s="60">
        <f t="shared" si="2"/>
        <v>-10</v>
      </c>
      <c r="E24" s="61">
        <f t="shared" si="1"/>
        <v>9.9999999999999995E-8</v>
      </c>
      <c r="F24" s="60">
        <f t="shared" si="3"/>
        <v>-9.9999999999999995E-8</v>
      </c>
      <c r="G24" s="60">
        <f t="shared" si="4"/>
        <v>0.99999979999999999</v>
      </c>
      <c r="H24" s="60">
        <f t="shared" si="5"/>
        <v>1.9999999999999999E-7</v>
      </c>
    </row>
    <row r="25" spans="1:8">
      <c r="A25" s="59">
        <v>262144</v>
      </c>
      <c r="B25" s="59">
        <f t="shared" si="0"/>
        <v>1.1444091796875E-5</v>
      </c>
      <c r="C25" s="60">
        <v>1</v>
      </c>
      <c r="D25" s="60" t="e">
        <f t="shared" si="2"/>
        <v>#DIV/0!</v>
      </c>
      <c r="E25" s="61">
        <f t="shared" si="1"/>
        <v>0</v>
      </c>
      <c r="F25" s="60">
        <f t="shared" si="3"/>
        <v>0</v>
      </c>
      <c r="G25" s="60">
        <f t="shared" si="4"/>
        <v>1</v>
      </c>
      <c r="H25" s="60">
        <f t="shared" si="5"/>
        <v>0</v>
      </c>
    </row>
  </sheetData>
  <mergeCells count="4">
    <mergeCell ref="A1:D1"/>
    <mergeCell ref="A2:D2"/>
    <mergeCell ref="A3:B3"/>
    <mergeCell ref="A4:B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A1:S12"/>
  <sheetViews>
    <sheetView workbookViewId="0">
      <selection activeCell="C9" sqref="C9"/>
    </sheetView>
  </sheetViews>
  <sheetFormatPr defaultRowHeight="15"/>
  <cols>
    <col min="3" max="3" width="27.140625" customWidth="1"/>
    <col min="4" max="4" width="24.140625" customWidth="1"/>
    <col min="5" max="5" width="23.140625" customWidth="1"/>
    <col min="6" max="6" width="25.42578125" customWidth="1"/>
    <col min="7" max="7" width="22.28515625" customWidth="1"/>
    <col min="8" max="8" width="28.42578125" customWidth="1"/>
    <col min="18" max="18" width="22.28515625" customWidth="1"/>
  </cols>
  <sheetData>
    <row r="1" spans="1:19" ht="107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9">
      <c r="A2" s="4"/>
      <c r="B2" s="4"/>
      <c r="C2" s="4"/>
      <c r="D2" s="4"/>
      <c r="E2" s="4"/>
      <c r="F2" s="4"/>
      <c r="G2" s="4"/>
      <c r="H2" s="4"/>
    </row>
    <row r="3" spans="1:19">
      <c r="A3" s="7">
        <v>1</v>
      </c>
      <c r="B3" s="7">
        <f>$R$5/A3</f>
        <v>3</v>
      </c>
      <c r="C3" s="16">
        <v>326038.130859375</v>
      </c>
      <c r="D3" s="11"/>
      <c r="E3" s="12">
        <f>$S$5-C3</f>
        <v>-148891.1308594</v>
      </c>
      <c r="F3" s="11"/>
      <c r="G3" s="11"/>
      <c r="H3" s="11"/>
    </row>
    <row r="4" spans="1:19">
      <c r="A4" s="7">
        <v>2</v>
      </c>
      <c r="B4" s="7">
        <f t="shared" ref="B4:B12" si="0">$R$5/A4</f>
        <v>1.5</v>
      </c>
      <c r="C4" s="16">
        <v>199280.35119438099</v>
      </c>
      <c r="D4" s="8">
        <f>($S$5-C3)/($S$5-C4)</f>
        <v>6.7270034958449996</v>
      </c>
      <c r="E4" s="12">
        <f>$S$5-C4</f>
        <v>-22133.35119438</v>
      </c>
      <c r="F4" s="8">
        <f>(C4-C3)/(POWER(2,$P$5)-1)</f>
        <v>-8450.5186443330003</v>
      </c>
      <c r="G4" s="8">
        <f>(POWER(2,$P$5)*C4-C3)/(POWER(2,$P$5)-1)</f>
        <v>190829.83254999999</v>
      </c>
      <c r="H4" s="8">
        <f>$S$5-G4</f>
        <v>-13682.832549999999</v>
      </c>
      <c r="P4" t="s">
        <v>11</v>
      </c>
      <c r="Q4" t="s">
        <v>12</v>
      </c>
      <c r="R4" t="s">
        <v>13</v>
      </c>
      <c r="S4" t="s">
        <v>14</v>
      </c>
    </row>
    <row r="5" spans="1:19">
      <c r="A5" s="7">
        <v>4</v>
      </c>
      <c r="B5" s="7">
        <f t="shared" si="0"/>
        <v>0.75</v>
      </c>
      <c r="C5" s="16">
        <v>178906.110023824</v>
      </c>
      <c r="D5" s="8">
        <f t="shared" ref="D5:D12" si="1">($S$5-C4)/($S$5-C5)</f>
        <v>12.58213010819</v>
      </c>
      <c r="E5" s="12">
        <f t="shared" ref="E5:E12" si="2">$S$5-C5</f>
        <v>-1759.1100238240001</v>
      </c>
      <c r="F5" s="8">
        <f t="shared" ref="F5:F12" si="3">(C5-C4)/(POWER(2,$P$5)-1)</f>
        <v>-1358.2827447039999</v>
      </c>
      <c r="G5" s="8">
        <f t="shared" ref="G5:G12" si="4">(POWER(2,$P$5)*C5-C4)/(POWER(2,$P$5)-1)</f>
        <v>177547.82727909999</v>
      </c>
      <c r="H5" s="8">
        <f t="shared" ref="H5:H12" si="5">$S$5-G5</f>
        <v>-400.8272791</v>
      </c>
      <c r="P5">
        <v>4</v>
      </c>
      <c r="Q5">
        <v>0</v>
      </c>
      <c r="R5" s="10">
        <f>3</f>
        <v>3</v>
      </c>
      <c r="S5">
        <v>177147</v>
      </c>
    </row>
    <row r="6" spans="1:19">
      <c r="A6" s="7">
        <v>8</v>
      </c>
      <c r="B6" s="7">
        <f t="shared" si="0"/>
        <v>0.375</v>
      </c>
      <c r="C6" s="16">
        <v>177263.630220241</v>
      </c>
      <c r="D6" s="8">
        <f t="shared" si="1"/>
        <v>15.08279775335</v>
      </c>
      <c r="E6" s="12">
        <f t="shared" si="2"/>
        <v>-116.630220241</v>
      </c>
      <c r="F6" s="8">
        <f t="shared" si="3"/>
        <v>-109.4986535722</v>
      </c>
      <c r="G6" s="8">
        <f t="shared" si="4"/>
        <v>177154.1315667</v>
      </c>
      <c r="H6" s="8">
        <f t="shared" si="5"/>
        <v>-7.1315667000019998</v>
      </c>
    </row>
    <row r="7" spans="1:19">
      <c r="A7" s="7">
        <v>16</v>
      </c>
      <c r="B7" s="7">
        <f t="shared" si="0"/>
        <v>0.1875</v>
      </c>
      <c r="C7" s="16">
        <v>177154.39716251101</v>
      </c>
      <c r="D7" s="8">
        <f t="shared" si="1"/>
        <v>15.76688629827</v>
      </c>
      <c r="E7" s="12">
        <f t="shared" si="2"/>
        <v>-7.3971625110129997</v>
      </c>
      <c r="F7" s="8">
        <f t="shared" si="3"/>
        <v>-7.2822038486659997</v>
      </c>
      <c r="G7" s="8">
        <f t="shared" si="4"/>
        <v>177147.1149587</v>
      </c>
      <c r="H7" s="8">
        <f t="shared" si="5"/>
        <v>-0.1149586999964</v>
      </c>
    </row>
    <row r="8" spans="1:19">
      <c r="A8" s="7">
        <v>32</v>
      </c>
      <c r="B8" s="7">
        <f t="shared" si="0"/>
        <v>9.375E-2</v>
      </c>
      <c r="C8" s="16">
        <v>177147.46401966401</v>
      </c>
      <c r="D8" s="8">
        <f t="shared" si="1"/>
        <v>15.941484994590001</v>
      </c>
      <c r="E8" s="12">
        <f t="shared" si="2"/>
        <v>-0.46401966401029998</v>
      </c>
      <c r="F8" s="8">
        <f t="shared" si="3"/>
        <v>-0.4622095231335</v>
      </c>
      <c r="G8" s="8">
        <f t="shared" si="4"/>
        <v>177147.00181009999</v>
      </c>
      <c r="H8" s="8">
        <f t="shared" si="5"/>
        <v>-1.810099987779E-3</v>
      </c>
    </row>
    <row r="9" spans="1:19">
      <c r="A9" s="7">
        <v>64</v>
      </c>
      <c r="B9" s="7">
        <f t="shared" si="0"/>
        <v>4.6875E-2</v>
      </c>
      <c r="C9" s="16">
        <v>177147.02902779501</v>
      </c>
      <c r="D9" s="8">
        <f t="shared" si="1"/>
        <v>15.98535692512</v>
      </c>
      <c r="E9" s="12">
        <f t="shared" si="2"/>
        <v>-2.902779501164E-2</v>
      </c>
      <c r="F9" s="8">
        <f t="shared" si="3"/>
        <v>-2.8999457933239998E-2</v>
      </c>
      <c r="G9" s="8">
        <f t="shared" si="4"/>
        <v>177147.00002830001</v>
      </c>
      <c r="H9" s="8">
        <f t="shared" si="5"/>
        <v>-2.8300011763349999E-5</v>
      </c>
    </row>
    <row r="10" spans="1:19">
      <c r="A10" s="7">
        <v>128</v>
      </c>
      <c r="B10" s="7">
        <f t="shared" si="0"/>
        <v>2.34375E-2</v>
      </c>
      <c r="C10" s="16">
        <v>177147.001814652</v>
      </c>
      <c r="D10" s="8">
        <f t="shared" si="1"/>
        <v>15.99634254275</v>
      </c>
      <c r="E10" s="12">
        <f t="shared" si="2"/>
        <v>-1.814652001485E-3</v>
      </c>
      <c r="F10" s="8">
        <f t="shared" si="3"/>
        <v>-1.8142095340109999E-3</v>
      </c>
      <c r="G10" s="8">
        <f t="shared" si="4"/>
        <v>177147.0000004</v>
      </c>
      <c r="H10" s="8">
        <f t="shared" si="5"/>
        <v>-4.0000304579730001E-7</v>
      </c>
    </row>
    <row r="11" spans="1:19">
      <c r="A11" s="7">
        <v>256</v>
      </c>
      <c r="B11" s="7">
        <f t="shared" si="0"/>
        <v>1.171875E-2</v>
      </c>
      <c r="C11" s="16">
        <v>177147.00011342199</v>
      </c>
      <c r="D11" s="8">
        <f t="shared" si="1"/>
        <v>15.99911935645</v>
      </c>
      <c r="E11" s="12">
        <f t="shared" si="2"/>
        <v>-1.134219928645E-4</v>
      </c>
      <c r="F11" s="8">
        <f t="shared" si="3"/>
        <v>-1.1341533390810001E-4</v>
      </c>
      <c r="G11" s="8">
        <f t="shared" si="4"/>
        <v>177147</v>
      </c>
      <c r="H11" s="8">
        <f t="shared" si="5"/>
        <v>0</v>
      </c>
    </row>
    <row r="12" spans="1:19">
      <c r="A12" s="7">
        <v>512</v>
      </c>
      <c r="B12" s="7">
        <f t="shared" si="0"/>
        <v>5.859375E-3</v>
      </c>
      <c r="C12" s="16">
        <v>177147.00000708899</v>
      </c>
      <c r="D12" s="8">
        <f t="shared" si="1"/>
        <v>15.99972903734</v>
      </c>
      <c r="E12" s="12">
        <f t="shared" si="2"/>
        <v>-7.0889946073290001E-6</v>
      </c>
      <c r="F12" s="8">
        <f t="shared" si="3"/>
        <v>-7.088866550475E-6</v>
      </c>
      <c r="G12" s="8">
        <f t="shared" si="4"/>
        <v>177147</v>
      </c>
      <c r="H12" s="8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simpson-1</vt:lpstr>
      <vt:lpstr>gauss-1</vt:lpstr>
      <vt:lpstr>3simp</vt:lpstr>
      <vt:lpstr>NHpol</vt:lpstr>
      <vt:lpstr>NHosc</vt:lpstr>
      <vt:lpstr>NHpol(8)</vt:lpstr>
      <vt:lpstr>NHosc(8)</vt:lpstr>
      <vt:lpstr>4gaus</vt:lpstr>
      <vt:lpstr>4simppol</vt:lpstr>
      <vt:lpstr>4gauspol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tyabin.2015</cp:lastModifiedBy>
  <dcterms:created xsi:type="dcterms:W3CDTF">2012-05-19T14:43:50Z</dcterms:created>
  <dcterms:modified xsi:type="dcterms:W3CDTF">2017-04-26T09:26:36Z</dcterms:modified>
</cp:coreProperties>
</file>