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dellaert/Library/Application Support/Box/Box Edit/Documents/697006776217/"/>
    </mc:Choice>
  </mc:AlternateContent>
  <xr:revisionPtr revIDLastSave="0" documentId="13_ncr:1_{8CEF6308-35D6-BD40-9AE1-FDB0FEDD81D9}" xr6:coauthVersionLast="45" xr6:coauthVersionMax="45" xr10:uidLastSave="{00000000-0000-0000-0000-000000000000}"/>
  <bookViews>
    <workbookView xWindow="12540" yWindow="2580" windowWidth="19660" windowHeight="16260" activeTab="1" xr2:uid="{98FB986C-648B-A545-A991-F694208F2228}"/>
  </bookViews>
  <sheets>
    <sheet name="Table 1" sheetId="4" r:id="rId1"/>
    <sheet name="Raw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1" l="1"/>
  <c r="L7" i="1"/>
  <c r="K7" i="1"/>
  <c r="J7" i="1"/>
  <c r="I7" i="1"/>
  <c r="H8" i="1"/>
  <c r="H7" i="1"/>
  <c r="G7" i="1"/>
  <c r="N2" i="1"/>
  <c r="M2" i="1"/>
  <c r="L2" i="1"/>
  <c r="K2" i="1"/>
  <c r="J2" i="1"/>
  <c r="I2" i="1"/>
  <c r="I26" i="1" l="1"/>
  <c r="M14" i="1"/>
  <c r="G29" i="1"/>
  <c r="G14" i="1"/>
  <c r="G3" i="1"/>
  <c r="G4" i="1"/>
  <c r="G5" i="1"/>
  <c r="G6" i="1"/>
  <c r="G8" i="1"/>
  <c r="G9" i="1"/>
  <c r="H9" i="1" s="1"/>
  <c r="G10" i="1"/>
  <c r="H10" i="1" s="1"/>
  <c r="G11" i="1"/>
  <c r="H11" i="1" s="1"/>
  <c r="G12" i="1"/>
  <c r="H12" i="1" s="1"/>
  <c r="G13" i="1"/>
  <c r="H13" i="1" s="1"/>
  <c r="G15" i="1"/>
  <c r="G16" i="1"/>
  <c r="G17" i="1"/>
  <c r="G18" i="1"/>
  <c r="G19" i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G27" i="1"/>
  <c r="G28" i="1"/>
  <c r="H28" i="1" s="1"/>
  <c r="G30" i="1"/>
  <c r="G31" i="1"/>
  <c r="H31" i="1" s="1"/>
  <c r="G32" i="1"/>
  <c r="H32" i="1" s="1"/>
  <c r="G33" i="1"/>
  <c r="H33" i="1" s="1"/>
  <c r="G34" i="1"/>
  <c r="G35" i="1"/>
  <c r="H35" i="1" s="1"/>
  <c r="G36" i="1"/>
  <c r="H36" i="1" s="1"/>
  <c r="G37" i="1"/>
  <c r="H37" i="1" s="1"/>
  <c r="L14" i="1"/>
  <c r="L20" i="1"/>
  <c r="L26" i="1"/>
  <c r="L32" i="1"/>
  <c r="J14" i="1"/>
  <c r="J20" i="1"/>
  <c r="J26" i="1"/>
  <c r="J32" i="1"/>
  <c r="G2" i="1"/>
  <c r="I32" i="1"/>
  <c r="I20" i="1"/>
  <c r="I14" i="1"/>
  <c r="K32" i="1"/>
  <c r="K26" i="1"/>
  <c r="K20" i="1"/>
  <c r="K14" i="1"/>
  <c r="M7" i="1" l="1"/>
  <c r="M26" i="1"/>
  <c r="N20" i="1"/>
  <c r="H34" i="1"/>
  <c r="M32" i="1" s="1"/>
  <c r="N26" i="1"/>
  <c r="N14" i="1"/>
  <c r="M20" i="1"/>
  <c r="N32" i="1" l="1"/>
</calcChain>
</file>

<file path=xl/sharedStrings.xml><?xml version="1.0" encoding="utf-8"?>
<sst xmlns="http://schemas.openxmlformats.org/spreadsheetml/2006/main" count="170" uniqueCount="66">
  <si>
    <t>Final Symbiont Density (#/cm^2) ± Standard Error</t>
  </si>
  <si>
    <t>Aposymbiotic</t>
  </si>
  <si>
    <t>Symbiotic</t>
  </si>
  <si>
    <t>15 ºC</t>
  </si>
  <si>
    <t>437137 ± 42414</t>
  </si>
  <si>
    <t>20 ºC</t>
  </si>
  <si>
    <t>726291 ± 92065</t>
  </si>
  <si>
    <t>27 ºC</t>
  </si>
  <si>
    <t>5574 ± 2610</t>
  </si>
  <si>
    <t>386072 ± 88602</t>
  </si>
  <si>
    <t>ID</t>
  </si>
  <si>
    <t>Treat</t>
  </si>
  <si>
    <t>Temperature</t>
  </si>
  <si>
    <t>Type</t>
  </si>
  <si>
    <t>Initial Symbiont Density (#/cm^2)</t>
  </si>
  <si>
    <t>Final Symbiont Density  (#/cm^2)</t>
  </si>
  <si>
    <t>Change (F - I)</t>
  </si>
  <si>
    <t>%Change</t>
  </si>
  <si>
    <t>Initial Density Standard Error</t>
  </si>
  <si>
    <t>Final Symbiont Density (#/cm^2)</t>
  </si>
  <si>
    <t>Final Density Standard Error</t>
  </si>
  <si>
    <t>Percent Change</t>
  </si>
  <si>
    <t>Percent Change Standard Error</t>
  </si>
  <si>
    <t>15B1</t>
  </si>
  <si>
    <t>15 ºC Aposymbiotic</t>
  </si>
  <si>
    <t>15B2</t>
  </si>
  <si>
    <t>15B3</t>
  </si>
  <si>
    <t>15B4</t>
  </si>
  <si>
    <t>15B5</t>
  </si>
  <si>
    <t>15S1</t>
  </si>
  <si>
    <t>15 ºC Symbiotic</t>
  </si>
  <si>
    <t>15S2</t>
  </si>
  <si>
    <t>15S3</t>
  </si>
  <si>
    <t>15S4</t>
  </si>
  <si>
    <t>15S5</t>
  </si>
  <si>
    <t>15S6</t>
  </si>
  <si>
    <t>15S7</t>
  </si>
  <si>
    <t>RB1</t>
  </si>
  <si>
    <t>20 ºC Aposymbiotic</t>
  </si>
  <si>
    <t>RB2</t>
  </si>
  <si>
    <t>RB3</t>
  </si>
  <si>
    <t>RB4</t>
  </si>
  <si>
    <t>RB5</t>
  </si>
  <si>
    <t>RB6</t>
  </si>
  <si>
    <t>RN1</t>
  </si>
  <si>
    <t>20 ºC Symbiotic</t>
  </si>
  <si>
    <t>RN2</t>
  </si>
  <si>
    <t>RN3</t>
  </si>
  <si>
    <t>RN4</t>
  </si>
  <si>
    <t>RN5</t>
  </si>
  <si>
    <t>RN6</t>
  </si>
  <si>
    <t>HB1</t>
  </si>
  <si>
    <t>27 ºC Aposymbiotic</t>
  </si>
  <si>
    <t>HB2</t>
  </si>
  <si>
    <t>HB3</t>
  </si>
  <si>
    <t>HB4</t>
  </si>
  <si>
    <t>inf</t>
  </si>
  <si>
    <t>HB5</t>
  </si>
  <si>
    <t>HB6</t>
  </si>
  <si>
    <t>HN1</t>
  </si>
  <si>
    <t>27 ºC Symbiotic</t>
  </si>
  <si>
    <t>HN2</t>
  </si>
  <si>
    <t>HN3</t>
  </si>
  <si>
    <t>HN4</t>
  </si>
  <si>
    <t>HN5</t>
  </si>
  <si>
    <t>HN6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</si>
</sst>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9" fontId="0" fillId="0" borderId="0" xfId="1" applyFont="1"/>
    <xf numFmtId="1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 applyFill="1"/>
    <xf numFmtId="0" fontId="3" fillId="0" borderId="0" xfId="0" applyNumberFormat="1" applyFont="1" applyFill="1"/>
    <xf numFmtId="2" fontId="0" fillId="0" borderId="0" xfId="0" applyNumberFormat="1" applyFill="1"/>
    <xf numFmtId="9" fontId="0" fillId="0" borderId="0" xfId="1" applyFont="1" applyFill="1"/>
    <xf numFmtId="165" fontId="3" fillId="0" borderId="0" xfId="0" applyNumberFormat="1" applyFont="1" applyFill="1"/>
    <xf numFmtId="165" fontId="0" fillId="0" borderId="0" xfId="0" applyNumberFormat="1" applyFill="1"/>
    <xf numFmtId="9" fontId="4" fillId="0" borderId="0" xfId="1" applyFont="1" applyFill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282F-F33B-7F45-BB63-94C142F18E20}">
  <dimension ref="A1:N4"/>
  <sheetViews>
    <sheetView workbookViewId="0">
      <selection activeCell="C11" sqref="C11"/>
    </sheetView>
  </sheetViews>
  <sheetFormatPr baseColWidth="10" defaultColWidth="11" defaultRowHeight="16" x14ac:dyDescent="0.2"/>
  <cols>
    <col min="1" max="1" width="23.5" customWidth="1"/>
    <col min="2" max="2" width="27.6640625" style="6" customWidth="1"/>
    <col min="3" max="3" width="15.5" customWidth="1"/>
    <col min="11" max="12" width="10.83203125" style="10"/>
    <col min="13" max="14" width="10.83203125" style="9"/>
  </cols>
  <sheetData>
    <row r="1" spans="1:3" ht="34" x14ac:dyDescent="0.2">
      <c r="A1" s="12" t="s">
        <v>0</v>
      </c>
      <c r="B1" s="12" t="s">
        <v>1</v>
      </c>
      <c r="C1" s="12" t="s">
        <v>2</v>
      </c>
    </row>
    <row r="2" spans="1:3" ht="18.75" customHeight="1" x14ac:dyDescent="0.2">
      <c r="A2" s="12" t="s">
        <v>3</v>
      </c>
      <c r="B2" s="12">
        <v>0</v>
      </c>
      <c r="C2" s="13" t="s">
        <v>4</v>
      </c>
    </row>
    <row r="3" spans="1:3" ht="17" x14ac:dyDescent="0.2">
      <c r="A3" s="12" t="s">
        <v>5</v>
      </c>
      <c r="B3" s="13">
        <v>0</v>
      </c>
      <c r="C3" s="13" t="s">
        <v>6</v>
      </c>
    </row>
    <row r="4" spans="1:3" ht="17" x14ac:dyDescent="0.2">
      <c r="A4" s="12" t="s">
        <v>7</v>
      </c>
      <c r="B4" s="13" t="s">
        <v>8</v>
      </c>
      <c r="C4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6293-8F9B-D645-B0BC-6542B836CA53}">
  <dimension ref="A1:N37"/>
  <sheetViews>
    <sheetView tabSelected="1" zoomScale="75" workbookViewId="0">
      <selection activeCell="F2" sqref="F2:F13"/>
    </sheetView>
  </sheetViews>
  <sheetFormatPr baseColWidth="10" defaultColWidth="11" defaultRowHeight="16" x14ac:dyDescent="0.2"/>
  <cols>
    <col min="1" max="1" width="6.6640625" customWidth="1"/>
    <col min="2" max="2" width="13.1640625" customWidth="1"/>
    <col min="3" max="3" width="7.83203125" customWidth="1"/>
    <col min="4" max="7" width="13.1640625" customWidth="1"/>
    <col min="8" max="8" width="11.83203125" customWidth="1"/>
    <col min="9" max="12" width="13.1640625" style="8" customWidth="1"/>
    <col min="14" max="14" width="13.1640625" style="8" customWidth="1"/>
  </cols>
  <sheetData>
    <row r="1" spans="1:14" ht="68" x14ac:dyDescent="0.2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1" t="s">
        <v>15</v>
      </c>
      <c r="G1" s="5" t="s">
        <v>16</v>
      </c>
      <c r="H1" s="5" t="s">
        <v>17</v>
      </c>
      <c r="I1" s="7" t="s">
        <v>14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</row>
    <row r="2" spans="1:14" x14ac:dyDescent="0.2">
      <c r="A2" s="14" t="s">
        <v>23</v>
      </c>
      <c r="B2" s="14" t="s">
        <v>24</v>
      </c>
      <c r="C2" s="14" t="s">
        <v>3</v>
      </c>
      <c r="D2" s="14" t="s">
        <v>1</v>
      </c>
      <c r="E2" s="15">
        <v>0</v>
      </c>
      <c r="F2" s="16">
        <v>0</v>
      </c>
      <c r="G2" s="16">
        <f>F2-E2</f>
        <v>0</v>
      </c>
      <c r="H2" s="17">
        <v>0</v>
      </c>
      <c r="I2" s="28">
        <f>AVERAGE(E2:E6)</f>
        <v>0</v>
      </c>
      <c r="J2" s="25">
        <f>STDEV(E2:E6)/SQRT(5)</f>
        <v>0</v>
      </c>
      <c r="K2" s="27">
        <f>AVERAGE(F2:F6)</f>
        <v>0</v>
      </c>
      <c r="L2" s="25">
        <f>STDEV(F2:F6)/SQRT(6)</f>
        <v>0</v>
      </c>
      <c r="M2" s="24">
        <f>AVERAGE(H2:H6)</f>
        <v>0</v>
      </c>
      <c r="N2" s="20">
        <f>STDEV(H2:H6)/SQRT(5)</f>
        <v>0</v>
      </c>
    </row>
    <row r="3" spans="1:14" x14ac:dyDescent="0.2">
      <c r="A3" s="14" t="s">
        <v>25</v>
      </c>
      <c r="B3" s="14" t="s">
        <v>24</v>
      </c>
      <c r="C3" s="14" t="s">
        <v>3</v>
      </c>
      <c r="D3" s="14" t="s">
        <v>1</v>
      </c>
      <c r="E3" s="15">
        <v>0</v>
      </c>
      <c r="F3" s="16">
        <v>0</v>
      </c>
      <c r="G3" s="16">
        <f t="shared" ref="G3:G37" si="0">F3-E3</f>
        <v>0</v>
      </c>
      <c r="H3" s="17">
        <v>0</v>
      </c>
      <c r="I3" s="28"/>
      <c r="J3" s="25"/>
      <c r="K3" s="27"/>
      <c r="L3" s="25"/>
      <c r="M3" s="24"/>
      <c r="N3" s="20"/>
    </row>
    <row r="4" spans="1:14" x14ac:dyDescent="0.2">
      <c r="A4" s="14" t="s">
        <v>26</v>
      </c>
      <c r="B4" s="14" t="s">
        <v>24</v>
      </c>
      <c r="C4" s="14" t="s">
        <v>3</v>
      </c>
      <c r="D4" s="14" t="s">
        <v>1</v>
      </c>
      <c r="E4" s="15">
        <v>0</v>
      </c>
      <c r="F4" s="16">
        <v>0</v>
      </c>
      <c r="G4" s="16">
        <f t="shared" si="0"/>
        <v>0</v>
      </c>
      <c r="H4" s="17">
        <v>0</v>
      </c>
      <c r="I4" s="28"/>
      <c r="J4" s="25"/>
      <c r="K4" s="27"/>
      <c r="L4" s="25"/>
      <c r="M4" s="24"/>
      <c r="N4" s="20"/>
    </row>
    <row r="5" spans="1:14" x14ac:dyDescent="0.2">
      <c r="A5" s="14" t="s">
        <v>27</v>
      </c>
      <c r="B5" s="14" t="s">
        <v>24</v>
      </c>
      <c r="C5" s="14" t="s">
        <v>3</v>
      </c>
      <c r="D5" s="14" t="s">
        <v>1</v>
      </c>
      <c r="E5" s="15">
        <v>0</v>
      </c>
      <c r="F5" s="16">
        <v>0</v>
      </c>
      <c r="G5" s="16">
        <f t="shared" si="0"/>
        <v>0</v>
      </c>
      <c r="H5" s="17">
        <v>0</v>
      </c>
      <c r="I5" s="28"/>
      <c r="J5" s="25"/>
      <c r="K5" s="27"/>
      <c r="L5" s="25"/>
      <c r="M5" s="24"/>
      <c r="N5" s="20"/>
    </row>
    <row r="6" spans="1:14" x14ac:dyDescent="0.2">
      <c r="A6" s="14" t="s">
        <v>28</v>
      </c>
      <c r="B6" s="14" t="s">
        <v>24</v>
      </c>
      <c r="C6" s="14" t="s">
        <v>3</v>
      </c>
      <c r="D6" s="14" t="s">
        <v>1</v>
      </c>
      <c r="E6" s="15">
        <v>0</v>
      </c>
      <c r="F6" s="16">
        <v>0</v>
      </c>
      <c r="G6" s="16">
        <f t="shared" si="0"/>
        <v>0</v>
      </c>
      <c r="H6" s="17">
        <v>0</v>
      </c>
      <c r="I6" s="28"/>
      <c r="J6" s="25"/>
      <c r="K6" s="27"/>
      <c r="L6" s="25"/>
      <c r="M6" s="24"/>
      <c r="N6" s="20"/>
    </row>
    <row r="7" spans="1:14" x14ac:dyDescent="0.2">
      <c r="A7" s="14" t="s">
        <v>29</v>
      </c>
      <c r="B7" s="14" t="s">
        <v>30</v>
      </c>
      <c r="C7" s="14" t="s">
        <v>3</v>
      </c>
      <c r="D7" s="14" t="s">
        <v>2</v>
      </c>
      <c r="E7" s="18">
        <v>402362.45717708877</v>
      </c>
      <c r="F7" s="19">
        <v>533503.46332468232</v>
      </c>
      <c r="G7" s="16">
        <f>F7-E7</f>
        <v>131141.00614759355</v>
      </c>
      <c r="H7" s="17">
        <f>G7/E7</f>
        <v>0.3259275407244952</v>
      </c>
      <c r="I7" s="29">
        <f>AVERAGE(E7:E13)</f>
        <v>464526.17559483094</v>
      </c>
      <c r="J7" s="25">
        <f>STDEV(E7:E13)/SQRT(7)</f>
        <v>40825.119342007216</v>
      </c>
      <c r="K7" s="27">
        <f>AVERAGE(F7:F13)</f>
        <v>437137.43943892606</v>
      </c>
      <c r="L7" s="25">
        <f>STDEV(F7:F13)/SQRT(7)</f>
        <v>42414.367163692463</v>
      </c>
      <c r="M7" s="24">
        <f>AVERAGE(H7:H13)</f>
        <v>-3.7903955997969918E-2</v>
      </c>
      <c r="N7" s="20">
        <f>STDEV(H7:H13)/SQRT(7)</f>
        <v>0.10024414843009859</v>
      </c>
    </row>
    <row r="8" spans="1:14" x14ac:dyDescent="0.2">
      <c r="A8" s="14" t="s">
        <v>31</v>
      </c>
      <c r="B8" s="14" t="s">
        <v>30</v>
      </c>
      <c r="C8" s="14" t="s">
        <v>3</v>
      </c>
      <c r="D8" s="14" t="s">
        <v>2</v>
      </c>
      <c r="E8" s="18">
        <v>602196.8238307276</v>
      </c>
      <c r="F8" s="19">
        <v>475860.99610151455</v>
      </c>
      <c r="G8" s="16">
        <f t="shared" si="0"/>
        <v>-126335.82772921305</v>
      </c>
      <c r="H8" s="17">
        <f>G8/E8</f>
        <v>-0.20979158761675065</v>
      </c>
      <c r="I8" s="28"/>
      <c r="J8" s="25"/>
      <c r="K8" s="27"/>
      <c r="L8" s="25"/>
      <c r="M8" s="24"/>
      <c r="N8" s="20"/>
    </row>
    <row r="9" spans="1:14" x14ac:dyDescent="0.2">
      <c r="A9" s="14" t="s">
        <v>32</v>
      </c>
      <c r="B9" s="14" t="s">
        <v>30</v>
      </c>
      <c r="C9" s="14" t="s">
        <v>3</v>
      </c>
      <c r="D9" s="14" t="s">
        <v>2</v>
      </c>
      <c r="E9" s="18">
        <v>573068.51016613969</v>
      </c>
      <c r="F9" s="19">
        <v>542978.72124713287</v>
      </c>
      <c r="G9" s="16">
        <f t="shared" si="0"/>
        <v>-30089.788919006824</v>
      </c>
      <c r="H9" s="17">
        <f t="shared" ref="H9:H37" si="1">G9/E9</f>
        <v>-5.2506442746755394E-2</v>
      </c>
      <c r="I9" s="28"/>
      <c r="J9" s="25"/>
      <c r="K9" s="27"/>
      <c r="L9" s="25"/>
      <c r="M9" s="24"/>
      <c r="N9" s="20"/>
    </row>
    <row r="10" spans="1:14" x14ac:dyDescent="0.2">
      <c r="A10" s="14" t="s">
        <v>33</v>
      </c>
      <c r="B10" s="14" t="s">
        <v>30</v>
      </c>
      <c r="C10" s="14" t="s">
        <v>3</v>
      </c>
      <c r="D10" s="14" t="s">
        <v>2</v>
      </c>
      <c r="E10" s="18">
        <v>545464.38009640353</v>
      </c>
      <c r="F10" s="19">
        <v>486250.86780001293</v>
      </c>
      <c r="G10" s="16">
        <f t="shared" si="0"/>
        <v>-59213.512296390603</v>
      </c>
      <c r="H10" s="17">
        <f t="shared" si="1"/>
        <v>-0.10855614859017083</v>
      </c>
      <c r="I10" s="28"/>
      <c r="J10" s="25"/>
      <c r="K10" s="27"/>
      <c r="L10" s="25"/>
      <c r="M10" s="24"/>
      <c r="N10" s="20"/>
    </row>
    <row r="11" spans="1:14" x14ac:dyDescent="0.2">
      <c r="A11" s="14" t="s">
        <v>34</v>
      </c>
      <c r="B11" s="14" t="s">
        <v>30</v>
      </c>
      <c r="C11" s="14" t="s">
        <v>3</v>
      </c>
      <c r="D11" s="14" t="s">
        <v>2</v>
      </c>
      <c r="E11" s="18">
        <v>317009.25589277531</v>
      </c>
      <c r="F11" s="19">
        <v>395752.33644258941</v>
      </c>
      <c r="G11" s="16">
        <f t="shared" si="0"/>
        <v>78743.080549814098</v>
      </c>
      <c r="H11" s="17">
        <f t="shared" si="1"/>
        <v>0.24839363231857189</v>
      </c>
      <c r="I11" s="28"/>
      <c r="J11" s="25"/>
      <c r="K11" s="27"/>
      <c r="L11" s="25"/>
      <c r="M11" s="24"/>
      <c r="N11" s="20"/>
    </row>
    <row r="12" spans="1:14" x14ac:dyDescent="0.2">
      <c r="A12" s="14" t="s">
        <v>35</v>
      </c>
      <c r="B12" s="14" t="s">
        <v>30</v>
      </c>
      <c r="C12" s="14" t="s">
        <v>3</v>
      </c>
      <c r="D12" s="14" t="s">
        <v>2</v>
      </c>
      <c r="E12" s="18">
        <v>396040.96938418428</v>
      </c>
      <c r="F12" s="19">
        <v>216557.53126660042</v>
      </c>
      <c r="G12" s="16">
        <f t="shared" si="0"/>
        <v>-179483.43811758386</v>
      </c>
      <c r="H12" s="17">
        <f t="shared" si="1"/>
        <v>-0.45319411877177235</v>
      </c>
      <c r="I12" s="28"/>
      <c r="J12" s="25"/>
      <c r="K12" s="27"/>
      <c r="L12" s="25"/>
      <c r="M12" s="24"/>
      <c r="N12" s="20"/>
    </row>
    <row r="13" spans="1:14" x14ac:dyDescent="0.2">
      <c r="A13" s="14" t="s">
        <v>36</v>
      </c>
      <c r="B13" s="14" t="s">
        <v>30</v>
      </c>
      <c r="C13" s="14" t="s">
        <v>3</v>
      </c>
      <c r="D13" s="14" t="s">
        <v>2</v>
      </c>
      <c r="E13" s="18">
        <v>415540.83261649776</v>
      </c>
      <c r="F13" s="19">
        <v>409058.15988995018</v>
      </c>
      <c r="G13" s="16">
        <f t="shared" si="0"/>
        <v>-6482.6727265475783</v>
      </c>
      <c r="H13" s="17">
        <f t="shared" si="1"/>
        <v>-1.5600567303407295E-2</v>
      </c>
      <c r="I13" s="28"/>
      <c r="J13" s="25"/>
      <c r="K13" s="27"/>
      <c r="L13" s="25"/>
      <c r="M13" s="24"/>
      <c r="N13" s="20"/>
    </row>
    <row r="14" spans="1:14" x14ac:dyDescent="0.2">
      <c r="A14" s="3" t="s">
        <v>37</v>
      </c>
      <c r="B14" s="3" t="s">
        <v>38</v>
      </c>
      <c r="C14" s="3" t="s">
        <v>5</v>
      </c>
      <c r="D14" s="3" t="s">
        <v>1</v>
      </c>
      <c r="E14" s="4">
        <v>0</v>
      </c>
      <c r="F14" s="5">
        <v>0</v>
      </c>
      <c r="G14" s="5">
        <f>F14-E14</f>
        <v>0</v>
      </c>
      <c r="H14" s="9">
        <v>0</v>
      </c>
      <c r="I14" s="26">
        <f>AVERAGE(E14:E19)</f>
        <v>0</v>
      </c>
      <c r="J14" s="22">
        <f>STDEV(E14:E19)/SQRT(6)</f>
        <v>0</v>
      </c>
      <c r="K14" s="26">
        <f>AVERAGE(F14:F19)</f>
        <v>0</v>
      </c>
      <c r="L14" s="22">
        <f t="shared" ref="L14" si="2">STDEV(F14:F19)/SQRT(6)</f>
        <v>0</v>
      </c>
      <c r="M14" s="23">
        <f>AVERAGE(H14:H19)</f>
        <v>0</v>
      </c>
      <c r="N14" s="21">
        <f>STDEV(H14:H19)/SQRT(6)</f>
        <v>0</v>
      </c>
    </row>
    <row r="15" spans="1:14" x14ac:dyDescent="0.2">
      <c r="A15" s="3" t="s">
        <v>39</v>
      </c>
      <c r="B15" s="3" t="s">
        <v>38</v>
      </c>
      <c r="C15" s="3" t="s">
        <v>5</v>
      </c>
      <c r="D15" s="3" t="s">
        <v>1</v>
      </c>
      <c r="E15" s="4">
        <v>0</v>
      </c>
      <c r="F15" s="5">
        <v>0</v>
      </c>
      <c r="G15" s="5">
        <f t="shared" si="0"/>
        <v>0</v>
      </c>
      <c r="H15" s="9">
        <v>0</v>
      </c>
      <c r="I15" s="26"/>
      <c r="J15" s="22"/>
      <c r="K15" s="26"/>
      <c r="L15" s="22"/>
      <c r="M15" s="23"/>
      <c r="N15" s="21"/>
    </row>
    <row r="16" spans="1:14" x14ac:dyDescent="0.2">
      <c r="A16" s="3" t="s">
        <v>40</v>
      </c>
      <c r="B16" s="3" t="s">
        <v>38</v>
      </c>
      <c r="C16" s="3" t="s">
        <v>5</v>
      </c>
      <c r="D16" s="3" t="s">
        <v>1</v>
      </c>
      <c r="E16" s="4">
        <v>0</v>
      </c>
      <c r="F16" s="5">
        <v>0</v>
      </c>
      <c r="G16" s="5">
        <f t="shared" si="0"/>
        <v>0</v>
      </c>
      <c r="H16" s="9">
        <v>0</v>
      </c>
      <c r="I16" s="26"/>
      <c r="J16" s="22"/>
      <c r="K16" s="26"/>
      <c r="L16" s="22"/>
      <c r="M16" s="23"/>
      <c r="N16" s="21"/>
    </row>
    <row r="17" spans="1:14" x14ac:dyDescent="0.2">
      <c r="A17" s="3" t="s">
        <v>41</v>
      </c>
      <c r="B17" s="3" t="s">
        <v>38</v>
      </c>
      <c r="C17" s="3" t="s">
        <v>5</v>
      </c>
      <c r="D17" s="3" t="s">
        <v>1</v>
      </c>
      <c r="E17" s="4">
        <v>0</v>
      </c>
      <c r="F17" s="5">
        <v>0</v>
      </c>
      <c r="G17" s="5">
        <f t="shared" si="0"/>
        <v>0</v>
      </c>
      <c r="H17" s="9">
        <v>0</v>
      </c>
      <c r="I17" s="26"/>
      <c r="J17" s="22"/>
      <c r="K17" s="26"/>
      <c r="L17" s="22"/>
      <c r="M17" s="23"/>
      <c r="N17" s="21"/>
    </row>
    <row r="18" spans="1:14" x14ac:dyDescent="0.2">
      <c r="A18" s="3" t="s">
        <v>42</v>
      </c>
      <c r="B18" s="3" t="s">
        <v>38</v>
      </c>
      <c r="C18" s="3" t="s">
        <v>5</v>
      </c>
      <c r="D18" s="3" t="s">
        <v>1</v>
      </c>
      <c r="E18" s="4">
        <v>0</v>
      </c>
      <c r="F18" s="5">
        <v>0</v>
      </c>
      <c r="G18" s="5">
        <f t="shared" si="0"/>
        <v>0</v>
      </c>
      <c r="H18" s="9">
        <v>0</v>
      </c>
      <c r="I18" s="26"/>
      <c r="J18" s="22"/>
      <c r="K18" s="26"/>
      <c r="L18" s="22"/>
      <c r="M18" s="23"/>
      <c r="N18" s="21"/>
    </row>
    <row r="19" spans="1:14" x14ac:dyDescent="0.2">
      <c r="A19" s="3" t="s">
        <v>43</v>
      </c>
      <c r="B19" s="3" t="s">
        <v>38</v>
      </c>
      <c r="C19" s="3" t="s">
        <v>5</v>
      </c>
      <c r="D19" s="3" t="s">
        <v>1</v>
      </c>
      <c r="E19" s="4">
        <v>0</v>
      </c>
      <c r="F19" s="5">
        <v>0</v>
      </c>
      <c r="G19" s="5">
        <f t="shared" si="0"/>
        <v>0</v>
      </c>
      <c r="H19" s="9">
        <v>0</v>
      </c>
      <c r="I19" s="26"/>
      <c r="J19" s="22"/>
      <c r="K19" s="26"/>
      <c r="L19" s="22"/>
      <c r="M19" s="23"/>
      <c r="N19" s="21"/>
    </row>
    <row r="20" spans="1:14" x14ac:dyDescent="0.2">
      <c r="A20" s="3" t="s">
        <v>44</v>
      </c>
      <c r="B20" s="3" t="s">
        <v>45</v>
      </c>
      <c r="C20" s="3" t="s">
        <v>5</v>
      </c>
      <c r="D20" s="3" t="s">
        <v>2</v>
      </c>
      <c r="E20" s="4">
        <v>563369.16920696234</v>
      </c>
      <c r="F20" s="5">
        <v>442433.17176736228</v>
      </c>
      <c r="G20" s="5">
        <f t="shared" si="0"/>
        <v>-120935.99743960006</v>
      </c>
      <c r="H20" s="9">
        <f t="shared" si="1"/>
        <v>-0.21466562966134264</v>
      </c>
      <c r="I20" s="26">
        <f>AVERAGE(E20:E25)</f>
        <v>535738.32150218973</v>
      </c>
      <c r="J20" s="22">
        <f>STDEV(E20:E25)/SQRT(6)</f>
        <v>32145.953220817199</v>
      </c>
      <c r="K20" s="26">
        <f>AVERAGE(F20:F25)</f>
        <v>726291.06369407091</v>
      </c>
      <c r="L20" s="22">
        <f t="shared" ref="L20" si="3">STDEV(F20:F25)/SQRT(6)</f>
        <v>92064.691898055869</v>
      </c>
      <c r="M20" s="23">
        <f>AVERAGE(H20:H25)</f>
        <v>0.35483791568381534</v>
      </c>
      <c r="N20" s="21">
        <f>STDEV(H20:H25)/SQRT(6)</f>
        <v>0.1367545518606394</v>
      </c>
    </row>
    <row r="21" spans="1:14" x14ac:dyDescent="0.2">
      <c r="A21" s="3" t="s">
        <v>46</v>
      </c>
      <c r="B21" s="3" t="s">
        <v>45</v>
      </c>
      <c r="C21" s="3" t="s">
        <v>5</v>
      </c>
      <c r="D21" s="3" t="s">
        <v>2</v>
      </c>
      <c r="E21" s="4">
        <v>484697.90717037884</v>
      </c>
      <c r="F21" s="5">
        <v>701847.34357276256</v>
      </c>
      <c r="G21" s="5">
        <f t="shared" si="0"/>
        <v>217149.43640238373</v>
      </c>
      <c r="H21" s="9">
        <f t="shared" si="1"/>
        <v>0.44800984941338384</v>
      </c>
      <c r="I21" s="26"/>
      <c r="J21" s="22"/>
      <c r="K21" s="26"/>
      <c r="L21" s="22"/>
      <c r="M21" s="23"/>
      <c r="N21" s="21"/>
    </row>
    <row r="22" spans="1:14" x14ac:dyDescent="0.2">
      <c r="A22" s="3" t="s">
        <v>47</v>
      </c>
      <c r="B22" s="3" t="s">
        <v>45</v>
      </c>
      <c r="C22" s="3" t="s">
        <v>5</v>
      </c>
      <c r="D22" s="3" t="s">
        <v>2</v>
      </c>
      <c r="E22" s="4">
        <v>509524.99225465395</v>
      </c>
      <c r="F22" s="5">
        <v>615951.39362829935</v>
      </c>
      <c r="G22" s="5">
        <f t="shared" si="0"/>
        <v>106426.40137364541</v>
      </c>
      <c r="H22" s="9">
        <f t="shared" si="1"/>
        <v>0.20887376083890871</v>
      </c>
      <c r="I22" s="26"/>
      <c r="J22" s="22"/>
      <c r="K22" s="26"/>
      <c r="L22" s="22"/>
      <c r="M22" s="23"/>
      <c r="N22" s="21"/>
    </row>
    <row r="23" spans="1:14" x14ac:dyDescent="0.2">
      <c r="A23" s="3" t="s">
        <v>48</v>
      </c>
      <c r="B23" s="3" t="s">
        <v>45</v>
      </c>
      <c r="C23" s="3" t="s">
        <v>5</v>
      </c>
      <c r="D23" s="3" t="s">
        <v>2</v>
      </c>
      <c r="E23" s="4">
        <v>494234.30664444261</v>
      </c>
      <c r="F23" s="5">
        <v>663237.34585222078</v>
      </c>
      <c r="G23" s="5">
        <f t="shared" si="0"/>
        <v>169003.03920777817</v>
      </c>
      <c r="H23" s="9">
        <f t="shared" si="1"/>
        <v>0.34194922718984933</v>
      </c>
      <c r="I23" s="26"/>
      <c r="J23" s="22"/>
      <c r="K23" s="26"/>
      <c r="L23" s="22"/>
      <c r="M23" s="23"/>
      <c r="N23" s="21"/>
    </row>
    <row r="24" spans="1:14" x14ac:dyDescent="0.2">
      <c r="A24" s="3" t="s">
        <v>49</v>
      </c>
      <c r="B24" s="3" t="s">
        <v>45</v>
      </c>
      <c r="C24" s="3" t="s">
        <v>5</v>
      </c>
      <c r="D24" s="3" t="s">
        <v>2</v>
      </c>
      <c r="E24" s="4">
        <v>478660.40410658065</v>
      </c>
      <c r="F24" s="5">
        <v>824067.29480381776</v>
      </c>
      <c r="G24" s="5">
        <f t="shared" si="0"/>
        <v>345406.8906972371</v>
      </c>
      <c r="H24" s="9">
        <f t="shared" si="1"/>
        <v>0.72161158043130569</v>
      </c>
      <c r="I24" s="26"/>
      <c r="J24" s="22"/>
      <c r="K24" s="26"/>
      <c r="L24" s="22"/>
      <c r="M24" s="23"/>
      <c r="N24" s="21"/>
    </row>
    <row r="25" spans="1:14" x14ac:dyDescent="0.2">
      <c r="A25" s="3" t="s">
        <v>50</v>
      </c>
      <c r="B25" s="3" t="s">
        <v>45</v>
      </c>
      <c r="C25" s="3" t="s">
        <v>5</v>
      </c>
      <c r="D25" s="3" t="s">
        <v>2</v>
      </c>
      <c r="E25" s="4">
        <v>683943.14963012072</v>
      </c>
      <c r="F25" s="5">
        <v>1110209.8325399624</v>
      </c>
      <c r="G25" s="5">
        <f t="shared" si="0"/>
        <v>426266.68290984165</v>
      </c>
      <c r="H25" s="9">
        <f t="shared" si="1"/>
        <v>0.62324870589078707</v>
      </c>
      <c r="I25" s="26"/>
      <c r="J25" s="22"/>
      <c r="K25" s="26"/>
      <c r="L25" s="22"/>
      <c r="M25" s="23"/>
      <c r="N25" s="21"/>
    </row>
    <row r="26" spans="1:14" x14ac:dyDescent="0.2">
      <c r="A26" s="3" t="s">
        <v>51</v>
      </c>
      <c r="B26" s="3" t="s">
        <v>52</v>
      </c>
      <c r="C26" s="3" t="s">
        <v>7</v>
      </c>
      <c r="D26" s="3" t="s">
        <v>1</v>
      </c>
      <c r="E26" s="4">
        <v>0</v>
      </c>
      <c r="F26" s="5">
        <v>0</v>
      </c>
      <c r="G26" s="5">
        <f t="shared" si="0"/>
        <v>0</v>
      </c>
      <c r="H26" s="9">
        <v>0</v>
      </c>
      <c r="I26" s="26">
        <f>AVERAGE(E26:E31)</f>
        <v>31177.649021650603</v>
      </c>
      <c r="J26" s="22">
        <f>STDEV(E26:E31)/SQRT(6)</f>
        <v>19845.322437858867</v>
      </c>
      <c r="K26" s="26">
        <f>AVERAGE(F26:F31)</f>
        <v>5574.2082121268804</v>
      </c>
      <c r="L26" s="22">
        <f>STDEV(F26:F31)/SQRT(6)</f>
        <v>2610.1366998307872</v>
      </c>
      <c r="M26" s="23">
        <f>AVERAGE(H26:H31)</f>
        <v>-0.44607201573201299</v>
      </c>
      <c r="N26" s="21">
        <f>STDEV(H26:H31)/SQRT(6)</f>
        <v>0.21125588043008459</v>
      </c>
    </row>
    <row r="27" spans="1:14" x14ac:dyDescent="0.2">
      <c r="A27" s="3" t="s">
        <v>53</v>
      </c>
      <c r="B27" s="3" t="s">
        <v>52</v>
      </c>
      <c r="C27" s="3" t="s">
        <v>7</v>
      </c>
      <c r="D27" s="3" t="s">
        <v>1</v>
      </c>
      <c r="E27" s="4">
        <v>0</v>
      </c>
      <c r="F27" s="5">
        <v>0</v>
      </c>
      <c r="G27" s="5">
        <f t="shared" si="0"/>
        <v>0</v>
      </c>
      <c r="H27" s="9">
        <v>0</v>
      </c>
      <c r="I27" s="26"/>
      <c r="J27" s="22"/>
      <c r="K27" s="26"/>
      <c r="L27" s="22"/>
      <c r="M27" s="23"/>
      <c r="N27" s="21"/>
    </row>
    <row r="28" spans="1:14" x14ac:dyDescent="0.2">
      <c r="A28" s="3" t="s">
        <v>54</v>
      </c>
      <c r="B28" s="3" t="s">
        <v>52</v>
      </c>
      <c r="C28" s="3" t="s">
        <v>7</v>
      </c>
      <c r="D28" s="3" t="s">
        <v>1</v>
      </c>
      <c r="E28" s="4">
        <v>102209.21059456999</v>
      </c>
      <c r="F28" s="5">
        <v>17241.80389634944</v>
      </c>
      <c r="G28" s="5">
        <f t="shared" si="0"/>
        <v>-84967.406698220555</v>
      </c>
      <c r="H28" s="9">
        <f t="shared" si="1"/>
        <v>-0.83130870695458214</v>
      </c>
      <c r="I28" s="26"/>
      <c r="J28" s="22"/>
      <c r="K28" s="26"/>
      <c r="L28" s="22"/>
      <c r="M28" s="23"/>
      <c r="N28" s="21"/>
    </row>
    <row r="29" spans="1:14" x14ac:dyDescent="0.2">
      <c r="A29" s="3" t="s">
        <v>55</v>
      </c>
      <c r="B29" s="3" t="s">
        <v>52</v>
      </c>
      <c r="C29" s="3" t="s">
        <v>7</v>
      </c>
      <c r="D29" s="3" t="s">
        <v>1</v>
      </c>
      <c r="E29" s="4">
        <v>0</v>
      </c>
      <c r="F29" s="5">
        <v>4875.6110255915919</v>
      </c>
      <c r="G29" s="5">
        <f>F29-E29</f>
        <v>4875.6110255915919</v>
      </c>
      <c r="H29" s="11" t="s">
        <v>56</v>
      </c>
      <c r="I29" s="26"/>
      <c r="J29" s="22"/>
      <c r="K29" s="26"/>
      <c r="L29" s="22"/>
      <c r="M29" s="23"/>
      <c r="N29" s="21"/>
    </row>
    <row r="30" spans="1:14" x14ac:dyDescent="0.2">
      <c r="A30" s="3" t="s">
        <v>57</v>
      </c>
      <c r="B30" s="3" t="s">
        <v>52</v>
      </c>
      <c r="C30" s="3" t="s">
        <v>7</v>
      </c>
      <c r="D30" s="3" t="s">
        <v>1</v>
      </c>
      <c r="E30" s="4">
        <v>0</v>
      </c>
      <c r="F30" s="5">
        <v>7337.8184410334088</v>
      </c>
      <c r="G30" s="5">
        <f t="shared" si="0"/>
        <v>7337.8184410334088</v>
      </c>
      <c r="H30" s="11" t="s">
        <v>56</v>
      </c>
      <c r="I30" s="26"/>
      <c r="J30" s="22"/>
      <c r="K30" s="26"/>
      <c r="L30" s="22"/>
      <c r="M30" s="23"/>
      <c r="N30" s="21"/>
    </row>
    <row r="31" spans="1:14" x14ac:dyDescent="0.2">
      <c r="A31" s="3" t="s">
        <v>58</v>
      </c>
      <c r="B31" s="3" t="s">
        <v>52</v>
      </c>
      <c r="C31" s="3" t="s">
        <v>7</v>
      </c>
      <c r="D31" s="3" t="s">
        <v>1</v>
      </c>
      <c r="E31" s="4">
        <v>84856.683535333621</v>
      </c>
      <c r="F31" s="5">
        <v>3990.0159097868418</v>
      </c>
      <c r="G31" s="5">
        <f t="shared" si="0"/>
        <v>-80866.667625546776</v>
      </c>
      <c r="H31" s="9">
        <f t="shared" si="1"/>
        <v>-0.95297935597346983</v>
      </c>
      <c r="I31" s="26"/>
      <c r="J31" s="22"/>
      <c r="K31" s="26"/>
      <c r="L31" s="22"/>
      <c r="M31" s="23"/>
      <c r="N31" s="21"/>
    </row>
    <row r="32" spans="1:14" x14ac:dyDescent="0.2">
      <c r="A32" s="3" t="s">
        <v>59</v>
      </c>
      <c r="B32" s="3" t="s">
        <v>60</v>
      </c>
      <c r="C32" s="3" t="s">
        <v>7</v>
      </c>
      <c r="D32" s="3" t="s">
        <v>2</v>
      </c>
      <c r="E32" s="4">
        <v>388554.51651722688</v>
      </c>
      <c r="F32" s="5">
        <v>731281.48024756473</v>
      </c>
      <c r="G32" s="5">
        <f t="shared" si="0"/>
        <v>342726.96373033785</v>
      </c>
      <c r="H32" s="9">
        <f t="shared" si="1"/>
        <v>0.88205631169170251</v>
      </c>
      <c r="I32" s="26">
        <f>AVERAGE(E32:E37)</f>
        <v>433187.38381547172</v>
      </c>
      <c r="J32" s="22">
        <f>STDEV(E32:E37)/SQRT(6)</f>
        <v>26443.432394690622</v>
      </c>
      <c r="K32" s="26">
        <f>AVERAGE(F32:F37)</f>
        <v>386071.74849318952</v>
      </c>
      <c r="L32" s="22">
        <f t="shared" ref="L32" si="4">STDEV(F32:F37)/SQRT(6)</f>
        <v>88601.854956848154</v>
      </c>
      <c r="M32" s="23">
        <f>AVERAGE(H32:H37)</f>
        <v>-7.9232159321570475E-2</v>
      </c>
      <c r="N32" s="21">
        <f>STDEV(H32:H37)/SQRT(6)</f>
        <v>0.23259194324976387</v>
      </c>
    </row>
    <row r="33" spans="1:14" x14ac:dyDescent="0.2">
      <c r="A33" s="3" t="s">
        <v>61</v>
      </c>
      <c r="B33" s="3" t="s">
        <v>60</v>
      </c>
      <c r="C33" s="3" t="s">
        <v>7</v>
      </c>
      <c r="D33" s="3" t="s">
        <v>2</v>
      </c>
      <c r="E33" s="4">
        <v>493716.86054552719</v>
      </c>
      <c r="F33" s="5">
        <v>397704.68658380443</v>
      </c>
      <c r="G33" s="5">
        <f t="shared" si="0"/>
        <v>-96012.173961722758</v>
      </c>
      <c r="H33" s="9">
        <f t="shared" si="1"/>
        <v>-0.19446808815812999</v>
      </c>
      <c r="I33" s="26"/>
      <c r="J33" s="22"/>
      <c r="K33" s="26"/>
      <c r="L33" s="22"/>
      <c r="M33" s="23"/>
      <c r="N33" s="21"/>
    </row>
    <row r="34" spans="1:14" x14ac:dyDescent="0.2">
      <c r="A34" s="3" t="s">
        <v>62</v>
      </c>
      <c r="B34" s="3" t="s">
        <v>60</v>
      </c>
      <c r="C34" s="3" t="s">
        <v>7</v>
      </c>
      <c r="D34" s="3" t="s">
        <v>2</v>
      </c>
      <c r="E34" s="4">
        <v>338570.24431459792</v>
      </c>
      <c r="F34" s="5">
        <v>325607.88286667166</v>
      </c>
      <c r="G34" s="5">
        <f t="shared" si="0"/>
        <v>-12962.361447926261</v>
      </c>
      <c r="H34" s="9">
        <f t="shared" si="1"/>
        <v>-3.8285589668895101E-2</v>
      </c>
      <c r="I34" s="26"/>
      <c r="J34" s="22"/>
      <c r="K34" s="26"/>
      <c r="L34" s="22"/>
      <c r="M34" s="23"/>
      <c r="N34" s="21"/>
    </row>
    <row r="35" spans="1:14" x14ac:dyDescent="0.2">
      <c r="A35" s="3" t="s">
        <v>63</v>
      </c>
      <c r="B35" s="3" t="s">
        <v>60</v>
      </c>
      <c r="C35" s="3" t="s">
        <v>7</v>
      </c>
      <c r="D35" s="3" t="s">
        <v>2</v>
      </c>
      <c r="E35" s="4">
        <v>424347.5544102831</v>
      </c>
      <c r="F35" s="5">
        <v>434351.2957975993</v>
      </c>
      <c r="G35" s="5">
        <f t="shared" si="0"/>
        <v>10003.7413873162</v>
      </c>
      <c r="H35" s="9">
        <f t="shared" si="1"/>
        <v>2.3574405657217527E-2</v>
      </c>
      <c r="I35" s="26"/>
      <c r="J35" s="22"/>
      <c r="K35" s="26"/>
      <c r="L35" s="22"/>
      <c r="M35" s="23"/>
      <c r="N35" s="21"/>
    </row>
    <row r="36" spans="1:14" x14ac:dyDescent="0.2">
      <c r="A36" s="3" t="s">
        <v>64</v>
      </c>
      <c r="B36" s="3" t="s">
        <v>60</v>
      </c>
      <c r="C36" s="3" t="s">
        <v>7</v>
      </c>
      <c r="D36" s="3" t="s">
        <v>2</v>
      </c>
      <c r="E36" s="4">
        <v>441911.97083881393</v>
      </c>
      <c r="F36" s="5">
        <v>54334.145201037878</v>
      </c>
      <c r="G36" s="5">
        <f t="shared" si="0"/>
        <v>-387577.82563777606</v>
      </c>
      <c r="H36" s="9">
        <f t="shared" si="1"/>
        <v>-0.8770475823546855</v>
      </c>
      <c r="I36" s="26"/>
      <c r="J36" s="22"/>
      <c r="K36" s="26"/>
      <c r="L36" s="22"/>
      <c r="M36" s="23"/>
      <c r="N36" s="21"/>
    </row>
    <row r="37" spans="1:14" x14ac:dyDescent="0.2">
      <c r="A37" s="3" t="s">
        <v>65</v>
      </c>
      <c r="B37" s="3" t="s">
        <v>60</v>
      </c>
      <c r="C37" s="3" t="s">
        <v>7</v>
      </c>
      <c r="D37" s="3" t="s">
        <v>2</v>
      </c>
      <c r="E37" s="4">
        <v>512023.15626638109</v>
      </c>
      <c r="F37" s="5">
        <v>373151.0002624591</v>
      </c>
      <c r="G37" s="5">
        <f t="shared" si="0"/>
        <v>-138872.15600392199</v>
      </c>
      <c r="H37" s="9">
        <f t="shared" si="1"/>
        <v>-0.27122241309663242</v>
      </c>
      <c r="I37" s="26"/>
      <c r="J37" s="22"/>
      <c r="K37" s="26"/>
      <c r="L37" s="22"/>
      <c r="M37" s="23"/>
      <c r="N37" s="21"/>
    </row>
  </sheetData>
  <mergeCells count="36">
    <mergeCell ref="I2:I6"/>
    <mergeCell ref="I7:I13"/>
    <mergeCell ref="J7:J13"/>
    <mergeCell ref="K7:K13"/>
    <mergeCell ref="L2:L6"/>
    <mergeCell ref="L7:L13"/>
    <mergeCell ref="M7:M13"/>
    <mergeCell ref="I26:I31"/>
    <mergeCell ref="I32:I37"/>
    <mergeCell ref="K14:K19"/>
    <mergeCell ref="K20:K25"/>
    <mergeCell ref="K26:K31"/>
    <mergeCell ref="K32:K37"/>
    <mergeCell ref="I14:I19"/>
    <mergeCell ref="I20:I25"/>
    <mergeCell ref="M14:M19"/>
    <mergeCell ref="M20:M25"/>
    <mergeCell ref="M26:M31"/>
    <mergeCell ref="K2:K6"/>
    <mergeCell ref="J2:J6"/>
    <mergeCell ref="N7:N13"/>
    <mergeCell ref="N2:N6"/>
    <mergeCell ref="N32:N37"/>
    <mergeCell ref="J14:J19"/>
    <mergeCell ref="J20:J25"/>
    <mergeCell ref="J26:J31"/>
    <mergeCell ref="J32:J37"/>
    <mergeCell ref="L32:L37"/>
    <mergeCell ref="M32:M37"/>
    <mergeCell ref="N14:N19"/>
    <mergeCell ref="N20:N25"/>
    <mergeCell ref="N26:N31"/>
    <mergeCell ref="M2:M6"/>
    <mergeCell ref="L14:L19"/>
    <mergeCell ref="L20:L25"/>
    <mergeCell ref="L26:L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 Dellaert</dc:creator>
  <cp:keywords/>
  <dc:description/>
  <cp:lastModifiedBy>Zoe Dellaert</cp:lastModifiedBy>
  <cp:revision/>
  <dcterms:created xsi:type="dcterms:W3CDTF">2020-07-29T01:54:04Z</dcterms:created>
  <dcterms:modified xsi:type="dcterms:W3CDTF">2020-08-12T21:55:03Z</dcterms:modified>
  <cp:category/>
  <cp:contentStatus/>
</cp:coreProperties>
</file>