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activeTab="1"/>
  </bookViews>
  <sheets>
    <sheet name="得分率" sheetId="7" r:id="rId1"/>
    <sheet name="新版综合评价" sheetId="8" r:id="rId2"/>
    <sheet name="后续计划" sheetId="9" r:id="rId3"/>
    <sheet name="roleplay内容" sheetId="2" state="hidden" r:id="rId4"/>
    <sheet name="员工信息" sheetId="5" state="hidden" r:id="rId5"/>
    <sheet name="mock call" sheetId="6" state="hidden" r:id="rId6"/>
  </sheets>
  <definedNames>
    <definedName name="_xlnm._FilterDatabase" localSheetId="1" hidden="1">新版综合评价!$A$1:$AA$31</definedName>
  </definedNames>
  <calcPr calcId="144525"/>
</workbook>
</file>

<file path=xl/sharedStrings.xml><?xml version="1.0" encoding="utf-8"?>
<sst xmlns="http://schemas.openxmlformats.org/spreadsheetml/2006/main" count="183">
  <si>
    <t>邢蔓娜</t>
  </si>
  <si>
    <t>丁丽莉</t>
  </si>
  <si>
    <t>胡柯</t>
  </si>
  <si>
    <t>陈晓微</t>
  </si>
  <si>
    <t>荣润祺</t>
  </si>
  <si>
    <t>王浙全</t>
  </si>
  <si>
    <t>周芳</t>
  </si>
  <si>
    <t>王春平</t>
  </si>
  <si>
    <t>注：一列一规则</t>
  </si>
  <si>
    <t>时间</t>
  </si>
  <si>
    <t>W周数</t>
  </si>
  <si>
    <t>星期</t>
  </si>
  <si>
    <t>培训进度</t>
  </si>
  <si>
    <t>培训内容</t>
  </si>
  <si>
    <t>姓名</t>
  </si>
  <si>
    <t>英文名</t>
  </si>
  <si>
    <t>员工编号（打卡密码：1111）</t>
  </si>
  <si>
    <t>AgentId(P开头账号)</t>
  </si>
  <si>
    <t>LoginId(HPI账号)（密码相同）</t>
  </si>
  <si>
    <t>开机账号/密码</t>
  </si>
  <si>
    <t>身份证号码</t>
  </si>
  <si>
    <t>车牌号</t>
  </si>
  <si>
    <t>住址</t>
  </si>
  <si>
    <t>手机号码</t>
  </si>
  <si>
    <t>是否住宿</t>
  </si>
  <si>
    <t>简介（之前的经历、工作）</t>
  </si>
  <si>
    <t>迟到早退请假</t>
  </si>
  <si>
    <t>考试总分</t>
  </si>
  <si>
    <t>及格线</t>
  </si>
  <si>
    <t>分数</t>
  </si>
  <si>
    <t>及格率</t>
  </si>
  <si>
    <t>是否补考</t>
  </si>
  <si>
    <t>考试常见错误</t>
  </si>
  <si>
    <t>roleoplay内容</t>
  </si>
  <si>
    <t>问题分析</t>
  </si>
  <si>
    <t>每日表现</t>
  </si>
  <si>
    <t>W32</t>
  </si>
  <si>
    <t>星期一</t>
  </si>
  <si>
    <t>DAY1</t>
  </si>
  <si>
    <t>基本流程</t>
  </si>
  <si>
    <t>钻石王</t>
  </si>
  <si>
    <t>否</t>
  </si>
  <si>
    <t>1.流程不熟
2.hold话术</t>
  </si>
  <si>
    <t>过于紧张，反应能力一般。</t>
  </si>
  <si>
    <t xml:space="preserve">补考没及格。员工理解速度很快、应变能力也不错。员工表示如果实际情况下无法与用户按照笔记上背的内容来讲，所以认为只要理解就行。对员工强调基本电话流程上的话术不能更改，政策方面话术和流程一定要按照笔记上面记，告知问题严重性，员工表示接受，后续再进一步关注。
</t>
  </si>
  <si>
    <t>阿卡丽</t>
  </si>
  <si>
    <t>是</t>
  </si>
  <si>
    <t>太紧张、没有确认是否符合DOA条件，直接判断用户类型。不hold。</t>
  </si>
  <si>
    <t>培训中能够举一反三，表现欲较强。</t>
  </si>
  <si>
    <t>史努比</t>
  </si>
  <si>
    <t>没有收集用户信息，没有核对序列号是否记录有误，有些紧张，差点说方言。</t>
  </si>
  <si>
    <t>培训时经常注意力不集中，不愿意参加到培训活动中去。但是roleplay以及考试表现较好。需要重点关注。</t>
  </si>
  <si>
    <t>曾经的王者</t>
  </si>
  <si>
    <t xml:space="preserve">忘记收集邮箱。多次没有hold。
</t>
  </si>
  <si>
    <t>学习态度认真，笔记记的比较好，平时比较努力</t>
  </si>
  <si>
    <t>膝盖中箭</t>
  </si>
  <si>
    <t xml:space="preserve">指导用户操作机型信息太过随意、基本流程不熟。
</t>
  </si>
  <si>
    <t>通过谈话了解员工理解速度稍慢，但是态度比较认真，回去也会背笔记感觉也没问题，但是到考试时候就写不出来。谈话时随机抽了几个问题都能答得上来，但是员工表示到写的时候就不知道些什么。总结原因还是内容不熟导致，建议尝试复习时打草稿默写加深印象，后续确认具体情况。</t>
  </si>
  <si>
    <t>洪七公</t>
  </si>
  <si>
    <t>员工刚过来不是未适应，太过紧张，部分员工roleplay说话时声音发抖。roleplay时还是以鼓励为主，增加员工自信心。</t>
  </si>
  <si>
    <t xml:space="preserve">谈话了解表达能力稍有欠缺。考试时很多题目只写一部分，员工表示不知道如何组织语言、记忆力较差背完就忘。总结原因还是内容不熟导致，建议在复习以及查看笔记时尝试默写，对于笔记中的话术多做参考。以及后续培训时多进行问答。
</t>
  </si>
  <si>
    <t>星期二</t>
  </si>
  <si>
    <t>DAY2</t>
  </si>
  <si>
    <t>复印上</t>
  </si>
  <si>
    <t>1.操作流程不熟
2.案例不熟
3.看机型的操作不全</t>
  </si>
  <si>
    <t>电话流程上想不到hold，多次强调后有很大改善。部分员工会忘记收集邮箱。</t>
  </si>
  <si>
    <t xml:space="preserve">学习态度一般。谈话沟通时当问到考试问题有些不耐烦，表示回去没有看题，早上来不及复习。建议回去如果没空，可以利用培训休息时间多看看，不懂的及时问，强调考试不及格的严重性。员工部分内容有些混淆，后面统一讲解后稍有改善。后续加强关注。
</t>
  </si>
  <si>
    <t>星期三</t>
  </si>
  <si>
    <t>DAY3</t>
  </si>
  <si>
    <t>复印下</t>
  </si>
  <si>
    <t>1.产品线未能很好掌握</t>
  </si>
  <si>
    <t>星期四</t>
  </si>
  <si>
    <t>DAY4</t>
  </si>
  <si>
    <t>打印上</t>
  </si>
  <si>
    <t>1.无法打印流程图未掌握
2.基本操作不熟</t>
  </si>
  <si>
    <t>星期五</t>
  </si>
  <si>
    <t>DAY5</t>
  </si>
  <si>
    <t>打印下</t>
  </si>
  <si>
    <t>1.看端口操作不熟
2.添加打印机不熟。</t>
  </si>
  <si>
    <t>传真</t>
  </si>
  <si>
    <t>W33</t>
  </si>
  <si>
    <t>W34</t>
  </si>
  <si>
    <t>考核内容</t>
  </si>
  <si>
    <t>评分标准</t>
  </si>
  <si>
    <t>葛贝贝</t>
  </si>
  <si>
    <t>张洋洋</t>
  </si>
  <si>
    <t>孟李艳</t>
  </si>
  <si>
    <t>朱玉霞</t>
  </si>
  <si>
    <t>薛文达</t>
  </si>
  <si>
    <t>李学霜</t>
  </si>
  <si>
    <t>平昕忆</t>
  </si>
  <si>
    <t>吴飞飞</t>
  </si>
  <si>
    <t>roleplay内容</t>
  </si>
  <si>
    <t>录入速度</t>
  </si>
  <si>
    <t>打分规则
3分：双手五指不看键盘
2分：双手五指要看键盘
1分：双手五指以下打字</t>
  </si>
  <si>
    <t>电脑操作能力</t>
  </si>
  <si>
    <t xml:space="preserve">打分规则
3分：掌握基本操作，界面熟悉
2分：了解基本操作，界面不熟 
1分：未掌握电脑基本操作 </t>
  </si>
  <si>
    <t>表达能力</t>
  </si>
  <si>
    <t>打分规则
3分:普通话标准、语言流畅、语速平缓、有亲和力
2分：
1分：普通话不标准（带方言，结巴），无法流畅表达。</t>
  </si>
  <si>
    <t>应变能力</t>
  </si>
  <si>
    <t>打分规则
3分：思维活跃，能灵活应用培训中的方式方法处理问题。对流程外的突发情况有较好的处理能力。
2分：对于突发情况知道该怎么问，怎么答。
1分：对于突发问题毫无头绪。（roleplay中出现冷场，自言自语等）</t>
  </si>
  <si>
    <t>技术掌握程度</t>
  </si>
  <si>
    <t>员工编号</t>
  </si>
  <si>
    <t>Mock Call Template - Sykes Changshu</t>
  </si>
  <si>
    <t>员工姓名</t>
  </si>
  <si>
    <t>赵楠</t>
  </si>
  <si>
    <t>苏静</t>
  </si>
  <si>
    <t>李骏</t>
  </si>
  <si>
    <t>顾羽婕</t>
  </si>
  <si>
    <t>张帅凯</t>
  </si>
  <si>
    <t>刘姮</t>
  </si>
  <si>
    <t>孙敏洁</t>
  </si>
  <si>
    <t>徐丽</t>
  </si>
  <si>
    <t>徐丽佳</t>
  </si>
  <si>
    <t>邵自航</t>
  </si>
  <si>
    <t>金晨</t>
  </si>
  <si>
    <t>严晔</t>
  </si>
  <si>
    <t>员工号</t>
  </si>
  <si>
    <t>问题类型</t>
  </si>
  <si>
    <t>无法开机，保修政策</t>
  </si>
  <si>
    <t>苏宁7天无理由退货</t>
  </si>
  <si>
    <t>新机使用</t>
  </si>
  <si>
    <t>墨盒装取</t>
  </si>
  <si>
    <t>无法打印</t>
  </si>
  <si>
    <t>墨盒漏墨</t>
  </si>
  <si>
    <t>打印问题</t>
  </si>
  <si>
    <t>打印全白</t>
  </si>
  <si>
    <t>2132驱动安装</t>
  </si>
  <si>
    <t>墨盒问题</t>
  </si>
  <si>
    <t>处理时长</t>
  </si>
  <si>
    <t>18分钟</t>
  </si>
  <si>
    <t>Record ID</t>
  </si>
  <si>
    <t>开头10</t>
  </si>
  <si>
    <t>开场白</t>
  </si>
  <si>
    <t>收集客户信息（电话，email，用户称呼）</t>
  </si>
  <si>
    <t>技术40</t>
  </si>
  <si>
    <t>确认和理解用户问题</t>
  </si>
  <si>
    <t>收集并核实客户所遇到的故障现象，如显示的错误信息，灯闪烁的状态，什么时候出现噪声等等。</t>
  </si>
  <si>
    <t xml:space="preserve">收集并核实与此故障有关的信息，以便可以更有效的解决客户问题，如机器最后一次工作是什么时候，这个故障是否重现等等。 </t>
  </si>
  <si>
    <t>掌握基本技术知识</t>
  </si>
  <si>
    <t>Troubleshooting（诊断思路）是否正确并有逻辑性</t>
  </si>
  <si>
    <t>解决方案正确并完整</t>
  </si>
  <si>
    <t>是否可以提供简便可行的solution</t>
  </si>
  <si>
    <t>沟通35</t>
  </si>
  <si>
    <t>礼貌态度</t>
  </si>
  <si>
    <t>有效倾听，如是否有抢话</t>
  </si>
  <si>
    <t>积极主动，自信，热情的应对，有专业水准</t>
  </si>
  <si>
    <t>语速语气语调，如口音</t>
  </si>
  <si>
    <t>工程师可以根据客户的理解水平，来提供适合客户的方案。</t>
  </si>
  <si>
    <t>同理心，如是否站在客户角度考虑问题</t>
  </si>
  <si>
    <t>基本流程10</t>
  </si>
  <si>
    <t>正确Hold及、派单、耗材流程、升级等流程</t>
  </si>
  <si>
    <t>结尾5</t>
  </si>
  <si>
    <t>确认问题及解决方案的结束语</t>
  </si>
  <si>
    <t>系统工具</t>
  </si>
  <si>
    <t>cdax系统使用（准确率和熟练度）</t>
  </si>
  <si>
    <t>workshop等资料工具的使用</t>
  </si>
  <si>
    <t>其他</t>
  </si>
  <si>
    <t>作为顾客打分，对整体服务评分。(0-10)</t>
  </si>
  <si>
    <t>总分A（top2来计算）</t>
  </si>
  <si>
    <t>总分B（以top2来计算，但加入了权重）</t>
  </si>
  <si>
    <t>总分C(总分制)</t>
  </si>
  <si>
    <t>备注</t>
  </si>
  <si>
    <t xml:space="preserve">1.语气平淡，缺乏热情及敬语 2.收集序列号方式太笼统 </t>
  </si>
  <si>
    <t>7天无理由退货一概不知，跟着用户跑题</t>
  </si>
  <si>
    <t>1.电话里面在自言自语，hold的时候在笑，出现反问用户，没有及时hold,出现冷场2.没有一开始跟用户收集型号，型号不知道在哪里找3.官网换货完全不知道</t>
  </si>
  <si>
    <t>1.在电话中缺少敬语，过分紧张2.对于装取墨盒不熟悉</t>
  </si>
  <si>
    <t xml:space="preserve">1.一直说你，电话冷场
2忘记换端口
3取消暂停的方法
</t>
  </si>
  <si>
    <t>1.一直在说你，电话冷场，Hold话术
2.技术流程有误，对于电脑系统不熟悉
3.保修，直接问用户有没有买过金牌，普通用户要求上门维修帮助用户派单</t>
  </si>
  <si>
    <t>1.冷场，语气有犹豫
2.墨盒加墨
3.联系京东客服，表示京东专业</t>
  </si>
  <si>
    <t>1.开场白太慢，机型一开始没有确认，多次冷场，偶尔有你，笑场,没有做到有效倾听
2.没有有效确认用户问题
3.对于售后解释话术有问题
4.DOA流程，没有及时升级</t>
  </si>
  <si>
    <t>1.有效倾听
2.替代9800的操作
3.未主动预约回电</t>
  </si>
  <si>
    <t>1.冷场比较严重，直接在电话中说有点紧张，没有合理的利用Mute，来电三次升级话术
2.没有第一时间主动核实用户的需求
3.没有有效倾听
4.不带用户直接操作，直接给出方案</t>
  </si>
  <si>
    <t>1.冷场
2.有效倾听，没有听清是此电脑
3.替代990c有问题</t>
  </si>
  <si>
    <t>1.不太自信（对于打印自检方式不自信不确认）    
2.冷场   
3.没确认墨盒的封条是否有去掉</t>
  </si>
  <si>
    <t>1.自检没去确认
2.Hold话术不标准、冷场</t>
  </si>
  <si>
    <t>1.礼貌用语，您，你不分，还有喂，清嗓子没按mute
2.对于Win10系统不熟悉时，没有及时想到其他办法
3.自检描述的不准确（取消键按住3秒，看到闪烁后松手即可）
4.解释话术太牵强了，对于USB接口的</t>
  </si>
  <si>
    <t>1.说话不流畅，太紧张
2.openning
3.对于压缩和安装理解有问题
4.对于技术方面没有思路
5.用户要求回电，也没有及时响应</t>
  </si>
  <si>
    <t>1.太紧张
2.用户表示要退机不走DOA</t>
  </si>
  <si>
    <t>* 使用1－5分别表示打分项目完成情况，4－5为达到要求</t>
  </si>
  <si>
    <t>* 作为顾客的打分使用类似AP Survey的打分</t>
  </si>
  <si>
    <t>* 如果系统工具项使用情况为No，但总分超过70，则需要加强系统工具使用情况才能上线</t>
  </si>
  <si>
    <t>* CIP 及格分数线为70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</si>
</sst>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mm/dd/yy;@"/>
    <numFmt numFmtId="178" formatCode="yyyy/m/d;@"/>
  </numFmts>
  <fonts count="29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1"/>
      <color indexed="8"/>
      <name val="宋体"/>
      <charset val="134"/>
    </font>
    <font>
      <b/>
      <sz val="12"/>
      <color indexed="10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0"/>
      <name val="Andale Sans UI"/>
      <charset val="134"/>
    </font>
    <font>
      <sz val="10"/>
      <color indexed="8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7"/>
        <bgColor indexed="31"/>
      </patternFill>
    </fill>
    <fill>
      <patternFill patternType="solid">
        <fgColor indexed="21"/>
        <bgColor indexed="49"/>
      </patternFill>
    </fill>
    <fill>
      <patternFill patternType="solid">
        <fgColor indexed="31"/>
        <bgColor indexed="42"/>
      </patternFill>
    </fill>
    <fill>
      <patternFill patternType="solid">
        <fgColor theme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theme="6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E76A1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17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27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2" fillId="31" borderId="32" applyNumberFormat="0" applyAlignment="0" applyProtection="0">
      <alignment vertical="center"/>
    </xf>
    <xf numFmtId="0" fontId="18" fillId="31" borderId="29" applyNumberFormat="0" applyAlignment="0" applyProtection="0">
      <alignment vertical="center"/>
    </xf>
    <xf numFmtId="0" fontId="13" fillId="18" borderId="31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9" fontId="1" fillId="0" borderId="0" applyFill="0" applyBorder="0" applyAlignment="0" applyProtection="0"/>
  </cellStyleXfs>
  <cellXfs count="87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42" applyBorder="1">
      <alignment vertical="center"/>
    </xf>
    <xf numFmtId="0" fontId="2" fillId="2" borderId="2" xfId="42" applyFill="1" applyBorder="1">
      <alignment vertical="center"/>
    </xf>
    <xf numFmtId="0" fontId="2" fillId="3" borderId="1" xfId="42" applyFill="1" applyBorder="1">
      <alignment vertical="center"/>
    </xf>
    <xf numFmtId="0" fontId="1" fillId="0" borderId="0" xfId="0" applyFont="1" applyFill="1" applyBorder="1" applyAlignment="1"/>
    <xf numFmtId="0" fontId="3" fillId="4" borderId="3" xfId="42" applyFont="1" applyFill="1" applyBorder="1" applyAlignment="1">
      <alignment vertical="center"/>
    </xf>
    <xf numFmtId="0" fontId="3" fillId="4" borderId="4" xfId="42" applyFont="1" applyFill="1" applyBorder="1" applyAlignment="1">
      <alignment vertical="center"/>
    </xf>
    <xf numFmtId="177" fontId="2" fillId="5" borderId="5" xfId="42" applyNumberFormat="1" applyFill="1" applyBorder="1" applyAlignment="1">
      <alignment horizontal="center" vertical="center"/>
    </xf>
    <xf numFmtId="0" fontId="4" fillId="4" borderId="5" xfId="42" applyFont="1" applyFill="1" applyBorder="1" applyAlignment="1">
      <alignment vertical="center"/>
    </xf>
    <xf numFmtId="0" fontId="5" fillId="6" borderId="6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2" fillId="3" borderId="5" xfId="42" applyFont="1" applyFill="1" applyBorder="1" applyAlignment="1">
      <alignment horizontal="center" vertical="center" wrapText="1"/>
    </xf>
    <xf numFmtId="0" fontId="2" fillId="3" borderId="1" xfId="42" applyFont="1" applyFill="1" applyBorder="1" applyAlignment="1">
      <alignment horizontal="center" vertical="center"/>
    </xf>
    <xf numFmtId="0" fontId="4" fillId="4" borderId="7" xfId="42" applyFont="1" applyFill="1" applyBorder="1" applyAlignment="1">
      <alignment vertical="center"/>
    </xf>
    <xf numFmtId="0" fontId="4" fillId="2" borderId="8" xfId="42" applyFont="1" applyFill="1" applyBorder="1" applyAlignment="1">
      <alignment vertical="center"/>
    </xf>
    <xf numFmtId="0" fontId="4" fillId="4" borderId="9" xfId="42" applyFont="1" applyFill="1" applyBorder="1" applyAlignment="1">
      <alignment vertical="center"/>
    </xf>
    <xf numFmtId="0" fontId="4" fillId="4" borderId="10" xfId="42" applyFont="1" applyFill="1" applyBorder="1">
      <alignment vertical="center"/>
    </xf>
    <xf numFmtId="0" fontId="4" fillId="4" borderId="11" xfId="42" applyFont="1" applyFill="1" applyBorder="1" applyAlignment="1">
      <alignment vertical="center"/>
    </xf>
    <xf numFmtId="0" fontId="4" fillId="4" borderId="12" xfId="42" applyFont="1" applyFill="1" applyBorder="1">
      <alignment vertical="center"/>
    </xf>
    <xf numFmtId="0" fontId="2" fillId="3" borderId="13" xfId="42" applyFill="1" applyBorder="1">
      <alignment vertical="center"/>
    </xf>
    <xf numFmtId="0" fontId="4" fillId="4" borderId="14" xfId="42" applyFont="1" applyFill="1" applyBorder="1" applyAlignment="1">
      <alignment vertical="center"/>
    </xf>
    <xf numFmtId="0" fontId="6" fillId="4" borderId="12" xfId="42" applyFont="1" applyFill="1" applyBorder="1" applyAlignment="1">
      <alignment vertical="center" wrapText="1"/>
    </xf>
    <xf numFmtId="0" fontId="4" fillId="4" borderId="15" xfId="42" applyFont="1" applyFill="1" applyBorder="1" applyAlignment="1">
      <alignment vertical="center"/>
    </xf>
    <xf numFmtId="0" fontId="4" fillId="4" borderId="5" xfId="42" applyFont="1" applyFill="1" applyBorder="1" applyAlignment="1">
      <alignment horizontal="center" vertical="center"/>
    </xf>
    <xf numFmtId="0" fontId="4" fillId="4" borderId="15" xfId="42" applyFont="1" applyFill="1" applyBorder="1" applyAlignment="1">
      <alignment horizontal="center" vertical="center"/>
    </xf>
    <xf numFmtId="0" fontId="4" fillId="2" borderId="14" xfId="42" applyFont="1" applyFill="1" applyBorder="1" applyAlignment="1">
      <alignment vertical="center"/>
    </xf>
    <xf numFmtId="0" fontId="4" fillId="2" borderId="12" xfId="42" applyFont="1" applyFill="1" applyBorder="1">
      <alignment vertical="center"/>
    </xf>
    <xf numFmtId="0" fontId="4" fillId="2" borderId="11" xfId="42" applyFont="1" applyFill="1" applyBorder="1" applyAlignment="1">
      <alignment vertical="center"/>
    </xf>
    <xf numFmtId="0" fontId="4" fillId="2" borderId="16" xfId="42" applyFont="1" applyFill="1" applyBorder="1" applyAlignment="1">
      <alignment horizontal="center" vertical="center"/>
    </xf>
    <xf numFmtId="0" fontId="4" fillId="4" borderId="17" xfId="42" applyFont="1" applyFill="1" applyBorder="1" applyAlignment="1">
      <alignment vertical="center"/>
    </xf>
    <xf numFmtId="0" fontId="4" fillId="4" borderId="18" xfId="42" applyFont="1" applyFill="1" applyBorder="1" applyAlignment="1">
      <alignment vertical="center"/>
    </xf>
    <xf numFmtId="10" fontId="2" fillId="7" borderId="5" xfId="50" applyNumberFormat="1" applyFont="1" applyFill="1" applyBorder="1" applyAlignment="1" applyProtection="1">
      <alignment horizontal="center" vertical="center"/>
    </xf>
    <xf numFmtId="0" fontId="4" fillId="4" borderId="19" xfId="42" applyFont="1" applyFill="1" applyBorder="1" applyAlignment="1">
      <alignment vertical="center"/>
    </xf>
    <xf numFmtId="0" fontId="4" fillId="4" borderId="20" xfId="42" applyFont="1" applyFill="1" applyBorder="1" applyAlignment="1">
      <alignment vertical="center"/>
    </xf>
    <xf numFmtId="0" fontId="2" fillId="3" borderId="21" xfId="42" applyFont="1" applyFill="1" applyBorder="1" applyAlignment="1">
      <alignment vertical="center" wrapText="1"/>
    </xf>
    <xf numFmtId="0" fontId="2" fillId="0" borderId="0" xfId="42">
      <alignment vertical="center"/>
    </xf>
    <xf numFmtId="0" fontId="2" fillId="0" borderId="0" xfId="42" applyFont="1">
      <alignment vertical="center"/>
    </xf>
    <xf numFmtId="0" fontId="2" fillId="0" borderId="0" xfId="42" applyFill="1" applyBorder="1">
      <alignment vertical="center"/>
    </xf>
    <xf numFmtId="0" fontId="2" fillId="0" borderId="18" xfId="42" applyBorder="1">
      <alignment vertical="center"/>
    </xf>
    <xf numFmtId="0" fontId="2" fillId="2" borderId="22" xfId="42" applyFill="1" applyBorder="1">
      <alignment vertical="center"/>
    </xf>
    <xf numFmtId="0" fontId="2" fillId="3" borderId="18" xfId="42" applyFill="1" applyBorder="1">
      <alignment vertical="center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8" borderId="23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178" fontId="0" fillId="10" borderId="6" xfId="0" applyNumberFormat="1" applyFill="1" applyBorder="1" applyAlignment="1">
      <alignment horizontal="center" vertical="center"/>
    </xf>
    <xf numFmtId="14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0" fillId="11" borderId="6" xfId="0" applyNumberFormat="1" applyFill="1" applyBorder="1" applyAlignment="1">
      <alignment horizontal="center" vertical="center"/>
    </xf>
    <xf numFmtId="14" fontId="0" fillId="11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176" fontId="0" fillId="6" borderId="23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23" xfId="0" applyFill="1" applyBorder="1" applyAlignment="1">
      <alignment horizontal="left" vertical="center"/>
    </xf>
    <xf numFmtId="176" fontId="0" fillId="0" borderId="6" xfId="0" applyNumberFormat="1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0" fillId="0" borderId="25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176" fontId="0" fillId="0" borderId="2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6" borderId="23" xfId="0" applyFill="1" applyBorder="1">
      <alignment vertical="center"/>
    </xf>
    <xf numFmtId="0" fontId="0" fillId="6" borderId="23" xfId="0" applyFill="1" applyBorder="1" applyAlignment="1">
      <alignment vertical="center"/>
    </xf>
    <xf numFmtId="0" fontId="0" fillId="0" borderId="26" xfId="0" applyBorder="1">
      <alignment vertical="center"/>
    </xf>
    <xf numFmtId="0" fontId="0" fillId="0" borderId="6" xfId="0" applyBorder="1">
      <alignment vertical="center"/>
    </xf>
    <xf numFmtId="0" fontId="0" fillId="0" borderId="6" xfId="0" applyBorder="1" applyAlignment="1">
      <alignment vertical="center"/>
    </xf>
    <xf numFmtId="10" fontId="0" fillId="0" borderId="0" xfId="0" applyNumberFormat="1">
      <alignment vertical="center"/>
    </xf>
    <xf numFmtId="10" fontId="0" fillId="14" borderId="6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 applyProtection="1">
      <alignment horizontal="center" vertical="center"/>
      <protection locked="0"/>
    </xf>
    <xf numFmtId="0" fontId="9" fillId="15" borderId="6" xfId="0" applyFont="1" applyFill="1" applyBorder="1" applyAlignment="1" applyProtection="1">
      <alignment horizontal="center" vertical="center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Percent 2" xfId="50"/>
  </cellStyles>
  <dxfs count="4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colors>
    <mruColors>
      <color rgb="00E76A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30"/>
  <sheetViews>
    <sheetView workbookViewId="0">
      <selection activeCell="E34" sqref="E34"/>
    </sheetView>
  </sheetViews>
  <sheetFormatPr defaultColWidth="9" defaultRowHeight="13.5"/>
  <cols>
    <col min="2" max="2" width="12.625" style="83"/>
    <col min="3" max="5" width="9" style="83"/>
    <col min="7" max="7" width="12.625" style="83"/>
    <col min="8" max="21" width="9" style="83"/>
  </cols>
  <sheetData>
    <row r="2" spans="2:19">
      <c r="B2" s="84" t="e">
        <f>#REF!</f>
        <v>#REF!</v>
      </c>
      <c r="C2" s="84" t="e">
        <f>#REF!</f>
        <v>#REF!</v>
      </c>
      <c r="D2" s="84" t="e">
        <f>#REF!</f>
        <v>#REF!</v>
      </c>
      <c r="E2" s="84" t="e">
        <f>#REF!</f>
        <v>#REF!</v>
      </c>
      <c r="F2" s="84" t="e">
        <f>#REF!</f>
        <v>#REF!</v>
      </c>
      <c r="G2" s="84" t="e">
        <f>#REF!</f>
        <v>#REF!</v>
      </c>
      <c r="H2" s="84" t="e">
        <f>#REF!</f>
        <v>#REF!</v>
      </c>
      <c r="I2" s="84" t="e">
        <f>#REF!</f>
        <v>#REF!</v>
      </c>
      <c r="J2" s="84" t="e">
        <f>#REF!</f>
        <v>#REF!</v>
      </c>
      <c r="K2" s="84" t="e">
        <f>#REF!</f>
        <v>#REF!</v>
      </c>
      <c r="L2" s="84" t="e">
        <f>#REF!</f>
        <v>#REF!</v>
      </c>
      <c r="M2" s="84" t="e">
        <f>#REF!</f>
        <v>#REF!</v>
      </c>
      <c r="N2" s="84" t="e">
        <f>#REF!</f>
        <v>#REF!</v>
      </c>
      <c r="O2" s="84" t="e">
        <f>#REF!</f>
        <v>#REF!</v>
      </c>
      <c r="P2" s="84" t="e">
        <f>#REF!</f>
        <v>#REF!</v>
      </c>
      <c r="Q2" s="84" t="e">
        <f>#REF!</f>
        <v>#REF!</v>
      </c>
      <c r="R2" s="84" t="e">
        <f>#REF!</f>
        <v>#REF!</v>
      </c>
      <c r="S2" s="84" t="e">
        <f>#REF!</f>
        <v>#REF!</v>
      </c>
    </row>
    <row r="3" spans="1:21">
      <c r="A3" s="85" t="s">
        <v>0</v>
      </c>
      <c r="B3" s="83" t="e">
        <f>#REF!/#REF!</f>
        <v>#REF!</v>
      </c>
      <c r="C3" s="83" t="e">
        <f>#REF!/#REF!</f>
        <v>#REF!</v>
      </c>
      <c r="D3" s="83" t="e">
        <f>#REF!/#REF!</f>
        <v>#REF!</v>
      </c>
      <c r="E3" s="83" t="e">
        <f>#REF!/#REF!</f>
        <v>#REF!</v>
      </c>
      <c r="F3" s="83" t="e">
        <f>#REF!/#REF!</f>
        <v>#REF!</v>
      </c>
      <c r="G3" s="83" t="e">
        <f>#REF!/#REF!</f>
        <v>#REF!</v>
      </c>
      <c r="H3" s="83" t="e">
        <f>#REF!/#REF!</f>
        <v>#REF!</v>
      </c>
      <c r="I3" s="83" t="e">
        <f>#REF!/#REF!</f>
        <v>#REF!</v>
      </c>
      <c r="J3" s="83" t="e">
        <f>#REF!/#REF!</f>
        <v>#REF!</v>
      </c>
      <c r="K3" s="83" t="e">
        <f>#REF!/#REF!</f>
        <v>#REF!</v>
      </c>
      <c r="L3" s="83" t="e">
        <f>#REF!/#REF!</f>
        <v>#REF!</v>
      </c>
      <c r="M3" s="83" t="e">
        <f>#REF!/#REF!</f>
        <v>#REF!</v>
      </c>
      <c r="N3" s="83" t="e">
        <f>#REF!/#REF!</f>
        <v>#REF!</v>
      </c>
      <c r="O3" s="83" t="e">
        <f>#REF!/#REF!</f>
        <v>#REF!</v>
      </c>
      <c r="P3" s="83" t="e">
        <f>#REF!/#REF!</f>
        <v>#REF!</v>
      </c>
      <c r="Q3" s="83" t="e">
        <f>#REF!/#REF!</f>
        <v>#REF!</v>
      </c>
      <c r="R3" s="83" t="e">
        <f>#REF!/#REF!</f>
        <v>#REF!</v>
      </c>
      <c r="S3" s="83" t="e">
        <f>#REF!/#REF!</f>
        <v>#REF!</v>
      </c>
      <c r="T3" s="83" t="e">
        <f>#REF!/#REF!</f>
        <v>#REF!</v>
      </c>
      <c r="U3" s="83" t="e">
        <f>#REF!/#REF!</f>
        <v>#REF!</v>
      </c>
    </row>
    <row r="4" spans="1:17">
      <c r="A4" s="85" t="s">
        <v>1</v>
      </c>
      <c r="B4" s="83" t="e">
        <f>#REF!/#REF!</f>
        <v>#REF!</v>
      </c>
      <c r="C4" s="83" t="e">
        <f>#REF!/#REF!</f>
        <v>#REF!</v>
      </c>
      <c r="D4" s="83" t="e">
        <f>#REF!/#REF!</f>
        <v>#REF!</v>
      </c>
      <c r="E4" s="83" t="e">
        <f>#REF!/#REF!</f>
        <v>#REF!</v>
      </c>
      <c r="F4" s="83" t="e">
        <f>#REF!/#REF!</f>
        <v>#REF!</v>
      </c>
      <c r="G4" s="83" t="e">
        <f>#REF!/#REF!</f>
        <v>#REF!</v>
      </c>
      <c r="H4" s="83" t="e">
        <f>#REF!/#REF!</f>
        <v>#REF!</v>
      </c>
      <c r="I4" s="83" t="e">
        <f>#REF!/#REF!</f>
        <v>#REF!</v>
      </c>
      <c r="J4" s="83" t="e">
        <f>#REF!/#REF!</f>
        <v>#REF!</v>
      </c>
      <c r="K4" s="83" t="e">
        <f>#REF!/#REF!</f>
        <v>#REF!</v>
      </c>
      <c r="L4" s="83" t="e">
        <f>#REF!/#REF!</f>
        <v>#REF!</v>
      </c>
      <c r="M4" s="83" t="e">
        <f>#REF!/#REF!</f>
        <v>#REF!</v>
      </c>
      <c r="N4" s="83" t="e">
        <f>#REF!/#REF!</f>
        <v>#REF!</v>
      </c>
      <c r="O4" s="83" t="e">
        <f>#REF!/#REF!</f>
        <v>#REF!</v>
      </c>
      <c r="P4" s="83" t="e">
        <f>#REF!/#REF!</f>
        <v>#REF!</v>
      </c>
      <c r="Q4" s="83" t="e">
        <f>#REF!/#REF!</f>
        <v>#REF!</v>
      </c>
    </row>
    <row r="5" spans="1:17">
      <c r="A5" s="85" t="s">
        <v>2</v>
      </c>
      <c r="B5" s="83" t="e">
        <f>#REF!/#REF!</f>
        <v>#REF!</v>
      </c>
      <c r="C5" s="83" t="e">
        <f>#REF!/#REF!</f>
        <v>#REF!</v>
      </c>
      <c r="D5" s="83" t="e">
        <f>#REF!/#REF!</f>
        <v>#REF!</v>
      </c>
      <c r="E5" s="83" t="e">
        <f>#REF!/#REF!</f>
        <v>#REF!</v>
      </c>
      <c r="F5" s="83" t="e">
        <f>#REF!/#REF!</f>
        <v>#REF!</v>
      </c>
      <c r="G5" s="83" t="e">
        <f>#REF!/#REF!</f>
        <v>#REF!</v>
      </c>
      <c r="H5" s="83" t="e">
        <f>#REF!/#REF!</f>
        <v>#REF!</v>
      </c>
      <c r="I5" s="83" t="e">
        <f>#REF!/#REF!</f>
        <v>#REF!</v>
      </c>
      <c r="J5" s="83" t="e">
        <f>#REF!/#REF!</f>
        <v>#REF!</v>
      </c>
      <c r="K5" s="83" t="e">
        <f>#REF!/#REF!</f>
        <v>#REF!</v>
      </c>
      <c r="L5" s="83" t="e">
        <f>#REF!/#REF!</f>
        <v>#REF!</v>
      </c>
      <c r="M5" s="83" t="e">
        <f>#REF!/#REF!</f>
        <v>#REF!</v>
      </c>
      <c r="N5" s="83" t="e">
        <f>#REF!/#REF!</f>
        <v>#REF!</v>
      </c>
      <c r="O5" s="83" t="e">
        <f>#REF!/#REF!</f>
        <v>#REF!</v>
      </c>
      <c r="P5" s="83" t="e">
        <f>#REF!/#REF!</f>
        <v>#REF!</v>
      </c>
      <c r="Q5" s="83" t="e">
        <f>#REF!/#REF!</f>
        <v>#REF!</v>
      </c>
    </row>
    <row r="6" spans="1:17">
      <c r="A6" s="85" t="s">
        <v>3</v>
      </c>
      <c r="B6" s="83" t="e">
        <f>#REF!/#REF!</f>
        <v>#REF!</v>
      </c>
      <c r="C6" s="83" t="e">
        <f>#REF!/#REF!</f>
        <v>#REF!</v>
      </c>
      <c r="D6" s="83" t="e">
        <f>#REF!/#REF!</f>
        <v>#REF!</v>
      </c>
      <c r="E6" s="83" t="e">
        <f>#REF!/#REF!</f>
        <v>#REF!</v>
      </c>
      <c r="F6" s="83" t="e">
        <f>#REF!/#REF!</f>
        <v>#REF!</v>
      </c>
      <c r="G6" s="83" t="e">
        <f>#REF!/#REF!</f>
        <v>#REF!</v>
      </c>
      <c r="H6" s="83" t="e">
        <f>#REF!/#REF!</f>
        <v>#REF!</v>
      </c>
      <c r="I6" s="83" t="e">
        <f>#REF!/#REF!</f>
        <v>#REF!</v>
      </c>
      <c r="J6" s="83" t="e">
        <f>#REF!/#REF!</f>
        <v>#REF!</v>
      </c>
      <c r="K6" s="83" t="e">
        <f>#REF!/#REF!</f>
        <v>#REF!</v>
      </c>
      <c r="L6" s="83" t="e">
        <f>#REF!/#REF!</f>
        <v>#REF!</v>
      </c>
      <c r="M6" s="83" t="e">
        <f>#REF!/#REF!</f>
        <v>#REF!</v>
      </c>
      <c r="N6" s="83" t="e">
        <f>#REF!/#REF!</f>
        <v>#REF!</v>
      </c>
      <c r="O6" s="83" t="e">
        <f>#REF!/#REF!</f>
        <v>#REF!</v>
      </c>
      <c r="P6" s="83" t="e">
        <f>#REF!/#REF!</f>
        <v>#REF!</v>
      </c>
      <c r="Q6" s="83" t="e">
        <f>#REF!/#REF!</f>
        <v>#REF!</v>
      </c>
    </row>
    <row r="7" spans="1:17">
      <c r="A7" s="85" t="s">
        <v>4</v>
      </c>
      <c r="B7" s="83" t="e">
        <f>#REF!/#REF!</f>
        <v>#REF!</v>
      </c>
      <c r="C7" s="83" t="e">
        <f>#REF!/#REF!</f>
        <v>#REF!</v>
      </c>
      <c r="D7" s="83" t="e">
        <f>#REF!/#REF!</f>
        <v>#REF!</v>
      </c>
      <c r="E7" s="83" t="e">
        <f>#REF!/#REF!</f>
        <v>#REF!</v>
      </c>
      <c r="F7" s="83" t="e">
        <f>#REF!/#REF!</f>
        <v>#REF!</v>
      </c>
      <c r="G7" s="83" t="e">
        <f>#REF!/#REF!</f>
        <v>#REF!</v>
      </c>
      <c r="H7" s="83" t="e">
        <f>#REF!/#REF!</f>
        <v>#REF!</v>
      </c>
      <c r="I7" s="83" t="e">
        <f>#REF!/#REF!</f>
        <v>#REF!</v>
      </c>
      <c r="J7" s="83" t="e">
        <f>#REF!/#REF!</f>
        <v>#REF!</v>
      </c>
      <c r="K7" s="83" t="e">
        <f>#REF!/#REF!</f>
        <v>#REF!</v>
      </c>
      <c r="L7" s="83" t="e">
        <f>#REF!/#REF!</f>
        <v>#REF!</v>
      </c>
      <c r="M7" s="83" t="e">
        <f>#REF!/#REF!</f>
        <v>#REF!</v>
      </c>
      <c r="N7" s="83" t="e">
        <f>#REF!/#REF!</f>
        <v>#REF!</v>
      </c>
      <c r="O7" s="83" t="e">
        <f>#REF!/#REF!</f>
        <v>#REF!</v>
      </c>
      <c r="P7" s="83" t="e">
        <f>#REF!/#REF!</f>
        <v>#REF!</v>
      </c>
      <c r="Q7" s="83">
        <v>0</v>
      </c>
    </row>
    <row r="8" spans="1:17">
      <c r="A8" s="85" t="s">
        <v>5</v>
      </c>
      <c r="B8" s="83" t="e">
        <f>#REF!/#REF!</f>
        <v>#REF!</v>
      </c>
      <c r="C8" s="83" t="e">
        <f>#REF!/#REF!</f>
        <v>#REF!</v>
      </c>
      <c r="D8" s="83" t="e">
        <f>#REF!/#REF!</f>
        <v>#REF!</v>
      </c>
      <c r="E8" s="83" t="e">
        <f>#REF!/#REF!</f>
        <v>#REF!</v>
      </c>
      <c r="F8" s="83" t="e">
        <f>#REF!/#REF!</f>
        <v>#REF!</v>
      </c>
      <c r="G8" s="83" t="e">
        <f>#REF!/#REF!</f>
        <v>#REF!</v>
      </c>
      <c r="H8" s="83" t="e">
        <f>#REF!/#REF!</f>
        <v>#REF!</v>
      </c>
      <c r="I8" s="83" t="e">
        <f>#REF!/#REF!</f>
        <v>#REF!</v>
      </c>
      <c r="J8" s="83" t="e">
        <f>#REF!/#REF!</f>
        <v>#REF!</v>
      </c>
      <c r="K8" s="83" t="e">
        <f>#REF!/#REF!</f>
        <v>#REF!</v>
      </c>
      <c r="L8" s="83" t="e">
        <f>#REF!/#REF!</f>
        <v>#REF!</v>
      </c>
      <c r="M8" s="83" t="e">
        <f>#REF!/#REF!</f>
        <v>#REF!</v>
      </c>
      <c r="N8" s="83" t="e">
        <f>#REF!/#REF!</f>
        <v>#REF!</v>
      </c>
      <c r="O8" s="83" t="e">
        <f>#REF!/#REF!</f>
        <v>#REF!</v>
      </c>
      <c r="P8" s="83" t="e">
        <f>#REF!/#REF!</f>
        <v>#REF!</v>
      </c>
      <c r="Q8" s="83" t="e">
        <f>#REF!/#REF!</f>
        <v>#REF!</v>
      </c>
    </row>
    <row r="9" spans="1:16">
      <c r="A9" s="85" t="s">
        <v>6</v>
      </c>
      <c r="B9" s="83" t="e">
        <f>#REF!/#REF!</f>
        <v>#REF!</v>
      </c>
      <c r="C9" s="83" t="e">
        <f>#REF!/#REF!</f>
        <v>#REF!</v>
      </c>
      <c r="D9" s="83" t="e">
        <f>#REF!/#REF!</f>
        <v>#REF!</v>
      </c>
      <c r="E9" s="83" t="e">
        <f>#REF!/#REF!</f>
        <v>#REF!</v>
      </c>
      <c r="F9" s="83" t="e">
        <f>#REF!/#REF!</f>
        <v>#REF!</v>
      </c>
      <c r="G9" s="83" t="e">
        <f>#REF!/#REF!</f>
        <v>#REF!</v>
      </c>
      <c r="H9" s="83" t="e">
        <f>#REF!/#REF!</f>
        <v>#REF!</v>
      </c>
      <c r="I9" s="83" t="e">
        <f>#REF!/#REF!</f>
        <v>#REF!</v>
      </c>
      <c r="J9" s="83" t="e">
        <f>#REF!/#REF!</f>
        <v>#REF!</v>
      </c>
      <c r="K9" s="83" t="e">
        <f>#REF!/#REF!</f>
        <v>#REF!</v>
      </c>
      <c r="L9" s="83" t="e">
        <f>#REF!/#REF!</f>
        <v>#REF!</v>
      </c>
      <c r="M9" s="83" t="e">
        <f>#REF!/#REF!</f>
        <v>#REF!</v>
      </c>
      <c r="N9" s="83" t="e">
        <f>#REF!/#REF!</f>
        <v>#REF!</v>
      </c>
      <c r="O9" s="83" t="e">
        <f>#REF!/#REF!</f>
        <v>#REF!</v>
      </c>
      <c r="P9" s="83" t="e">
        <f>#REF!/#REF!</f>
        <v>#REF!</v>
      </c>
    </row>
    <row r="10" spans="1:4">
      <c r="A10" s="86" t="s">
        <v>7</v>
      </c>
      <c r="B10" s="83" t="e">
        <f>#REF!/#REF!</f>
        <v>#REF!</v>
      </c>
      <c r="C10" s="83" t="e">
        <f>#REF!/#REF!</f>
        <v>#REF!</v>
      </c>
      <c r="D10" s="83" t="e">
        <f>#REF!/#REF!</f>
        <v>#REF!</v>
      </c>
    </row>
    <row r="30" spans="1:1">
      <c r="A30" t="s">
        <v>8</v>
      </c>
    </row>
  </sheetData>
  <conditionalFormatting sqref="B3:B10">
    <cfRule type="expression" dxfId="0" priority="2">
      <formula>"0&lt;B$3&lt;80%"</formula>
    </cfRule>
    <cfRule type="expression" dxfId="1" priority="3">
      <formula>B3=100%</formula>
    </cfRule>
  </conditionalFormatting>
  <conditionalFormatting sqref="C3:C10">
    <cfRule type="expression" dxfId="1" priority="1">
      <formula>"C3=100%"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3"/>
  <sheetViews>
    <sheetView tabSelected="1" zoomScale="130" zoomScaleNormal="130" topLeftCell="A16" workbookViewId="0">
      <pane xSplit="6" topLeftCell="S1" activePane="topRight" state="frozen"/>
      <selection/>
      <selection pane="topRight" activeCell="T45" sqref="T45"/>
    </sheetView>
  </sheetViews>
  <sheetFormatPr defaultColWidth="9" defaultRowHeight="13.5"/>
  <cols>
    <col min="1" max="1" width="12.8833333333333" style="43" customWidth="1"/>
    <col min="2" max="3" width="11.5" style="43"/>
    <col min="4" max="4" width="12.125" style="43" customWidth="1"/>
    <col min="5" max="5" width="11.05" customWidth="1"/>
    <col min="6" max="6" width="13.875" customWidth="1"/>
    <col min="7" max="7" width="14.25" customWidth="1"/>
    <col min="8" max="8" width="24.1333333333333" customWidth="1"/>
    <col min="9" max="9" width="19.75" customWidth="1"/>
    <col min="10" max="10" width="26.1583333333333" customWidth="1"/>
    <col min="11" max="11" width="19.225" customWidth="1"/>
    <col min="12" max="12" width="24.625" customWidth="1"/>
    <col min="13" max="13" width="19.375" customWidth="1"/>
    <col min="14" max="14" width="17.5" customWidth="1"/>
    <col min="15" max="15" width="19.125" customWidth="1"/>
    <col min="16" max="16" width="26.3" customWidth="1"/>
    <col min="17" max="17" width="22.7833333333333" customWidth="1"/>
    <col min="18" max="18" width="16.9166666666667" customWidth="1"/>
    <col min="19" max="19" width="9.03333333333333" style="43" customWidth="1"/>
    <col min="20" max="20" width="10.375" style="43" customWidth="1"/>
    <col min="21" max="21" width="7.79166666666667" style="43" customWidth="1"/>
    <col min="22" max="22" width="8.16666666666667" style="49" customWidth="1"/>
    <col min="23" max="23" width="9.23333333333333" style="43" customWidth="1"/>
    <col min="24" max="24" width="17.25" style="50" customWidth="1"/>
    <col min="25" max="25" width="16.625" customWidth="1"/>
    <col min="26" max="26" width="20.575" customWidth="1"/>
    <col min="27" max="27" width="19.5166666666667" style="51" customWidth="1"/>
  </cols>
  <sheetData>
    <row r="1" spans="1:27">
      <c r="A1" s="52" t="s">
        <v>9</v>
      </c>
      <c r="B1" s="52" t="s">
        <v>10</v>
      </c>
      <c r="C1" s="52" t="s">
        <v>11</v>
      </c>
      <c r="D1" s="53" t="s">
        <v>12</v>
      </c>
      <c r="E1" s="53" t="s">
        <v>13</v>
      </c>
      <c r="F1" s="54" t="s">
        <v>14</v>
      </c>
      <c r="G1" s="54" t="s">
        <v>15</v>
      </c>
      <c r="H1" s="54" t="s">
        <v>16</v>
      </c>
      <c r="I1" s="54" t="s">
        <v>17</v>
      </c>
      <c r="J1" s="54" t="s">
        <v>18</v>
      </c>
      <c r="K1" s="54" t="s">
        <v>19</v>
      </c>
      <c r="L1" s="64" t="s">
        <v>20</v>
      </c>
      <c r="M1" s="64" t="s">
        <v>21</v>
      </c>
      <c r="N1" s="64" t="s">
        <v>22</v>
      </c>
      <c r="O1" s="64" t="s">
        <v>23</v>
      </c>
      <c r="P1" s="64" t="s">
        <v>24</v>
      </c>
      <c r="Q1" s="64" t="s">
        <v>25</v>
      </c>
      <c r="R1" s="65" t="s">
        <v>26</v>
      </c>
      <c r="S1" s="53" t="s">
        <v>27</v>
      </c>
      <c r="T1" s="53" t="s">
        <v>28</v>
      </c>
      <c r="U1" s="53" t="s">
        <v>29</v>
      </c>
      <c r="V1" s="66" t="s">
        <v>30</v>
      </c>
      <c r="W1" s="67" t="s">
        <v>31</v>
      </c>
      <c r="X1" s="68" t="s">
        <v>32</v>
      </c>
      <c r="Y1" s="78" t="s">
        <v>33</v>
      </c>
      <c r="Z1" s="78" t="s">
        <v>34</v>
      </c>
      <c r="AA1" s="79" t="s">
        <v>35</v>
      </c>
    </row>
    <row r="2" spans="1:27">
      <c r="A2" s="55">
        <v>43447</v>
      </c>
      <c r="B2" s="56" t="s">
        <v>36</v>
      </c>
      <c r="C2" s="56" t="s">
        <v>37</v>
      </c>
      <c r="D2" s="57" t="s">
        <v>38</v>
      </c>
      <c r="E2" s="57" t="s">
        <v>39</v>
      </c>
      <c r="F2" s="57" t="s">
        <v>40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>
        <v>100</v>
      </c>
      <c r="T2" s="58">
        <f>S2*0.8</f>
        <v>80</v>
      </c>
      <c r="U2" s="58">
        <v>70</v>
      </c>
      <c r="V2" s="69">
        <f>U2/S2</f>
        <v>0.7</v>
      </c>
      <c r="W2" s="58" t="s">
        <v>41</v>
      </c>
      <c r="X2" s="70" t="s">
        <v>42</v>
      </c>
      <c r="Y2" s="80"/>
      <c r="Z2" s="81" t="s">
        <v>43</v>
      </c>
      <c r="AA2" s="82" t="s">
        <v>44</v>
      </c>
    </row>
    <row r="3" spans="1:27">
      <c r="A3" s="55">
        <v>43447</v>
      </c>
      <c r="B3" s="56" t="s">
        <v>36</v>
      </c>
      <c r="C3" s="56" t="s">
        <v>37</v>
      </c>
      <c r="D3" s="57" t="s">
        <v>38</v>
      </c>
      <c r="E3" s="57" t="s">
        <v>39</v>
      </c>
      <c r="F3" s="57" t="s">
        <v>45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58">
        <v>100</v>
      </c>
      <c r="T3" s="58">
        <f t="shared" ref="T3:T43" si="0">S3*0.8</f>
        <v>80</v>
      </c>
      <c r="U3" s="58">
        <v>71</v>
      </c>
      <c r="V3" s="69">
        <f t="shared" ref="V3:V43" si="1">U3/S3</f>
        <v>0.71</v>
      </c>
      <c r="W3" s="58" t="s">
        <v>46</v>
      </c>
      <c r="X3" s="71"/>
      <c r="Y3" s="80"/>
      <c r="Z3" s="81" t="s">
        <v>47</v>
      </c>
      <c r="AA3" s="82" t="s">
        <v>48</v>
      </c>
    </row>
    <row r="4" spans="1:27">
      <c r="A4" s="55">
        <v>43447</v>
      </c>
      <c r="B4" s="56" t="s">
        <v>36</v>
      </c>
      <c r="C4" s="56" t="s">
        <v>37</v>
      </c>
      <c r="D4" s="57" t="s">
        <v>38</v>
      </c>
      <c r="E4" s="57" t="s">
        <v>39</v>
      </c>
      <c r="F4" s="57" t="s">
        <v>49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58">
        <v>100</v>
      </c>
      <c r="T4" s="58">
        <f t="shared" si="0"/>
        <v>80</v>
      </c>
      <c r="U4" s="58">
        <v>100</v>
      </c>
      <c r="V4" s="69">
        <f t="shared" si="1"/>
        <v>1</v>
      </c>
      <c r="W4" s="58" t="s">
        <v>41</v>
      </c>
      <c r="X4" s="71"/>
      <c r="Y4" s="80"/>
      <c r="Z4" s="81" t="s">
        <v>50</v>
      </c>
      <c r="AA4" s="82" t="s">
        <v>51</v>
      </c>
    </row>
    <row r="5" spans="1:27">
      <c r="A5" s="55">
        <v>43447</v>
      </c>
      <c r="B5" s="56" t="s">
        <v>36</v>
      </c>
      <c r="C5" s="56" t="s">
        <v>37</v>
      </c>
      <c r="D5" s="57" t="s">
        <v>38</v>
      </c>
      <c r="E5" s="57" t="s">
        <v>39</v>
      </c>
      <c r="F5" s="57" t="s">
        <v>52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58">
        <v>100</v>
      </c>
      <c r="T5" s="58">
        <f t="shared" si="0"/>
        <v>80</v>
      </c>
      <c r="U5" s="58">
        <v>85</v>
      </c>
      <c r="V5" s="69">
        <f t="shared" si="1"/>
        <v>0.85</v>
      </c>
      <c r="W5" s="58" t="s">
        <v>41</v>
      </c>
      <c r="X5" s="71"/>
      <c r="Y5" s="80"/>
      <c r="Z5" s="82" t="s">
        <v>53</v>
      </c>
      <c r="AA5" s="82" t="s">
        <v>54</v>
      </c>
    </row>
    <row r="6" spans="1:27">
      <c r="A6" s="55">
        <v>43447</v>
      </c>
      <c r="B6" s="56" t="s">
        <v>36</v>
      </c>
      <c r="C6" s="56" t="s">
        <v>37</v>
      </c>
      <c r="D6" s="57" t="s">
        <v>38</v>
      </c>
      <c r="E6" s="57" t="s">
        <v>39</v>
      </c>
      <c r="F6" s="57" t="s">
        <v>55</v>
      </c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58">
        <v>100</v>
      </c>
      <c r="T6" s="58">
        <f t="shared" si="0"/>
        <v>80</v>
      </c>
      <c r="U6" s="58">
        <v>98</v>
      </c>
      <c r="V6" s="69">
        <f t="shared" si="1"/>
        <v>0.98</v>
      </c>
      <c r="W6" s="58" t="s">
        <v>41</v>
      </c>
      <c r="X6" s="71"/>
      <c r="Y6" s="80"/>
      <c r="Z6" s="82" t="s">
        <v>56</v>
      </c>
      <c r="AA6" s="82" t="s">
        <v>57</v>
      </c>
    </row>
    <row r="7" spans="1:27">
      <c r="A7" s="55">
        <v>43447</v>
      </c>
      <c r="B7" s="56" t="s">
        <v>36</v>
      </c>
      <c r="C7" s="56" t="s">
        <v>37</v>
      </c>
      <c r="D7" s="57" t="s">
        <v>38</v>
      </c>
      <c r="E7" s="57" t="s">
        <v>39</v>
      </c>
      <c r="F7" s="57" t="s">
        <v>58</v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58">
        <v>100</v>
      </c>
      <c r="T7" s="58">
        <f t="shared" si="0"/>
        <v>80</v>
      </c>
      <c r="U7" s="58">
        <v>80</v>
      </c>
      <c r="V7" s="69">
        <f t="shared" si="1"/>
        <v>0.8</v>
      </c>
      <c r="W7" s="58" t="s">
        <v>41</v>
      </c>
      <c r="X7" s="72"/>
      <c r="Y7" s="80"/>
      <c r="Z7" s="81" t="s">
        <v>59</v>
      </c>
      <c r="AA7" s="82" t="s">
        <v>60</v>
      </c>
    </row>
    <row r="8" spans="1:27">
      <c r="A8" s="59">
        <v>43448</v>
      </c>
      <c r="B8" s="60" t="s">
        <v>36</v>
      </c>
      <c r="C8" s="60" t="s">
        <v>61</v>
      </c>
      <c r="D8" s="61" t="s">
        <v>62</v>
      </c>
      <c r="E8" s="61" t="s">
        <v>63</v>
      </c>
      <c r="F8" s="61" t="s">
        <v>40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58">
        <v>95</v>
      </c>
      <c r="T8" s="58">
        <f t="shared" si="0"/>
        <v>76</v>
      </c>
      <c r="U8" s="58">
        <v>76</v>
      </c>
      <c r="V8" s="69">
        <f t="shared" si="1"/>
        <v>0.8</v>
      </c>
      <c r="W8" s="58" t="s">
        <v>41</v>
      </c>
      <c r="X8" s="70" t="s">
        <v>64</v>
      </c>
      <c r="Y8" s="80"/>
      <c r="Z8" s="81" t="s">
        <v>65</v>
      </c>
      <c r="AA8" s="82" t="s">
        <v>66</v>
      </c>
    </row>
    <row r="9" spans="1:27">
      <c r="A9" s="59">
        <v>43448</v>
      </c>
      <c r="B9" s="60" t="s">
        <v>36</v>
      </c>
      <c r="C9" s="60" t="s">
        <v>61</v>
      </c>
      <c r="D9" s="61" t="s">
        <v>62</v>
      </c>
      <c r="E9" s="61" t="s">
        <v>63</v>
      </c>
      <c r="F9" s="62" t="s">
        <v>45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73">
        <v>95</v>
      </c>
      <c r="T9" s="73">
        <f t="shared" si="0"/>
        <v>76</v>
      </c>
      <c r="U9" s="73">
        <v>77</v>
      </c>
      <c r="V9" s="74">
        <f t="shared" si="1"/>
        <v>0.810526315789474</v>
      </c>
      <c r="W9" s="58" t="s">
        <v>41</v>
      </c>
      <c r="X9" s="71"/>
      <c r="Y9" s="80"/>
      <c r="Z9" s="81" t="s">
        <v>43</v>
      </c>
      <c r="AA9" s="82" t="s">
        <v>44</v>
      </c>
    </row>
    <row r="10" spans="1:27">
      <c r="A10" s="59">
        <v>43448</v>
      </c>
      <c r="B10" s="60" t="s">
        <v>36</v>
      </c>
      <c r="C10" s="60" t="s">
        <v>61</v>
      </c>
      <c r="D10" s="61" t="s">
        <v>62</v>
      </c>
      <c r="E10" s="61" t="s">
        <v>63</v>
      </c>
      <c r="F10" s="61" t="s">
        <v>49</v>
      </c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>
        <v>95</v>
      </c>
      <c r="T10" s="58">
        <f t="shared" si="0"/>
        <v>76</v>
      </c>
      <c r="U10" s="58">
        <v>95</v>
      </c>
      <c r="V10" s="69">
        <f t="shared" si="1"/>
        <v>1</v>
      </c>
      <c r="W10" s="58" t="s">
        <v>46</v>
      </c>
      <c r="X10" s="71"/>
      <c r="Y10" s="80"/>
      <c r="Z10" s="81" t="s">
        <v>47</v>
      </c>
      <c r="AA10" s="82" t="s">
        <v>48</v>
      </c>
    </row>
    <row r="11" spans="1:27">
      <c r="A11" s="59">
        <v>43448</v>
      </c>
      <c r="B11" s="60" t="s">
        <v>36</v>
      </c>
      <c r="C11" s="60" t="s">
        <v>61</v>
      </c>
      <c r="D11" s="61" t="s">
        <v>62</v>
      </c>
      <c r="E11" s="61" t="s">
        <v>63</v>
      </c>
      <c r="F11" s="63" t="s">
        <v>52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75">
        <v>95</v>
      </c>
      <c r="T11" s="75">
        <f t="shared" si="0"/>
        <v>76</v>
      </c>
      <c r="U11" s="75">
        <v>79</v>
      </c>
      <c r="V11" s="76">
        <f t="shared" si="1"/>
        <v>0.831578947368421</v>
      </c>
      <c r="W11" s="58" t="s">
        <v>41</v>
      </c>
      <c r="X11" s="71"/>
      <c r="Y11" s="80"/>
      <c r="Z11" s="81" t="s">
        <v>50</v>
      </c>
      <c r="AA11" s="82" t="s">
        <v>51</v>
      </c>
    </row>
    <row r="12" spans="1:27">
      <c r="A12" s="59">
        <v>43448</v>
      </c>
      <c r="B12" s="60" t="s">
        <v>36</v>
      </c>
      <c r="C12" s="60" t="s">
        <v>61</v>
      </c>
      <c r="D12" s="61" t="s">
        <v>62</v>
      </c>
      <c r="E12" s="61" t="s">
        <v>63</v>
      </c>
      <c r="F12" s="61" t="s">
        <v>55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58">
        <v>95</v>
      </c>
      <c r="T12" s="58">
        <f t="shared" si="0"/>
        <v>76</v>
      </c>
      <c r="U12" s="58">
        <v>80</v>
      </c>
      <c r="V12" s="69">
        <f t="shared" si="1"/>
        <v>0.842105263157895</v>
      </c>
      <c r="W12" s="58" t="s">
        <v>41</v>
      </c>
      <c r="X12" s="71"/>
      <c r="Y12" s="80"/>
      <c r="Z12" s="82" t="s">
        <v>53</v>
      </c>
      <c r="AA12" s="82" t="s">
        <v>54</v>
      </c>
    </row>
    <row r="13" spans="1:27">
      <c r="A13" s="59">
        <v>43448</v>
      </c>
      <c r="B13" s="60" t="s">
        <v>36</v>
      </c>
      <c r="C13" s="60" t="s">
        <v>61</v>
      </c>
      <c r="D13" s="61" t="s">
        <v>62</v>
      </c>
      <c r="E13" s="61" t="s">
        <v>63</v>
      </c>
      <c r="F13" s="61" t="s">
        <v>58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58">
        <v>95</v>
      </c>
      <c r="T13" s="58">
        <f t="shared" si="0"/>
        <v>76</v>
      </c>
      <c r="U13" s="58">
        <v>81</v>
      </c>
      <c r="V13" s="69">
        <f t="shared" si="1"/>
        <v>0.852631578947368</v>
      </c>
      <c r="W13" s="58" t="s">
        <v>41</v>
      </c>
      <c r="X13" s="72"/>
      <c r="Y13" s="80"/>
      <c r="Z13" s="82" t="s">
        <v>56</v>
      </c>
      <c r="AA13" s="82" t="s">
        <v>57</v>
      </c>
    </row>
    <row r="14" spans="1:27">
      <c r="A14" s="55">
        <v>43449</v>
      </c>
      <c r="B14" s="56" t="s">
        <v>36</v>
      </c>
      <c r="C14" s="56" t="s">
        <v>67</v>
      </c>
      <c r="D14" s="57" t="s">
        <v>68</v>
      </c>
      <c r="E14" s="57" t="s">
        <v>69</v>
      </c>
      <c r="F14" s="57" t="s">
        <v>40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58">
        <v>90</v>
      </c>
      <c r="T14" s="58">
        <f t="shared" si="0"/>
        <v>72</v>
      </c>
      <c r="U14" s="58">
        <v>82</v>
      </c>
      <c r="V14" s="69">
        <f t="shared" si="1"/>
        <v>0.911111111111111</v>
      </c>
      <c r="W14" s="58" t="s">
        <v>41</v>
      </c>
      <c r="X14" s="77" t="s">
        <v>70</v>
      </c>
      <c r="Y14" s="80"/>
      <c r="Z14" s="81" t="s">
        <v>59</v>
      </c>
      <c r="AA14" s="82" t="s">
        <v>60</v>
      </c>
    </row>
    <row r="15" spans="1:27">
      <c r="A15" s="55">
        <v>43449</v>
      </c>
      <c r="B15" s="56" t="s">
        <v>36</v>
      </c>
      <c r="C15" s="56" t="s">
        <v>67</v>
      </c>
      <c r="D15" s="57" t="s">
        <v>68</v>
      </c>
      <c r="E15" s="57" t="s">
        <v>69</v>
      </c>
      <c r="F15" s="57" t="s">
        <v>45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58">
        <v>90</v>
      </c>
      <c r="T15" s="58">
        <f t="shared" si="0"/>
        <v>72</v>
      </c>
      <c r="U15" s="58">
        <v>83</v>
      </c>
      <c r="V15" s="69">
        <f t="shared" si="1"/>
        <v>0.922222222222222</v>
      </c>
      <c r="W15" s="58" t="s">
        <v>41</v>
      </c>
      <c r="X15" s="71"/>
      <c r="Y15" s="80"/>
      <c r="Z15" s="81" t="s">
        <v>65</v>
      </c>
      <c r="AA15" s="82" t="s">
        <v>66</v>
      </c>
    </row>
    <row r="16" spans="1:27">
      <c r="A16" s="55">
        <v>43449</v>
      </c>
      <c r="B16" s="56" t="s">
        <v>36</v>
      </c>
      <c r="C16" s="56" t="s">
        <v>67</v>
      </c>
      <c r="D16" s="57" t="s">
        <v>68</v>
      </c>
      <c r="E16" s="57" t="s">
        <v>69</v>
      </c>
      <c r="F16" s="57" t="s">
        <v>49</v>
      </c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58">
        <v>90</v>
      </c>
      <c r="T16" s="58">
        <f t="shared" si="0"/>
        <v>72</v>
      </c>
      <c r="U16" s="58">
        <v>66</v>
      </c>
      <c r="V16" s="69">
        <f t="shared" si="1"/>
        <v>0.733333333333333</v>
      </c>
      <c r="W16" s="58" t="s">
        <v>41</v>
      </c>
      <c r="X16" s="71"/>
      <c r="Y16" s="80"/>
      <c r="Z16" s="81" t="s">
        <v>43</v>
      </c>
      <c r="AA16" s="82" t="s">
        <v>44</v>
      </c>
    </row>
    <row r="17" spans="1:27">
      <c r="A17" s="55">
        <v>43449</v>
      </c>
      <c r="B17" s="56" t="s">
        <v>36</v>
      </c>
      <c r="C17" s="56" t="s">
        <v>67</v>
      </c>
      <c r="D17" s="57" t="s">
        <v>68</v>
      </c>
      <c r="E17" s="57" t="s">
        <v>69</v>
      </c>
      <c r="F17" s="57" t="s">
        <v>52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58">
        <v>90</v>
      </c>
      <c r="T17" s="58">
        <f t="shared" si="0"/>
        <v>72</v>
      </c>
      <c r="U17" s="58">
        <v>90</v>
      </c>
      <c r="V17" s="69">
        <f t="shared" si="1"/>
        <v>1</v>
      </c>
      <c r="W17" s="58" t="s">
        <v>41</v>
      </c>
      <c r="X17" s="71"/>
      <c r="Y17" s="80"/>
      <c r="Z17" s="81" t="s">
        <v>47</v>
      </c>
      <c r="AA17" s="82" t="s">
        <v>48</v>
      </c>
    </row>
    <row r="18" spans="1:27">
      <c r="A18" s="55">
        <v>43449</v>
      </c>
      <c r="B18" s="56" t="s">
        <v>36</v>
      </c>
      <c r="C18" s="56" t="s">
        <v>67</v>
      </c>
      <c r="D18" s="57" t="s">
        <v>68</v>
      </c>
      <c r="E18" s="57" t="s">
        <v>69</v>
      </c>
      <c r="F18" s="57" t="s">
        <v>55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58">
        <v>90</v>
      </c>
      <c r="T18" s="58">
        <f t="shared" si="0"/>
        <v>72</v>
      </c>
      <c r="U18" s="58">
        <v>86</v>
      </c>
      <c r="V18" s="69">
        <f t="shared" si="1"/>
        <v>0.955555555555556</v>
      </c>
      <c r="W18" s="58" t="s">
        <v>41</v>
      </c>
      <c r="X18" s="71"/>
      <c r="Y18" s="80"/>
      <c r="Z18" s="81" t="s">
        <v>50</v>
      </c>
      <c r="AA18" s="82" t="s">
        <v>51</v>
      </c>
    </row>
    <row r="19" spans="1:27">
      <c r="A19" s="55">
        <v>43449</v>
      </c>
      <c r="B19" s="56" t="s">
        <v>36</v>
      </c>
      <c r="C19" s="56" t="s">
        <v>67</v>
      </c>
      <c r="D19" s="57" t="s">
        <v>68</v>
      </c>
      <c r="E19" s="57" t="s">
        <v>69</v>
      </c>
      <c r="F19" s="57" t="s">
        <v>58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58">
        <v>90</v>
      </c>
      <c r="T19" s="58">
        <f t="shared" si="0"/>
        <v>72</v>
      </c>
      <c r="U19" s="58">
        <v>87</v>
      </c>
      <c r="V19" s="69">
        <f t="shared" si="1"/>
        <v>0.966666666666667</v>
      </c>
      <c r="W19" s="58" t="s">
        <v>41</v>
      </c>
      <c r="X19" s="72"/>
      <c r="Y19" s="80"/>
      <c r="Z19" s="82" t="s">
        <v>53</v>
      </c>
      <c r="AA19" s="82" t="s">
        <v>54</v>
      </c>
    </row>
    <row r="20" spans="1:27">
      <c r="A20" s="59">
        <v>43450</v>
      </c>
      <c r="B20" s="60" t="s">
        <v>36</v>
      </c>
      <c r="C20" s="60" t="s">
        <v>71</v>
      </c>
      <c r="D20" s="61" t="s">
        <v>72</v>
      </c>
      <c r="E20" s="61" t="s">
        <v>73</v>
      </c>
      <c r="F20" s="61" t="s">
        <v>40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58">
        <v>65</v>
      </c>
      <c r="T20" s="58">
        <f t="shared" si="0"/>
        <v>52</v>
      </c>
      <c r="U20" s="58">
        <v>43</v>
      </c>
      <c r="V20" s="69">
        <f t="shared" si="1"/>
        <v>0.661538461538462</v>
      </c>
      <c r="W20" s="58" t="s">
        <v>41</v>
      </c>
      <c r="X20" s="70" t="s">
        <v>74</v>
      </c>
      <c r="Y20" s="80"/>
      <c r="Z20" s="82" t="s">
        <v>56</v>
      </c>
      <c r="AA20" s="82" t="s">
        <v>57</v>
      </c>
    </row>
    <row r="21" spans="1:27">
      <c r="A21" s="59">
        <v>43450</v>
      </c>
      <c r="B21" s="60" t="s">
        <v>36</v>
      </c>
      <c r="C21" s="60" t="s">
        <v>71</v>
      </c>
      <c r="D21" s="61" t="s">
        <v>72</v>
      </c>
      <c r="E21" s="61" t="s">
        <v>73</v>
      </c>
      <c r="F21" s="61" t="s">
        <v>45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58">
        <v>65</v>
      </c>
      <c r="T21" s="58">
        <f t="shared" si="0"/>
        <v>52</v>
      </c>
      <c r="U21" s="58">
        <v>21</v>
      </c>
      <c r="V21" s="69">
        <f t="shared" si="1"/>
        <v>0.323076923076923</v>
      </c>
      <c r="W21" s="58" t="s">
        <v>41</v>
      </c>
      <c r="X21" s="71"/>
      <c r="Y21" s="80"/>
      <c r="Z21" s="81" t="s">
        <v>59</v>
      </c>
      <c r="AA21" s="82" t="s">
        <v>60</v>
      </c>
    </row>
    <row r="22" spans="1:27">
      <c r="A22" s="59">
        <v>43450</v>
      </c>
      <c r="B22" s="60" t="s">
        <v>36</v>
      </c>
      <c r="C22" s="60" t="s">
        <v>71</v>
      </c>
      <c r="D22" s="61" t="s">
        <v>72</v>
      </c>
      <c r="E22" s="61" t="s">
        <v>73</v>
      </c>
      <c r="F22" s="61" t="s">
        <v>49</v>
      </c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58">
        <v>65</v>
      </c>
      <c r="T22" s="58">
        <f t="shared" si="0"/>
        <v>52</v>
      </c>
      <c r="U22" s="58">
        <v>55</v>
      </c>
      <c r="V22" s="69">
        <f t="shared" si="1"/>
        <v>0.846153846153846</v>
      </c>
      <c r="W22" s="58" t="s">
        <v>41</v>
      </c>
      <c r="X22" s="71"/>
      <c r="Y22" s="80"/>
      <c r="Z22" s="81" t="s">
        <v>65</v>
      </c>
      <c r="AA22" s="82" t="s">
        <v>66</v>
      </c>
    </row>
    <row r="23" spans="1:27">
      <c r="A23" s="59">
        <v>43450</v>
      </c>
      <c r="B23" s="60" t="s">
        <v>36</v>
      </c>
      <c r="C23" s="60" t="s">
        <v>71</v>
      </c>
      <c r="D23" s="61" t="s">
        <v>72</v>
      </c>
      <c r="E23" s="61" t="s">
        <v>73</v>
      </c>
      <c r="F23" s="61" t="s">
        <v>52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58">
        <v>65</v>
      </c>
      <c r="T23" s="58">
        <f t="shared" si="0"/>
        <v>52</v>
      </c>
      <c r="U23" s="58">
        <v>63</v>
      </c>
      <c r="V23" s="69">
        <f t="shared" si="1"/>
        <v>0.969230769230769</v>
      </c>
      <c r="W23" s="58" t="s">
        <v>41</v>
      </c>
      <c r="X23" s="71"/>
      <c r="Y23" s="80"/>
      <c r="Z23" s="81" t="s">
        <v>43</v>
      </c>
      <c r="AA23" s="82" t="s">
        <v>44</v>
      </c>
    </row>
    <row r="24" spans="1:27">
      <c r="A24" s="59">
        <v>43450</v>
      </c>
      <c r="B24" s="60" t="s">
        <v>36</v>
      </c>
      <c r="C24" s="60" t="s">
        <v>71</v>
      </c>
      <c r="D24" s="61" t="s">
        <v>72</v>
      </c>
      <c r="E24" s="61" t="s">
        <v>73</v>
      </c>
      <c r="F24" s="61" t="s">
        <v>55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58">
        <v>65</v>
      </c>
      <c r="T24" s="58">
        <f t="shared" si="0"/>
        <v>52</v>
      </c>
      <c r="U24" s="58">
        <v>65</v>
      </c>
      <c r="V24" s="69">
        <f t="shared" si="1"/>
        <v>1</v>
      </c>
      <c r="W24" s="58" t="s">
        <v>46</v>
      </c>
      <c r="X24" s="71"/>
      <c r="Y24" s="80"/>
      <c r="Z24" s="81" t="s">
        <v>47</v>
      </c>
      <c r="AA24" s="82" t="s">
        <v>48</v>
      </c>
    </row>
    <row r="25" spans="1:27">
      <c r="A25" s="59">
        <v>43450</v>
      </c>
      <c r="B25" s="60" t="s">
        <v>36</v>
      </c>
      <c r="C25" s="60" t="s">
        <v>71</v>
      </c>
      <c r="D25" s="61" t="s">
        <v>72</v>
      </c>
      <c r="E25" s="61" t="s">
        <v>73</v>
      </c>
      <c r="F25" s="61" t="s">
        <v>58</v>
      </c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58">
        <v>65</v>
      </c>
      <c r="T25" s="58">
        <f t="shared" si="0"/>
        <v>52</v>
      </c>
      <c r="U25" s="58">
        <v>62</v>
      </c>
      <c r="V25" s="69">
        <f t="shared" si="1"/>
        <v>0.953846153846154</v>
      </c>
      <c r="W25" s="58" t="s">
        <v>41</v>
      </c>
      <c r="X25" s="72"/>
      <c r="Y25" s="80"/>
      <c r="Z25" s="81" t="s">
        <v>50</v>
      </c>
      <c r="AA25" s="82" t="s">
        <v>51</v>
      </c>
    </row>
    <row r="26" spans="1:27">
      <c r="A26" s="55">
        <v>43451</v>
      </c>
      <c r="B26" s="56" t="s">
        <v>36</v>
      </c>
      <c r="C26" s="56" t="s">
        <v>75</v>
      </c>
      <c r="D26" s="57" t="s">
        <v>76</v>
      </c>
      <c r="E26" s="57" t="s">
        <v>77</v>
      </c>
      <c r="F26" s="57" t="s">
        <v>40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58">
        <v>65</v>
      </c>
      <c r="T26" s="58">
        <f t="shared" si="0"/>
        <v>52</v>
      </c>
      <c r="U26" s="58">
        <v>63</v>
      </c>
      <c r="V26" s="69">
        <f t="shared" si="1"/>
        <v>0.969230769230769</v>
      </c>
      <c r="W26" s="58" t="s">
        <v>41</v>
      </c>
      <c r="X26" s="70" t="s">
        <v>78</v>
      </c>
      <c r="Y26" s="80"/>
      <c r="Z26" s="82" t="s">
        <v>53</v>
      </c>
      <c r="AA26" s="82" t="s">
        <v>54</v>
      </c>
    </row>
    <row r="27" spans="1:27">
      <c r="A27" s="55">
        <v>43451</v>
      </c>
      <c r="B27" s="56" t="s">
        <v>36</v>
      </c>
      <c r="C27" s="56" t="s">
        <v>75</v>
      </c>
      <c r="D27" s="57" t="s">
        <v>76</v>
      </c>
      <c r="E27" s="57" t="s">
        <v>77</v>
      </c>
      <c r="F27" s="57" t="s">
        <v>45</v>
      </c>
      <c r="S27" s="58">
        <v>81</v>
      </c>
      <c r="T27" s="58">
        <f t="shared" si="0"/>
        <v>64.8</v>
      </c>
      <c r="U27" s="58">
        <v>32</v>
      </c>
      <c r="V27" s="69">
        <f t="shared" si="1"/>
        <v>0.395061728395062</v>
      </c>
      <c r="W27" s="58" t="s">
        <v>41</v>
      </c>
      <c r="X27" s="71"/>
      <c r="Y27" s="80"/>
      <c r="Z27" s="82" t="s">
        <v>56</v>
      </c>
      <c r="AA27" s="82" t="s">
        <v>57</v>
      </c>
    </row>
    <row r="28" spans="1:27">
      <c r="A28" s="55">
        <v>43451</v>
      </c>
      <c r="B28" s="56" t="s">
        <v>36</v>
      </c>
      <c r="C28" s="56" t="s">
        <v>75</v>
      </c>
      <c r="D28" s="57" t="s">
        <v>76</v>
      </c>
      <c r="E28" s="57" t="s">
        <v>77</v>
      </c>
      <c r="F28" s="57" t="s">
        <v>49</v>
      </c>
      <c r="S28" s="58">
        <v>81</v>
      </c>
      <c r="T28" s="58">
        <f t="shared" si="0"/>
        <v>64.8</v>
      </c>
      <c r="U28" s="58">
        <v>65</v>
      </c>
      <c r="V28" s="69">
        <f t="shared" si="1"/>
        <v>0.802469135802469</v>
      </c>
      <c r="W28" s="58" t="s">
        <v>41</v>
      </c>
      <c r="X28" s="71"/>
      <c r="Y28" s="80"/>
      <c r="Z28" s="81" t="s">
        <v>59</v>
      </c>
      <c r="AA28" s="82" t="s">
        <v>60</v>
      </c>
    </row>
    <row r="29" spans="1:27">
      <c r="A29" s="55">
        <v>43451</v>
      </c>
      <c r="B29" s="56" t="s">
        <v>36</v>
      </c>
      <c r="C29" s="56" t="s">
        <v>75</v>
      </c>
      <c r="D29" s="57" t="s">
        <v>76</v>
      </c>
      <c r="E29" s="57" t="s">
        <v>77</v>
      </c>
      <c r="F29" s="57" t="s">
        <v>52</v>
      </c>
      <c r="S29" s="58">
        <v>81</v>
      </c>
      <c r="T29" s="58">
        <f t="shared" si="0"/>
        <v>64.8</v>
      </c>
      <c r="U29" s="58">
        <v>71</v>
      </c>
      <c r="V29" s="69">
        <f t="shared" si="1"/>
        <v>0.876543209876543</v>
      </c>
      <c r="W29" s="58" t="s">
        <v>41</v>
      </c>
      <c r="X29" s="71"/>
      <c r="Y29" s="80"/>
      <c r="Z29" s="81" t="s">
        <v>65</v>
      </c>
      <c r="AA29" s="82" t="s">
        <v>66</v>
      </c>
    </row>
    <row r="30" spans="1:27">
      <c r="A30" s="55">
        <v>43451</v>
      </c>
      <c r="B30" s="56" t="s">
        <v>36</v>
      </c>
      <c r="C30" s="56" t="s">
        <v>75</v>
      </c>
      <c r="D30" s="57" t="s">
        <v>76</v>
      </c>
      <c r="E30" s="57" t="s">
        <v>77</v>
      </c>
      <c r="F30" s="57" t="s">
        <v>55</v>
      </c>
      <c r="S30" s="58">
        <v>81</v>
      </c>
      <c r="T30" s="58">
        <f t="shared" si="0"/>
        <v>64.8</v>
      </c>
      <c r="U30" s="58">
        <v>33</v>
      </c>
      <c r="V30" s="69">
        <f t="shared" si="1"/>
        <v>0.407407407407407</v>
      </c>
      <c r="W30" s="58" t="s">
        <v>41</v>
      </c>
      <c r="X30" s="71"/>
      <c r="Y30" s="80"/>
      <c r="Z30" s="81" t="s">
        <v>43</v>
      </c>
      <c r="AA30" s="82" t="s">
        <v>44</v>
      </c>
    </row>
    <row r="31" spans="1:27">
      <c r="A31" s="55">
        <v>43451</v>
      </c>
      <c r="B31" s="56" t="s">
        <v>36</v>
      </c>
      <c r="C31" s="56" t="s">
        <v>75</v>
      </c>
      <c r="D31" s="57" t="s">
        <v>76</v>
      </c>
      <c r="E31" s="57" t="s">
        <v>77</v>
      </c>
      <c r="F31" s="57" t="s">
        <v>58</v>
      </c>
      <c r="S31" s="58">
        <v>81</v>
      </c>
      <c r="T31" s="58">
        <f t="shared" si="0"/>
        <v>64.8</v>
      </c>
      <c r="U31" s="58">
        <v>81</v>
      </c>
      <c r="V31" s="69">
        <f t="shared" si="1"/>
        <v>1</v>
      </c>
      <c r="W31" s="58" t="s">
        <v>41</v>
      </c>
      <c r="X31" s="72"/>
      <c r="Y31" s="80"/>
      <c r="Z31" s="81" t="s">
        <v>47</v>
      </c>
      <c r="AA31" s="82" t="s">
        <v>48</v>
      </c>
    </row>
    <row r="32" spans="1:27">
      <c r="A32" s="55">
        <v>43454</v>
      </c>
      <c r="B32" s="56" t="s">
        <v>36</v>
      </c>
      <c r="C32" s="56" t="s">
        <v>37</v>
      </c>
      <c r="D32" s="57" t="s">
        <v>38</v>
      </c>
      <c r="E32" s="57" t="s">
        <v>79</v>
      </c>
      <c r="F32" s="57" t="s">
        <v>40</v>
      </c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>
        <v>45</v>
      </c>
      <c r="T32" s="58">
        <f>S32*0.8</f>
        <v>36</v>
      </c>
      <c r="U32" s="58">
        <v>42</v>
      </c>
      <c r="V32" s="69">
        <f t="shared" si="1"/>
        <v>0.933333333333333</v>
      </c>
      <c r="W32" s="58" t="s">
        <v>41</v>
      </c>
      <c r="X32" s="70" t="s">
        <v>42</v>
      </c>
      <c r="Y32" s="80"/>
      <c r="Z32" s="81" t="s">
        <v>43</v>
      </c>
      <c r="AA32" s="82" t="s">
        <v>44</v>
      </c>
    </row>
    <row r="33" spans="1:27">
      <c r="A33" s="55">
        <v>43454</v>
      </c>
      <c r="B33" s="56" t="s">
        <v>80</v>
      </c>
      <c r="C33" s="56" t="s">
        <v>37</v>
      </c>
      <c r="D33" s="57" t="s">
        <v>38</v>
      </c>
      <c r="E33" s="57" t="s">
        <v>79</v>
      </c>
      <c r="F33" s="57" t="s">
        <v>45</v>
      </c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58">
        <v>45</v>
      </c>
      <c r="T33" s="58">
        <f t="shared" si="0"/>
        <v>36</v>
      </c>
      <c r="U33" s="58">
        <v>36</v>
      </c>
      <c r="V33" s="69">
        <f t="shared" si="1"/>
        <v>0.8</v>
      </c>
      <c r="W33" s="58" t="s">
        <v>46</v>
      </c>
      <c r="X33" s="71"/>
      <c r="Y33" s="80"/>
      <c r="Z33" s="81" t="s">
        <v>47</v>
      </c>
      <c r="AA33" s="82" t="s">
        <v>48</v>
      </c>
    </row>
    <row r="34" spans="1:27">
      <c r="A34" s="55">
        <v>43454</v>
      </c>
      <c r="B34" s="56" t="s">
        <v>80</v>
      </c>
      <c r="C34" s="56" t="s">
        <v>37</v>
      </c>
      <c r="D34" s="57" t="s">
        <v>38</v>
      </c>
      <c r="E34" s="57" t="s">
        <v>79</v>
      </c>
      <c r="F34" s="57" t="s">
        <v>49</v>
      </c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58">
        <v>45</v>
      </c>
      <c r="T34" s="58">
        <f t="shared" si="0"/>
        <v>36</v>
      </c>
      <c r="U34" s="58">
        <v>41</v>
      </c>
      <c r="V34" s="69">
        <f t="shared" si="1"/>
        <v>0.911111111111111</v>
      </c>
      <c r="W34" s="58" t="s">
        <v>41</v>
      </c>
      <c r="X34" s="71"/>
      <c r="Y34" s="80"/>
      <c r="Z34" s="81" t="s">
        <v>50</v>
      </c>
      <c r="AA34" s="82" t="s">
        <v>51</v>
      </c>
    </row>
    <row r="35" spans="1:27">
      <c r="A35" s="55">
        <v>43454</v>
      </c>
      <c r="B35" s="56" t="s">
        <v>80</v>
      </c>
      <c r="C35" s="56" t="s">
        <v>37</v>
      </c>
      <c r="D35" s="57" t="s">
        <v>38</v>
      </c>
      <c r="E35" s="57" t="s">
        <v>79</v>
      </c>
      <c r="F35" s="57" t="s">
        <v>52</v>
      </c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58">
        <v>45</v>
      </c>
      <c r="T35" s="58">
        <f t="shared" si="0"/>
        <v>36</v>
      </c>
      <c r="U35" s="58">
        <v>33</v>
      </c>
      <c r="V35" s="69">
        <f t="shared" si="1"/>
        <v>0.733333333333333</v>
      </c>
      <c r="W35" s="58" t="s">
        <v>41</v>
      </c>
      <c r="X35" s="71"/>
      <c r="Y35" s="80"/>
      <c r="Z35" s="82" t="s">
        <v>53</v>
      </c>
      <c r="AA35" s="82" t="s">
        <v>54</v>
      </c>
    </row>
    <row r="36" spans="1:27">
      <c r="A36" s="55">
        <v>43454</v>
      </c>
      <c r="B36" s="56" t="s">
        <v>80</v>
      </c>
      <c r="C36" s="56" t="s">
        <v>37</v>
      </c>
      <c r="D36" s="57" t="s">
        <v>38</v>
      </c>
      <c r="E36" s="57" t="s">
        <v>79</v>
      </c>
      <c r="F36" s="57" t="s">
        <v>55</v>
      </c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58">
        <v>45</v>
      </c>
      <c r="T36" s="58">
        <f t="shared" si="0"/>
        <v>36</v>
      </c>
      <c r="U36" s="58">
        <v>36</v>
      </c>
      <c r="V36" s="69">
        <f t="shared" si="1"/>
        <v>0.8</v>
      </c>
      <c r="W36" s="58" t="s">
        <v>41</v>
      </c>
      <c r="X36" s="71"/>
      <c r="Y36" s="80"/>
      <c r="Z36" s="82" t="s">
        <v>56</v>
      </c>
      <c r="AA36" s="82" t="s">
        <v>57</v>
      </c>
    </row>
    <row r="37" spans="1:27">
      <c r="A37" s="55">
        <v>43454</v>
      </c>
      <c r="B37" s="56" t="s">
        <v>80</v>
      </c>
      <c r="C37" s="56" t="s">
        <v>37</v>
      </c>
      <c r="D37" s="57" t="s">
        <v>38</v>
      </c>
      <c r="E37" s="57" t="s">
        <v>79</v>
      </c>
      <c r="F37" s="57" t="s">
        <v>58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58">
        <v>45</v>
      </c>
      <c r="T37" s="58">
        <f t="shared" si="0"/>
        <v>36</v>
      </c>
      <c r="U37" s="58">
        <v>38</v>
      </c>
      <c r="V37" s="69">
        <f t="shared" si="1"/>
        <v>0.844444444444444</v>
      </c>
      <c r="W37" s="58" t="s">
        <v>41</v>
      </c>
      <c r="X37" s="72"/>
      <c r="Y37" s="80"/>
      <c r="Z37" s="81" t="s">
        <v>59</v>
      </c>
      <c r="AA37" s="82" t="s">
        <v>60</v>
      </c>
    </row>
    <row r="38" spans="1:27">
      <c r="A38" s="59">
        <v>43455</v>
      </c>
      <c r="B38" s="60" t="s">
        <v>81</v>
      </c>
      <c r="C38" s="60" t="s">
        <v>71</v>
      </c>
      <c r="D38" s="61" t="s">
        <v>72</v>
      </c>
      <c r="E38" s="61" t="s">
        <v>73</v>
      </c>
      <c r="F38" s="61" t="s">
        <v>40</v>
      </c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58">
        <v>65</v>
      </c>
      <c r="T38" s="58">
        <f t="shared" si="0"/>
        <v>52</v>
      </c>
      <c r="U38" s="58">
        <v>61</v>
      </c>
      <c r="V38" s="69">
        <f t="shared" si="1"/>
        <v>0.938461538461538</v>
      </c>
      <c r="W38" s="58" t="s">
        <v>41</v>
      </c>
      <c r="X38" s="70" t="s">
        <v>74</v>
      </c>
      <c r="Y38" s="80"/>
      <c r="Z38" s="82" t="s">
        <v>56</v>
      </c>
      <c r="AA38" s="82" t="s">
        <v>57</v>
      </c>
    </row>
    <row r="39" spans="1:27">
      <c r="A39" s="59">
        <v>43455</v>
      </c>
      <c r="B39" s="60" t="s">
        <v>81</v>
      </c>
      <c r="C39" s="60" t="s">
        <v>71</v>
      </c>
      <c r="D39" s="61" t="s">
        <v>72</v>
      </c>
      <c r="E39" s="61" t="s">
        <v>73</v>
      </c>
      <c r="F39" s="61" t="s">
        <v>45</v>
      </c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58">
        <v>65</v>
      </c>
      <c r="T39" s="58">
        <f t="shared" si="0"/>
        <v>52</v>
      </c>
      <c r="U39" s="58">
        <v>36</v>
      </c>
      <c r="V39" s="69">
        <f t="shared" si="1"/>
        <v>0.553846153846154</v>
      </c>
      <c r="W39" s="58" t="s">
        <v>41</v>
      </c>
      <c r="X39" s="71"/>
      <c r="Y39" s="80"/>
      <c r="Z39" s="81" t="s">
        <v>59</v>
      </c>
      <c r="AA39" s="82" t="s">
        <v>60</v>
      </c>
    </row>
    <row r="40" spans="1:27">
      <c r="A40" s="59">
        <v>43455</v>
      </c>
      <c r="B40" s="60" t="s">
        <v>81</v>
      </c>
      <c r="C40" s="60" t="s">
        <v>71</v>
      </c>
      <c r="D40" s="61" t="s">
        <v>72</v>
      </c>
      <c r="E40" s="61" t="s">
        <v>73</v>
      </c>
      <c r="F40" s="61" t="s">
        <v>49</v>
      </c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58">
        <v>65</v>
      </c>
      <c r="T40" s="58">
        <f t="shared" si="0"/>
        <v>52</v>
      </c>
      <c r="U40" s="58">
        <v>47</v>
      </c>
      <c r="V40" s="69">
        <f t="shared" si="1"/>
        <v>0.723076923076923</v>
      </c>
      <c r="W40" s="58" t="s">
        <v>41</v>
      </c>
      <c r="X40" s="71"/>
      <c r="Y40" s="80"/>
      <c r="Z40" s="81" t="s">
        <v>65</v>
      </c>
      <c r="AA40" s="82" t="s">
        <v>66</v>
      </c>
    </row>
    <row r="41" spans="1:27">
      <c r="A41" s="59">
        <v>43455</v>
      </c>
      <c r="B41" s="60" t="s">
        <v>81</v>
      </c>
      <c r="C41" s="60" t="s">
        <v>71</v>
      </c>
      <c r="D41" s="61" t="s">
        <v>72</v>
      </c>
      <c r="E41" s="61" t="s">
        <v>73</v>
      </c>
      <c r="F41" s="61" t="s">
        <v>52</v>
      </c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58">
        <v>65</v>
      </c>
      <c r="T41" s="58">
        <f t="shared" si="0"/>
        <v>52</v>
      </c>
      <c r="U41" s="58">
        <v>52</v>
      </c>
      <c r="V41" s="69">
        <f t="shared" si="1"/>
        <v>0.8</v>
      </c>
      <c r="W41" s="58" t="s">
        <v>41</v>
      </c>
      <c r="X41" s="71"/>
      <c r="Y41" s="80"/>
      <c r="Z41" s="81" t="s">
        <v>43</v>
      </c>
      <c r="AA41" s="82" t="s">
        <v>44</v>
      </c>
    </row>
    <row r="42" spans="1:27">
      <c r="A42" s="59">
        <v>43455</v>
      </c>
      <c r="B42" s="60" t="s">
        <v>81</v>
      </c>
      <c r="C42" s="60" t="s">
        <v>71</v>
      </c>
      <c r="D42" s="61" t="s">
        <v>72</v>
      </c>
      <c r="E42" s="61" t="s">
        <v>73</v>
      </c>
      <c r="F42" s="61" t="s">
        <v>55</v>
      </c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58">
        <v>65</v>
      </c>
      <c r="T42" s="58">
        <f t="shared" si="0"/>
        <v>52</v>
      </c>
      <c r="U42" s="58">
        <v>51</v>
      </c>
      <c r="V42" s="69">
        <f t="shared" si="1"/>
        <v>0.784615384615385</v>
      </c>
      <c r="W42" s="58" t="s">
        <v>46</v>
      </c>
      <c r="X42" s="71"/>
      <c r="Y42" s="80"/>
      <c r="Z42" s="81" t="s">
        <v>47</v>
      </c>
      <c r="AA42" s="82" t="s">
        <v>48</v>
      </c>
    </row>
    <row r="43" spans="1:27">
      <c r="A43" s="59">
        <v>43455</v>
      </c>
      <c r="B43" s="60" t="s">
        <v>81</v>
      </c>
      <c r="C43" s="60" t="s">
        <v>71</v>
      </c>
      <c r="D43" s="61" t="s">
        <v>72</v>
      </c>
      <c r="E43" s="61" t="s">
        <v>73</v>
      </c>
      <c r="F43" s="61" t="s">
        <v>58</v>
      </c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58">
        <v>65</v>
      </c>
      <c r="T43" s="58">
        <f t="shared" si="0"/>
        <v>52</v>
      </c>
      <c r="U43" s="58">
        <v>62</v>
      </c>
      <c r="V43" s="69">
        <f t="shared" si="1"/>
        <v>0.953846153846154</v>
      </c>
      <c r="W43" s="58" t="s">
        <v>41</v>
      </c>
      <c r="X43" s="72"/>
      <c r="Y43" s="80"/>
      <c r="Z43" s="81" t="s">
        <v>50</v>
      </c>
      <c r="AA43" s="82" t="s">
        <v>51</v>
      </c>
    </row>
  </sheetData>
  <autoFilter ref="A1:AA31">
    <extLst/>
  </autoFilter>
  <mergeCells count="7">
    <mergeCell ref="X2:X7"/>
    <mergeCell ref="X8:X13"/>
    <mergeCell ref="X14:X19"/>
    <mergeCell ref="X20:X25"/>
    <mergeCell ref="X26:X31"/>
    <mergeCell ref="X32:X37"/>
    <mergeCell ref="X38:X43"/>
  </mergeCells>
  <conditionalFormatting sqref="V2:V31">
    <cfRule type="cellIs" dxfId="2" priority="6" operator="between">
      <formula>0</formula>
      <formula>0.79</formula>
    </cfRule>
    <cfRule type="cellIs" dxfId="3" priority="5" operator="equal">
      <formula>1</formula>
    </cfRule>
  </conditionalFormatting>
  <conditionalFormatting sqref="V32:V37">
    <cfRule type="cellIs" dxfId="2" priority="4" operator="between">
      <formula>0</formula>
      <formula>0.79</formula>
    </cfRule>
    <cfRule type="cellIs" dxfId="3" priority="3" operator="equal">
      <formula>1</formula>
    </cfRule>
  </conditionalFormatting>
  <conditionalFormatting sqref="V38:V43">
    <cfRule type="cellIs" dxfId="2" priority="2" operator="between">
      <formula>0</formula>
      <formula>0.79</formula>
    </cfRule>
    <cfRule type="cellIs" dxfId="3" priority="1" operator="equal">
      <formula>1</formula>
    </cfRule>
  </conditionalFormatting>
  <dataValidations count="1">
    <dataValidation type="list" allowBlank="1" showInputMessage="1" showErrorMessage="1" sqref="W2:W31 W32:W37 W38:W43">
      <formula1>"是,否"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44" sqref="D44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opLeftCell="A7" workbookViewId="0">
      <selection activeCell="A3" sqref="A3:B3"/>
    </sheetView>
  </sheetViews>
  <sheetFormatPr defaultColWidth="9" defaultRowHeight="13.5" outlineLevelRow="7"/>
  <cols>
    <col min="1" max="1" width="23.25" customWidth="1"/>
    <col min="2" max="2" width="20.75" customWidth="1"/>
  </cols>
  <sheetData>
    <row r="1" spans="1:3">
      <c r="A1" t="s">
        <v>82</v>
      </c>
      <c r="B1" t="s">
        <v>83</v>
      </c>
      <c r="C1" t="s">
        <v>14</v>
      </c>
    </row>
    <row r="2" ht="54" customHeight="1" spans="3:10">
      <c r="C2" s="10" t="s">
        <v>84</v>
      </c>
      <c r="D2" s="10" t="s">
        <v>85</v>
      </c>
      <c r="E2" s="10" t="s">
        <v>86</v>
      </c>
      <c r="F2" s="42" t="s">
        <v>87</v>
      </c>
      <c r="G2" s="42" t="s">
        <v>88</v>
      </c>
      <c r="H2" s="42" t="s">
        <v>89</v>
      </c>
      <c r="I2" s="42" t="s">
        <v>90</v>
      </c>
      <c r="J2" s="42" t="s">
        <v>91</v>
      </c>
    </row>
    <row r="3" ht="114.95" customHeight="1" spans="1:2">
      <c r="A3" s="43" t="s">
        <v>92</v>
      </c>
      <c r="B3" s="43"/>
    </row>
    <row r="4" ht="87" customHeight="1" spans="1:2">
      <c r="A4" s="44" t="s">
        <v>93</v>
      </c>
      <c r="B4" s="45" t="s">
        <v>94</v>
      </c>
    </row>
    <row r="5" ht="174.95" customHeight="1" spans="1:2">
      <c r="A5" s="46" t="s">
        <v>95</v>
      </c>
      <c r="B5" s="45" t="s">
        <v>96</v>
      </c>
    </row>
    <row r="6" ht="120.95" customHeight="1" spans="1:2">
      <c r="A6" s="47" t="s">
        <v>97</v>
      </c>
      <c r="B6" s="45" t="s">
        <v>98</v>
      </c>
    </row>
    <row r="7" ht="27" customHeight="1" spans="1:2">
      <c r="A7" s="48" t="s">
        <v>99</v>
      </c>
      <c r="B7" s="45" t="s">
        <v>100</v>
      </c>
    </row>
    <row r="8" spans="1:1">
      <c r="A8" t="s">
        <v>101</v>
      </c>
    </row>
  </sheetData>
  <mergeCells count="1">
    <mergeCell ref="A3:B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265" zoomScaleNormal="265" workbookViewId="0">
      <selection activeCell="B11" sqref="B11"/>
    </sheetView>
  </sheetViews>
  <sheetFormatPr defaultColWidth="9" defaultRowHeight="13.5" outlineLevelCol="2"/>
  <sheetData>
    <row r="1" spans="2:3">
      <c r="B1" t="s">
        <v>15</v>
      </c>
      <c r="C1" t="s">
        <v>102</v>
      </c>
    </row>
    <row r="2" ht="14.25" spans="1:1">
      <c r="A2" s="10" t="s">
        <v>84</v>
      </c>
    </row>
    <row r="3" ht="14.25" spans="1:1">
      <c r="A3" s="10" t="s">
        <v>85</v>
      </c>
    </row>
    <row r="4" ht="14.25" spans="1:1">
      <c r="A4" s="10" t="s">
        <v>86</v>
      </c>
    </row>
    <row r="5" spans="1:1">
      <c r="A5" s="42" t="s">
        <v>87</v>
      </c>
    </row>
    <row r="6" spans="1:1">
      <c r="A6" s="42" t="s">
        <v>88</v>
      </c>
    </row>
    <row r="7" spans="1:1">
      <c r="A7" s="42" t="s">
        <v>89</v>
      </c>
    </row>
    <row r="8" spans="1:1">
      <c r="A8" s="42" t="s">
        <v>90</v>
      </c>
    </row>
    <row r="9" spans="1:1">
      <c r="A9" s="42" t="s">
        <v>91</v>
      </c>
    </row>
    <row r="10" spans="1:1">
      <c r="A10" s="42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V37"/>
  <sheetViews>
    <sheetView workbookViewId="0">
      <selection activeCell="C5" sqref="C5"/>
    </sheetView>
  </sheetViews>
  <sheetFormatPr defaultColWidth="8.125" defaultRowHeight="16.5"/>
  <cols>
    <col min="1" max="1" width="12.25" style="1" customWidth="1"/>
    <col min="2" max="2" width="46.75" style="1" customWidth="1"/>
    <col min="3" max="12" width="20.75" style="1" customWidth="1"/>
    <col min="13" max="18" width="20.875" style="1" customWidth="1"/>
    <col min="19" max="281" width="8.125" style="5"/>
    <col min="282" max="16152" width="8.125" style="1"/>
  </cols>
  <sheetData>
    <row r="1" s="1" customFormat="1" spans="1:281">
      <c r="A1" s="6" t="s">
        <v>103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</row>
    <row r="2" s="1" customFormat="1" spans="1:281">
      <c r="A2" s="9"/>
      <c r="B2" s="9" t="s">
        <v>104</v>
      </c>
      <c r="C2" s="10" t="s">
        <v>105</v>
      </c>
      <c r="D2" s="10" t="s">
        <v>106</v>
      </c>
      <c r="E2" s="10" t="s">
        <v>107</v>
      </c>
      <c r="F2" s="11" t="s">
        <v>108</v>
      </c>
      <c r="G2" s="10" t="s">
        <v>105</v>
      </c>
      <c r="H2" s="11" t="s">
        <v>109</v>
      </c>
      <c r="I2" s="11" t="s">
        <v>110</v>
      </c>
      <c r="J2" s="11" t="s">
        <v>111</v>
      </c>
      <c r="K2" s="11" t="s">
        <v>112</v>
      </c>
      <c r="L2" s="11" t="s">
        <v>108</v>
      </c>
      <c r="M2" s="11" t="s">
        <v>113</v>
      </c>
      <c r="N2" s="11" t="s">
        <v>105</v>
      </c>
      <c r="O2" s="11" t="s">
        <v>107</v>
      </c>
      <c r="P2" s="11" t="s">
        <v>114</v>
      </c>
      <c r="Q2" s="11" t="s">
        <v>115</v>
      </c>
      <c r="R2" s="11" t="s">
        <v>116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</row>
    <row r="3" s="1" customFormat="1" spans="1:281">
      <c r="A3" s="9"/>
      <c r="B3" s="9" t="s">
        <v>117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</row>
    <row r="4" s="1" customFormat="1" ht="19.5" customHeight="1" spans="1:281">
      <c r="A4" s="9"/>
      <c r="B4" s="9" t="s">
        <v>118</v>
      </c>
      <c r="C4" s="13" t="s">
        <v>119</v>
      </c>
      <c r="D4" s="13" t="s">
        <v>120</v>
      </c>
      <c r="E4" s="13" t="s">
        <v>121</v>
      </c>
      <c r="F4" s="13" t="s">
        <v>122</v>
      </c>
      <c r="G4" s="13" t="s">
        <v>123</v>
      </c>
      <c r="H4" s="13" t="s">
        <v>123</v>
      </c>
      <c r="I4" s="13" t="s">
        <v>124</v>
      </c>
      <c r="J4" s="13" t="s">
        <v>123</v>
      </c>
      <c r="K4" s="13" t="s">
        <v>125</v>
      </c>
      <c r="L4" s="13" t="s">
        <v>120</v>
      </c>
      <c r="M4" s="13" t="s">
        <v>123</v>
      </c>
      <c r="N4" s="13" t="s">
        <v>126</v>
      </c>
      <c r="O4" s="13" t="s">
        <v>123</v>
      </c>
      <c r="P4" s="13" t="s">
        <v>123</v>
      </c>
      <c r="Q4" s="13" t="s">
        <v>127</v>
      </c>
      <c r="R4" s="13" t="s">
        <v>128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</row>
    <row r="5" s="2" customFormat="1" ht="13.5" spans="1:282">
      <c r="A5" s="9"/>
      <c r="B5" s="9" t="s">
        <v>129</v>
      </c>
      <c r="C5" s="2" t="s">
        <v>130</v>
      </c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9"/>
    </row>
    <row r="6" s="2" customFormat="1" ht="14.25" spans="1:282">
      <c r="A6" s="14"/>
      <c r="B6" s="9" t="s">
        <v>131</v>
      </c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  <c r="IV6" s="38"/>
      <c r="IW6" s="38"/>
      <c r="IX6" s="38"/>
      <c r="IY6" s="38"/>
      <c r="IZ6" s="38"/>
      <c r="JA6" s="38"/>
      <c r="JB6" s="38"/>
      <c r="JC6" s="38"/>
      <c r="JD6" s="38"/>
      <c r="JE6" s="38"/>
      <c r="JF6" s="38"/>
      <c r="JG6" s="38"/>
      <c r="JH6" s="38"/>
      <c r="JI6" s="38"/>
      <c r="JJ6" s="38"/>
      <c r="JK6" s="38"/>
      <c r="JL6" s="38"/>
      <c r="JM6" s="38"/>
      <c r="JN6" s="38"/>
      <c r="JO6" s="38"/>
      <c r="JP6" s="38"/>
      <c r="JQ6" s="38"/>
      <c r="JR6" s="38"/>
      <c r="JS6" s="38"/>
      <c r="JT6" s="38"/>
      <c r="JU6" s="38"/>
      <c r="JV6" s="39"/>
    </row>
    <row r="7" s="3" customFormat="1" ht="14.25" spans="1:282">
      <c r="A7" s="15"/>
      <c r="B7" s="15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  <c r="JK7" s="38"/>
      <c r="JL7" s="38"/>
      <c r="JM7" s="38"/>
      <c r="JN7" s="38"/>
      <c r="JO7" s="38"/>
      <c r="JP7" s="38"/>
      <c r="JQ7" s="38"/>
      <c r="JR7" s="38"/>
      <c r="JS7" s="38"/>
      <c r="JT7" s="38"/>
      <c r="JU7" s="38"/>
      <c r="JV7" s="40"/>
    </row>
    <row r="8" s="1" customFormat="1" spans="1:281">
      <c r="A8" s="16" t="s">
        <v>132</v>
      </c>
      <c r="B8" s="17" t="s">
        <v>133</v>
      </c>
      <c r="C8" s="4">
        <v>4</v>
      </c>
      <c r="D8" s="4">
        <v>4</v>
      </c>
      <c r="E8" s="4">
        <v>4</v>
      </c>
      <c r="F8" s="4">
        <v>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</row>
    <row r="9" s="1" customFormat="1" spans="1:281">
      <c r="A9" s="18"/>
      <c r="B9" s="19" t="s">
        <v>134</v>
      </c>
      <c r="C9" s="20">
        <v>5</v>
      </c>
      <c r="D9" s="20">
        <v>1</v>
      </c>
      <c r="E9" s="20">
        <v>3</v>
      </c>
      <c r="F9" s="20">
        <v>5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</row>
    <row r="10" s="1" customFormat="1" spans="1:281">
      <c r="A10" s="21" t="s">
        <v>135</v>
      </c>
      <c r="B10" s="22" t="s">
        <v>136</v>
      </c>
      <c r="C10" s="4">
        <v>3</v>
      </c>
      <c r="D10" s="4">
        <v>2</v>
      </c>
      <c r="E10" s="4">
        <v>2</v>
      </c>
      <c r="F10" s="4">
        <v>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</row>
    <row r="11" s="1" customFormat="1" ht="34.5" customHeight="1" spans="1:281">
      <c r="A11" s="23"/>
      <c r="B11" s="22" t="s">
        <v>137</v>
      </c>
      <c r="C11" s="4">
        <v>4</v>
      </c>
      <c r="D11" s="4">
        <v>1</v>
      </c>
      <c r="E11" s="4">
        <v>3</v>
      </c>
      <c r="F11" s="4">
        <v>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</row>
    <row r="12" s="1" customFormat="1" ht="48.75" customHeight="1" spans="1:281">
      <c r="A12" s="23"/>
      <c r="B12" s="22" t="s">
        <v>138</v>
      </c>
      <c r="C12" s="4">
        <v>4</v>
      </c>
      <c r="D12" s="4">
        <v>1</v>
      </c>
      <c r="E12" s="4">
        <v>3</v>
      </c>
      <c r="F12" s="4">
        <v>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</row>
    <row r="13" s="1" customFormat="1" spans="1:281">
      <c r="A13" s="23"/>
      <c r="B13" s="19" t="s">
        <v>139</v>
      </c>
      <c r="C13" s="4">
        <v>4</v>
      </c>
      <c r="D13" s="4">
        <v>2</v>
      </c>
      <c r="E13" s="4">
        <v>2</v>
      </c>
      <c r="F13" s="4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</row>
    <row r="14" s="1" customFormat="1" spans="1:281">
      <c r="A14" s="23"/>
      <c r="B14" s="19" t="s">
        <v>140</v>
      </c>
      <c r="C14" s="4">
        <v>3</v>
      </c>
      <c r="D14" s="4">
        <v>2</v>
      </c>
      <c r="E14" s="4">
        <v>2</v>
      </c>
      <c r="F14" s="4">
        <v>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</row>
    <row r="15" s="1" customFormat="1" spans="1:281">
      <c r="A15" s="23"/>
      <c r="B15" s="19" t="s">
        <v>141</v>
      </c>
      <c r="C15" s="4">
        <v>3</v>
      </c>
      <c r="D15" s="4">
        <v>2</v>
      </c>
      <c r="E15" s="4">
        <v>2</v>
      </c>
      <c r="F15" s="4">
        <v>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</row>
    <row r="16" s="1" customFormat="1" spans="1:281">
      <c r="A16" s="18"/>
      <c r="B16" s="19" t="s">
        <v>142</v>
      </c>
      <c r="C16" s="4">
        <v>3</v>
      </c>
      <c r="D16" s="4">
        <v>2</v>
      </c>
      <c r="E16" s="4">
        <v>2</v>
      </c>
      <c r="F16" s="4">
        <v>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</row>
    <row r="17" s="1" customFormat="1" spans="1:281">
      <c r="A17" s="21" t="s">
        <v>143</v>
      </c>
      <c r="B17" s="19" t="s">
        <v>144</v>
      </c>
      <c r="C17" s="4">
        <v>3</v>
      </c>
      <c r="D17" s="4">
        <v>3</v>
      </c>
      <c r="E17" s="4">
        <v>1</v>
      </c>
      <c r="F17" s="4">
        <v>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</row>
    <row r="18" s="1" customFormat="1" spans="1:281">
      <c r="A18" s="23"/>
      <c r="B18" s="19" t="s">
        <v>145</v>
      </c>
      <c r="C18" s="4">
        <v>5</v>
      </c>
      <c r="D18" s="4">
        <v>4</v>
      </c>
      <c r="E18" s="4">
        <v>2</v>
      </c>
      <c r="F18" s="4">
        <v>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</row>
    <row r="19" s="1" customFormat="1" spans="1:281">
      <c r="A19" s="23"/>
      <c r="B19" s="19" t="s">
        <v>146</v>
      </c>
      <c r="C19" s="4">
        <v>3</v>
      </c>
      <c r="D19" s="4">
        <v>3</v>
      </c>
      <c r="E19" s="4">
        <v>2</v>
      </c>
      <c r="F19" s="4">
        <v>3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</row>
    <row r="20" s="1" customFormat="1" spans="1:281">
      <c r="A20" s="23"/>
      <c r="B20" s="19" t="s">
        <v>147</v>
      </c>
      <c r="C20" s="4">
        <v>3</v>
      </c>
      <c r="D20" s="4">
        <v>3</v>
      </c>
      <c r="E20" s="4">
        <v>2</v>
      </c>
      <c r="F20" s="4">
        <v>3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</row>
    <row r="21" s="1" customFormat="1" spans="1:281">
      <c r="A21" s="23"/>
      <c r="B21" s="19" t="s">
        <v>148</v>
      </c>
      <c r="C21" s="4">
        <v>3</v>
      </c>
      <c r="D21" s="4">
        <v>3</v>
      </c>
      <c r="E21" s="4">
        <v>2</v>
      </c>
      <c r="F21" s="4">
        <v>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</row>
    <row r="22" s="1" customFormat="1" spans="1:281">
      <c r="A22" s="18"/>
      <c r="B22" s="19" t="s">
        <v>149</v>
      </c>
      <c r="C22" s="4">
        <v>3</v>
      </c>
      <c r="D22" s="4">
        <v>3</v>
      </c>
      <c r="E22" s="4">
        <v>2</v>
      </c>
      <c r="F22" s="4">
        <v>3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</row>
    <row r="23" s="1" customFormat="1" spans="1:281">
      <c r="A23" s="24" t="s">
        <v>150</v>
      </c>
      <c r="B23" s="19" t="s">
        <v>151</v>
      </c>
      <c r="C23" s="4">
        <v>4</v>
      </c>
      <c r="D23" s="4">
        <v>4</v>
      </c>
      <c r="E23" s="4">
        <v>1</v>
      </c>
      <c r="F23" s="4">
        <v>4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</row>
    <row r="24" s="1" customFormat="1" spans="1:281">
      <c r="A24" s="25" t="s">
        <v>152</v>
      </c>
      <c r="B24" s="19" t="s">
        <v>153</v>
      </c>
      <c r="C24" s="4">
        <v>3</v>
      </c>
      <c r="D24" s="4">
        <v>3</v>
      </c>
      <c r="E24" s="4">
        <v>3</v>
      </c>
      <c r="F24" s="4">
        <v>3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</row>
    <row r="25" s="4" customFormat="1" ht="13.5" spans="1:282">
      <c r="A25" s="26" t="s">
        <v>154</v>
      </c>
      <c r="B25" s="27" t="s">
        <v>155</v>
      </c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  <c r="IV25" s="38"/>
      <c r="IW25" s="38"/>
      <c r="IX25" s="38"/>
      <c r="IY25" s="38"/>
      <c r="IZ25" s="38"/>
      <c r="JA25" s="38"/>
      <c r="JB25" s="38"/>
      <c r="JC25" s="38"/>
      <c r="JD25" s="38"/>
      <c r="JE25" s="38"/>
      <c r="JF25" s="38"/>
      <c r="JG25" s="38"/>
      <c r="JH25" s="38"/>
      <c r="JI25" s="38"/>
      <c r="JJ25" s="38"/>
      <c r="JK25" s="38"/>
      <c r="JL25" s="38"/>
      <c r="JM25" s="38"/>
      <c r="JN25" s="38"/>
      <c r="JO25" s="38"/>
      <c r="JP25" s="38"/>
      <c r="JQ25" s="38"/>
      <c r="JR25" s="38"/>
      <c r="JS25" s="38"/>
      <c r="JT25" s="38"/>
      <c r="JU25" s="38"/>
      <c r="JV25" s="41"/>
    </row>
    <row r="26" s="4" customFormat="1" ht="13.5" spans="1:282">
      <c r="A26" s="28"/>
      <c r="B26" s="27" t="s">
        <v>156</v>
      </c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  <c r="IW26" s="38"/>
      <c r="IX26" s="38"/>
      <c r="IY26" s="38"/>
      <c r="IZ26" s="38"/>
      <c r="JA26" s="38"/>
      <c r="JB26" s="38"/>
      <c r="JC26" s="38"/>
      <c r="JD26" s="38"/>
      <c r="JE26" s="38"/>
      <c r="JF26" s="38"/>
      <c r="JG26" s="38"/>
      <c r="JH26" s="38"/>
      <c r="JI26" s="38"/>
      <c r="JJ26" s="38"/>
      <c r="JK26" s="38"/>
      <c r="JL26" s="38"/>
      <c r="JM26" s="38"/>
      <c r="JN26" s="38"/>
      <c r="JO26" s="38"/>
      <c r="JP26" s="38"/>
      <c r="JQ26" s="38"/>
      <c r="JR26" s="38"/>
      <c r="JS26" s="38"/>
      <c r="JT26" s="38"/>
      <c r="JU26" s="38"/>
      <c r="JV26" s="41"/>
    </row>
    <row r="27" s="4" customFormat="1" ht="13.5" spans="1:282">
      <c r="A27" s="29" t="s">
        <v>157</v>
      </c>
      <c r="B27" s="27" t="s">
        <v>158</v>
      </c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  <c r="IV27" s="38"/>
      <c r="IW27" s="38"/>
      <c r="IX27" s="38"/>
      <c r="IY27" s="38"/>
      <c r="IZ27" s="38"/>
      <c r="JA27" s="38"/>
      <c r="JB27" s="38"/>
      <c r="JC27" s="38"/>
      <c r="JD27" s="38"/>
      <c r="JE27" s="38"/>
      <c r="JF27" s="38"/>
      <c r="JG27" s="38"/>
      <c r="JH27" s="38"/>
      <c r="JI27" s="38"/>
      <c r="JJ27" s="38"/>
      <c r="JK27" s="38"/>
      <c r="JL27" s="38"/>
      <c r="JM27" s="38"/>
      <c r="JN27" s="38"/>
      <c r="JO27" s="38"/>
      <c r="JP27" s="38"/>
      <c r="JQ27" s="38"/>
      <c r="JR27" s="38"/>
      <c r="JS27" s="38"/>
      <c r="JT27" s="38"/>
      <c r="JU27" s="38"/>
      <c r="JV27" s="41"/>
    </row>
    <row r="28" s="1" customFormat="1" spans="1:281">
      <c r="A28" s="30" t="s">
        <v>159</v>
      </c>
      <c r="B28" s="31"/>
      <c r="C28" s="32">
        <f t="shared" ref="C28:J28" si="0">(COUNTIF(C8:C24,4)+COUNTIF(C8:C24,5))/COUNTA(C8:C24)</f>
        <v>0.411764705882353</v>
      </c>
      <c r="D28" s="32">
        <f t="shared" si="0"/>
        <v>0.176470588235294</v>
      </c>
      <c r="E28" s="32">
        <f t="shared" si="0"/>
        <v>0.0588235294117647</v>
      </c>
      <c r="F28" s="32">
        <f t="shared" si="0"/>
        <v>0.529411764705882</v>
      </c>
      <c r="G28" s="32" t="e">
        <f t="shared" si="0"/>
        <v>#DIV/0!</v>
      </c>
      <c r="H28" s="32" t="e">
        <f t="shared" si="0"/>
        <v>#DIV/0!</v>
      </c>
      <c r="I28" s="32" t="e">
        <f t="shared" si="0"/>
        <v>#DIV/0!</v>
      </c>
      <c r="J28" s="32" t="e">
        <f t="shared" si="0"/>
        <v>#DIV/0!</v>
      </c>
      <c r="K28" s="32" t="e">
        <f t="shared" ref="K28:M28" si="1">(COUNTIF(K8:K24,4)+COUNTIF(K8:K24,5))/COUNTA(K8:K24)</f>
        <v>#DIV/0!</v>
      </c>
      <c r="L28" s="32" t="e">
        <f t="shared" si="1"/>
        <v>#DIV/0!</v>
      </c>
      <c r="M28" s="32" t="e">
        <f t="shared" si="1"/>
        <v>#DIV/0!</v>
      </c>
      <c r="N28" s="32" t="e">
        <f t="shared" ref="N28:O28" si="2">(COUNTIF(N8:N24,4)+COUNTIF(N8:N24,5))/COUNTA(N8:N24)</f>
        <v>#DIV/0!</v>
      </c>
      <c r="O28" s="32" t="e">
        <f t="shared" si="2"/>
        <v>#DIV/0!</v>
      </c>
      <c r="P28" s="32" t="e">
        <f t="shared" ref="P28:R28" si="3">(COUNTIF(P8:P24,4)+COUNTIF(P8:P24,5))/COUNTA(P8:P24)</f>
        <v>#DIV/0!</v>
      </c>
      <c r="Q28" s="32" t="e">
        <f t="shared" si="3"/>
        <v>#DIV/0!</v>
      </c>
      <c r="R28" s="32" t="e">
        <f t="shared" si="3"/>
        <v>#DIV/0!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</row>
    <row r="29" s="1" customFormat="1" spans="1:281">
      <c r="A29" s="30" t="s">
        <v>160</v>
      </c>
      <c r="B29" s="31"/>
      <c r="C29" s="32">
        <f t="shared" ref="C29:J29" si="4">((COUNTIF(C8:C9,4)+COUNTIF(C8:C9,5))/COUNTA(C8:C9))*0.1+((COUNTIF(C10:C16,4)+COUNTIF(C10:C16,5))/COUNTA(C10:C16))*0.4+((COUNTIF(C17:C22,4)+COUNTIF(C17:C22,5))/COUNTA(C17:C22))*0.35+((COUNTIF(C23,4)+COUNTIF(C23,5))/COUNTA(C23))*0.1+((COUNTIF(C24,4)+COUNTIF(C24,5))/COUNTA(C24))*0.05</f>
        <v>0.429761904761905</v>
      </c>
      <c r="D29" s="32">
        <f t="shared" si="4"/>
        <v>0.208333333333333</v>
      </c>
      <c r="E29" s="32">
        <f t="shared" si="4"/>
        <v>0.05</v>
      </c>
      <c r="F29" s="32">
        <f t="shared" si="4"/>
        <v>0.544047619047619</v>
      </c>
      <c r="G29" s="32" t="e">
        <f t="shared" si="4"/>
        <v>#DIV/0!</v>
      </c>
      <c r="H29" s="32" t="e">
        <f t="shared" si="4"/>
        <v>#DIV/0!</v>
      </c>
      <c r="I29" s="32" t="e">
        <f t="shared" si="4"/>
        <v>#DIV/0!</v>
      </c>
      <c r="J29" s="32" t="e">
        <f t="shared" si="4"/>
        <v>#DIV/0!</v>
      </c>
      <c r="K29" s="32" t="e">
        <f t="shared" ref="K29:M29" si="5">((COUNTIF(K8:K9,4)+COUNTIF(K8:K9,5))/COUNTA(K8:K9))*0.1+((COUNTIF(K10:K16,4)+COUNTIF(K10:K16,5))/COUNTA(K10:K16))*0.4+((COUNTIF(K17:K22,4)+COUNTIF(K17:K22,5))/COUNTA(K17:K22))*0.35+((COUNTIF(K23,4)+COUNTIF(K23,5))/COUNTA(K23))*0.1+((COUNTIF(K24,4)+COUNTIF(K24,5))/COUNTA(K24))*0.05</f>
        <v>#DIV/0!</v>
      </c>
      <c r="L29" s="32" t="e">
        <f t="shared" si="5"/>
        <v>#DIV/0!</v>
      </c>
      <c r="M29" s="32" t="e">
        <f t="shared" si="5"/>
        <v>#DIV/0!</v>
      </c>
      <c r="N29" s="32" t="e">
        <f t="shared" ref="N29:O29" si="6">((COUNTIF(N8:N9,4)+COUNTIF(N8:N9,5))/COUNTA(N8:N9))*0.1+((COUNTIF(N10:N16,4)+COUNTIF(N10:N16,5))/COUNTA(N10:N16))*0.4+((COUNTIF(N17:N22,4)+COUNTIF(N17:N22,5))/COUNTA(N17:N22))*0.35+((COUNTIF(N23,4)+COUNTIF(N23,5))/COUNTA(N23))*0.1+((COUNTIF(N24,4)+COUNTIF(N24,5))/COUNTA(N24))*0.05</f>
        <v>#DIV/0!</v>
      </c>
      <c r="O29" s="32" t="e">
        <f t="shared" si="6"/>
        <v>#DIV/0!</v>
      </c>
      <c r="P29" s="32" t="e">
        <f t="shared" ref="P29:R29" si="7">((COUNTIF(P8:P9,4)+COUNTIF(P8:P9,5))/COUNTA(P8:P9))*0.1+((COUNTIF(P10:P16,4)+COUNTIF(P10:P16,5))/COUNTA(P10:P16))*0.4+((COUNTIF(P17:P22,4)+COUNTIF(P17:P22,5))/COUNTA(P17:P22))*0.35+((COUNTIF(P23,4)+COUNTIF(P23,5))/COUNTA(P23))*0.1+((COUNTIF(P24,4)+COUNTIF(P24,5))/COUNTA(P24))*0.05</f>
        <v>#DIV/0!</v>
      </c>
      <c r="Q29" s="32" t="e">
        <f t="shared" si="7"/>
        <v>#DIV/0!</v>
      </c>
      <c r="R29" s="32" t="e">
        <f t="shared" si="7"/>
        <v>#DIV/0!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</row>
    <row r="30" s="1" customFormat="1" ht="105" customHeight="1" spans="1:281">
      <c r="A30" s="30" t="s">
        <v>161</v>
      </c>
      <c r="B30" s="31"/>
      <c r="C30" s="32">
        <f t="shared" ref="C30:J30" si="8">(SUM(C8:C24))/75</f>
        <v>0.8</v>
      </c>
      <c r="D30" s="32">
        <f t="shared" si="8"/>
        <v>0.573333333333333</v>
      </c>
      <c r="E30" s="32">
        <f t="shared" si="8"/>
        <v>0.506666666666667</v>
      </c>
      <c r="F30" s="32">
        <f t="shared" si="8"/>
        <v>0.826666666666667</v>
      </c>
      <c r="G30" s="32">
        <f t="shared" si="8"/>
        <v>0</v>
      </c>
      <c r="H30" s="32">
        <f t="shared" si="8"/>
        <v>0</v>
      </c>
      <c r="I30" s="32">
        <f t="shared" si="8"/>
        <v>0</v>
      </c>
      <c r="J30" s="32">
        <f t="shared" si="8"/>
        <v>0</v>
      </c>
      <c r="K30" s="32">
        <f t="shared" ref="K30:M30" si="9">(SUM(K8:K24))/75</f>
        <v>0</v>
      </c>
      <c r="L30" s="32">
        <f t="shared" si="9"/>
        <v>0</v>
      </c>
      <c r="M30" s="32">
        <f t="shared" si="9"/>
        <v>0</v>
      </c>
      <c r="N30" s="32">
        <f t="shared" ref="N30:O30" si="10">(SUM(N8:N24))/75</f>
        <v>0</v>
      </c>
      <c r="O30" s="32">
        <f t="shared" si="10"/>
        <v>0</v>
      </c>
      <c r="P30" s="32">
        <f t="shared" ref="P30:R30" si="11">(SUM(P8:P24))/75</f>
        <v>0</v>
      </c>
      <c r="Q30" s="32">
        <f t="shared" si="11"/>
        <v>0</v>
      </c>
      <c r="R30" s="32">
        <f t="shared" si="11"/>
        <v>0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</row>
    <row r="31" s="1" customFormat="1" ht="149.25" spans="1:281">
      <c r="A31" s="33" t="s">
        <v>162</v>
      </c>
      <c r="B31" s="34"/>
      <c r="C31" s="35" t="s">
        <v>163</v>
      </c>
      <c r="D31" s="35" t="s">
        <v>164</v>
      </c>
      <c r="E31" s="35" t="s">
        <v>165</v>
      </c>
      <c r="F31" s="35" t="s">
        <v>166</v>
      </c>
      <c r="G31" s="35" t="s">
        <v>167</v>
      </c>
      <c r="H31" s="35" t="s">
        <v>168</v>
      </c>
      <c r="I31" s="35" t="s">
        <v>169</v>
      </c>
      <c r="J31" s="35" t="s">
        <v>170</v>
      </c>
      <c r="K31" s="35" t="s">
        <v>171</v>
      </c>
      <c r="L31" s="35" t="s">
        <v>172</v>
      </c>
      <c r="M31" s="35" t="s">
        <v>173</v>
      </c>
      <c r="N31" s="35" t="s">
        <v>174</v>
      </c>
      <c r="O31" s="35" t="s">
        <v>175</v>
      </c>
      <c r="P31" s="35" t="s">
        <v>176</v>
      </c>
      <c r="Q31" s="35" t="s">
        <v>177</v>
      </c>
      <c r="R31" s="35" t="s">
        <v>178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</row>
    <row r="32" s="1" customFormat="1" spans="1:281">
      <c r="A32" s="36"/>
      <c r="B32" s="36"/>
      <c r="C32" s="36"/>
      <c r="D32" s="36"/>
      <c r="E32" s="36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</row>
    <row r="33" s="1" customFormat="1" spans="1:281">
      <c r="A33" s="36" t="s">
        <v>179</v>
      </c>
      <c r="B33" s="36"/>
      <c r="C33" s="36"/>
      <c r="D33" s="36"/>
      <c r="E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</row>
    <row r="34" s="1" customFormat="1" spans="1:281">
      <c r="A34" s="36" t="s">
        <v>180</v>
      </c>
      <c r="B34" s="36"/>
      <c r="C34" s="36"/>
      <c r="D34" s="36"/>
      <c r="E34" s="3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</row>
    <row r="35" s="1" customFormat="1" spans="1:281">
      <c r="A35" s="37" t="s">
        <v>181</v>
      </c>
      <c r="B35" s="36"/>
      <c r="C35" s="36"/>
      <c r="D35" s="36"/>
      <c r="E35" s="3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</row>
    <row r="36" s="1" customFormat="1" spans="1:281">
      <c r="A36" s="37" t="s">
        <v>182</v>
      </c>
      <c r="B36" s="36"/>
      <c r="C36" s="36"/>
      <c r="D36" s="36"/>
      <c r="E36" s="3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</row>
    <row r="37" s="1" customFormat="1" spans="1:281">
      <c r="A37" s="36"/>
      <c r="B37" s="36"/>
      <c r="C37" s="36"/>
      <c r="D37" s="36"/>
      <c r="E37" s="36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</row>
  </sheetData>
  <dataValidations count="1">
    <dataValidation type="list" allowBlank="1" showErrorMessage="1" sqref="C8:R26">
      <formula1>"5,4,3,2,1"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得分率</vt:lpstr>
      <vt:lpstr>新版综合评价</vt:lpstr>
      <vt:lpstr>后续计划</vt:lpstr>
      <vt:lpstr>roleplay内容</vt:lpstr>
      <vt:lpstr>员工信息</vt:lpstr>
      <vt:lpstr>mock call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徐俊杰</dc:creator>
  <cp:lastModifiedBy>小</cp:lastModifiedBy>
  <dcterms:created xsi:type="dcterms:W3CDTF">2018-08-09T13:48:00Z</dcterms:created>
  <dcterms:modified xsi:type="dcterms:W3CDTF">2019-01-09T15:52:26Z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2052-11.1.0.7983</vt:lpwstr>
  </property>
</Properties>
</file>